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PabloLaura\Desktop\PRLS\OPERACIONES PENDIENTES EN LA CUT\2018\ENERO 2018\"/>
    </mc:Choice>
  </mc:AlternateContent>
  <bookViews>
    <workbookView xWindow="0" yWindow="0" windowWidth="27870" windowHeight="13020"/>
  </bookViews>
  <sheets>
    <sheet name="FORM. 9" sheetId="3" r:id="rId1"/>
    <sheet name="CONCEPTOS" sheetId="10" state="hidden" r:id="rId2"/>
    <sheet name="bd_lista" sheetId="9" state="hidden" r:id="rId3"/>
    <sheet name="RESUMEN" sheetId="8" state="hidden" r:id="rId4"/>
    <sheet name="CONCEPTOS." sheetId="24" r:id="rId5"/>
    <sheet name="CUT MN" sheetId="25" r:id="rId6"/>
    <sheet name="CUT ME" sheetId="26" r:id="rId7"/>
    <sheet name="TRL MN" sheetId="19" r:id="rId8"/>
    <sheet name="TRL ME" sheetId="20" r:id="rId9"/>
    <sheet name="CDI" sheetId="21" r:id="rId10"/>
    <sheet name="LISTA" sheetId="18" state="hidden" r:id="rId11"/>
  </sheets>
  <definedNames>
    <definedName name="_xlnm._FilterDatabase" localSheetId="9" hidden="1">CDI!$A$8:$H$52</definedName>
    <definedName name="_xlnm._FilterDatabase" localSheetId="6" hidden="1">'CUT ME'!$A$8:$Q$80</definedName>
    <definedName name="_xlnm._FilterDatabase" localSheetId="5" hidden="1">'CUT MN'!$A$8:$P$2245</definedName>
    <definedName name="_xlnm._FilterDatabase" localSheetId="10" hidden="1">LISTA!$A$12:$AJ$614</definedName>
    <definedName name="_xlnm._FilterDatabase" localSheetId="3" hidden="1">RESUMEN!$A$10:$AM$615</definedName>
    <definedName name="_xlnm._FilterDatabase" localSheetId="8" hidden="1">'TRL ME'!$A$8:$Q$12</definedName>
    <definedName name="_xlnm._FilterDatabase" localSheetId="7" hidden="1">'TRL MN'!$A$8:$O$24</definedName>
    <definedName name="_Key1" localSheetId="9" hidden="1">#REF!</definedName>
    <definedName name="_Key1" localSheetId="6" hidden="1">#REF!</definedName>
    <definedName name="_Key1" localSheetId="10" hidden="1">#REF!</definedName>
    <definedName name="_Key1" localSheetId="3" hidden="1">#REF!</definedName>
    <definedName name="_Key1" hidden="1">#REF!</definedName>
    <definedName name="_Key2" localSheetId="9" hidden="1">#REF!</definedName>
    <definedName name="_Key2" localSheetId="6" hidden="1">#REF!</definedName>
    <definedName name="_Key2" localSheetId="10" hidden="1">#REF!</definedName>
    <definedName name="_Key2" localSheetId="3" hidden="1">#REF!</definedName>
    <definedName name="_Key2" hidden="1">#REF!</definedName>
    <definedName name="_Order1" hidden="1">255</definedName>
    <definedName name="_Order2" hidden="1">255</definedName>
    <definedName name="_Sort" localSheetId="9" hidden="1">#REF!</definedName>
    <definedName name="_Sort" localSheetId="6" hidden="1">#REF!</definedName>
    <definedName name="_Sort" localSheetId="10" hidden="1">#REF!</definedName>
    <definedName name="_Sort" localSheetId="3" hidden="1">#REF!</definedName>
    <definedName name="_Sort" hidden="1">#REF!</definedName>
    <definedName name="_xlnm.Print_Area" localSheetId="9">CDI!$A$1:$H$66</definedName>
    <definedName name="_xlnm.Print_Area" localSheetId="1">CONCEPTOS!$A$1:$B$46</definedName>
    <definedName name="_xlnm.Print_Area" localSheetId="4">CONCEPTOS.!$A$1:$C$50</definedName>
    <definedName name="_xlnm.Print_Area" localSheetId="6">'CUT ME'!$A$1:$Q$82</definedName>
    <definedName name="_xlnm.Print_Area" localSheetId="5">'CUT MN'!$A$1:$P$2247</definedName>
    <definedName name="_xlnm.Print_Area" localSheetId="0">'FORM. 9'!$A$1:$AF$58</definedName>
    <definedName name="_xlnm.Print_Area" localSheetId="10">LISTA!$A$1:$AJ$617</definedName>
    <definedName name="_xlnm.Print_Area" localSheetId="3">RESUMEN!$A$1:$AM$618</definedName>
    <definedName name="_xlnm.Print_Area" localSheetId="7">'TRL MN'!$A$1:$O$26</definedName>
    <definedName name="MARZO" localSheetId="9" hidden="1">#REF!</definedName>
    <definedName name="MARZO" localSheetId="6" hidden="1">#REF!</definedName>
    <definedName name="MARZO" localSheetId="10" hidden="1">#REF!</definedName>
    <definedName name="MARZO" localSheetId="3" hidden="1">#REF!</definedName>
    <definedName name="MARZO" hidden="1">#REF!</definedName>
    <definedName name="_xlnm.Print_Titles" localSheetId="9">CDI!$1:$8</definedName>
    <definedName name="_xlnm.Print_Titles" localSheetId="6">'CUT ME'!$1:$9</definedName>
    <definedName name="_xlnm.Print_Titles" localSheetId="5">'CUT MN'!$1:$9</definedName>
    <definedName name="_xlnm.Print_Titles" localSheetId="10">LISTA!$1:$12</definedName>
    <definedName name="_xlnm.Print_Titles" localSheetId="3">RESUMEN!$1:$10</definedName>
    <definedName name="_xlnm.Print_Titles" localSheetId="8">'TRL ME'!$1:$7</definedName>
    <definedName name="_xlnm.Print_Titles" localSheetId="7">'TRL MN'!$1:$8</definedName>
  </definedNames>
  <calcPr calcId="152511"/>
</workbook>
</file>

<file path=xl/calcChain.xml><?xml version="1.0" encoding="utf-8"?>
<calcChain xmlns="http://schemas.openxmlformats.org/spreadsheetml/2006/main">
  <c r="AK617" i="8" l="1"/>
  <c r="AJ617" i="8"/>
  <c r="AI617" i="8"/>
  <c r="AH617" i="8"/>
  <c r="AG617" i="8"/>
  <c r="AF617" i="8"/>
  <c r="AE617" i="8"/>
  <c r="AD617" i="8"/>
  <c r="AC617" i="8"/>
  <c r="AB617" i="8"/>
  <c r="AA617" i="8"/>
  <c r="Z617" i="8"/>
  <c r="Y617" i="8"/>
  <c r="X617" i="8"/>
  <c r="W617" i="8"/>
  <c r="V617" i="8"/>
  <c r="U617" i="8"/>
  <c r="T617" i="8"/>
  <c r="S617" i="8"/>
  <c r="R617" i="8"/>
  <c r="Q617" i="8"/>
  <c r="P617" i="8"/>
  <c r="O617" i="8"/>
  <c r="N617" i="8"/>
  <c r="M617" i="8"/>
  <c r="L617" i="8"/>
  <c r="K617" i="8"/>
  <c r="J617" i="8"/>
  <c r="I617" i="8"/>
  <c r="H617" i="8"/>
  <c r="G617" i="8"/>
  <c r="F617" i="8"/>
  <c r="E617" i="8"/>
  <c r="D617" i="8"/>
  <c r="AM614" i="8"/>
  <c r="AM613" i="8"/>
  <c r="AM612" i="8"/>
  <c r="AM611" i="8"/>
  <c r="AM610" i="8"/>
  <c r="AM609" i="8"/>
  <c r="AM608" i="8"/>
  <c r="AM607" i="8"/>
  <c r="AM606" i="8"/>
  <c r="AM605" i="8"/>
  <c r="AM604" i="8"/>
  <c r="AM603" i="8"/>
  <c r="AM602" i="8"/>
  <c r="AM601" i="8"/>
  <c r="AM600" i="8"/>
  <c r="AM599" i="8"/>
  <c r="AM598" i="8"/>
  <c r="AM597" i="8"/>
  <c r="AM596" i="8"/>
  <c r="AM595" i="8"/>
  <c r="AM594" i="8"/>
  <c r="AM593" i="8"/>
  <c r="AM592" i="8"/>
  <c r="AM591" i="8"/>
  <c r="AM590" i="8"/>
  <c r="AM589" i="8"/>
  <c r="AM588" i="8"/>
  <c r="AM587" i="8"/>
  <c r="AM586" i="8"/>
  <c r="AM585" i="8"/>
  <c r="AM584" i="8"/>
  <c r="AM583" i="8"/>
  <c r="AM582" i="8"/>
  <c r="AM581" i="8"/>
  <c r="AM580" i="8"/>
  <c r="AM579" i="8"/>
  <c r="AM578" i="8"/>
  <c r="AM577" i="8"/>
  <c r="AM576" i="8"/>
  <c r="AM575" i="8"/>
  <c r="AM574" i="8"/>
  <c r="AM573" i="8"/>
  <c r="AM572" i="8"/>
  <c r="AM571" i="8"/>
  <c r="AM570" i="8"/>
  <c r="AM569" i="8"/>
  <c r="AM568" i="8"/>
  <c r="AM567" i="8"/>
  <c r="AM566" i="8"/>
  <c r="AM565" i="8"/>
  <c r="AM564" i="8"/>
  <c r="AM563" i="8"/>
  <c r="AM562" i="8"/>
  <c r="AM561" i="8"/>
  <c r="AM560" i="8"/>
  <c r="AM559" i="8"/>
  <c r="AM558" i="8"/>
  <c r="AM557" i="8"/>
  <c r="AM556" i="8"/>
  <c r="AM555" i="8"/>
  <c r="AM554" i="8"/>
  <c r="AM553" i="8"/>
  <c r="AM552" i="8"/>
  <c r="AM551" i="8"/>
  <c r="AM550" i="8"/>
  <c r="AM549" i="8"/>
  <c r="AM548" i="8"/>
  <c r="AM547" i="8"/>
  <c r="AM546" i="8"/>
  <c r="AM545" i="8"/>
  <c r="AM544" i="8"/>
  <c r="AM543" i="8"/>
  <c r="AM542" i="8"/>
  <c r="AM541" i="8"/>
  <c r="AM540" i="8"/>
  <c r="AM539" i="8"/>
  <c r="AM538" i="8"/>
  <c r="AM537" i="8"/>
  <c r="AM536" i="8"/>
  <c r="AM535" i="8"/>
  <c r="AM534" i="8"/>
  <c r="AM533" i="8"/>
  <c r="AM532" i="8"/>
  <c r="AM531" i="8"/>
  <c r="AM530" i="8"/>
  <c r="AM529" i="8"/>
  <c r="AM528" i="8"/>
  <c r="AM527" i="8"/>
  <c r="AM526" i="8"/>
  <c r="AM525" i="8"/>
  <c r="AM524" i="8"/>
  <c r="AM523" i="8"/>
  <c r="AM522" i="8"/>
  <c r="AM521" i="8"/>
  <c r="AM520" i="8"/>
  <c r="AM519" i="8"/>
  <c r="AM518" i="8"/>
  <c r="AM517" i="8"/>
  <c r="AM516" i="8"/>
  <c r="AM515" i="8"/>
  <c r="AM514" i="8"/>
  <c r="AM513" i="8"/>
  <c r="AM512" i="8"/>
  <c r="AM511" i="8"/>
  <c r="AM510" i="8"/>
  <c r="AM509" i="8"/>
  <c r="AM508" i="8"/>
  <c r="AM507" i="8"/>
  <c r="AM506" i="8"/>
  <c r="AM505" i="8"/>
  <c r="AM504" i="8"/>
  <c r="AM503" i="8"/>
  <c r="AM502" i="8"/>
  <c r="AM501" i="8"/>
  <c r="AM500" i="8"/>
  <c r="AM499" i="8"/>
  <c r="AM498" i="8"/>
  <c r="AM497" i="8"/>
  <c r="AM496" i="8"/>
  <c r="AM495" i="8"/>
  <c r="AM494" i="8"/>
  <c r="AM493" i="8"/>
  <c r="AM492" i="8"/>
  <c r="AM491" i="8"/>
  <c r="AM490" i="8"/>
  <c r="AM489" i="8"/>
  <c r="AM488" i="8"/>
  <c r="AM487" i="8"/>
  <c r="AM486" i="8"/>
  <c r="AM485" i="8"/>
  <c r="AM484" i="8"/>
  <c r="AM483" i="8"/>
  <c r="AM482" i="8"/>
  <c r="AM481" i="8"/>
  <c r="AM480" i="8"/>
  <c r="AM479" i="8"/>
  <c r="AM478" i="8"/>
  <c r="AM477" i="8"/>
  <c r="AM476" i="8"/>
  <c r="AM475" i="8"/>
  <c r="AM474" i="8"/>
  <c r="AM473" i="8"/>
  <c r="AM472" i="8"/>
  <c r="AM471" i="8"/>
  <c r="AM470" i="8"/>
  <c r="AM469" i="8"/>
  <c r="AM468" i="8"/>
  <c r="AM467" i="8"/>
  <c r="AM466" i="8"/>
  <c r="AM465" i="8"/>
  <c r="AM464" i="8"/>
  <c r="AM463" i="8"/>
  <c r="AM462" i="8"/>
  <c r="AM461" i="8"/>
  <c r="AM460" i="8"/>
  <c r="AM459" i="8"/>
  <c r="AM458" i="8"/>
  <c r="AM457" i="8"/>
  <c r="AM456" i="8"/>
  <c r="AM455" i="8"/>
  <c r="AM454" i="8"/>
  <c r="AM453" i="8"/>
  <c r="AM452" i="8"/>
  <c r="AM451" i="8"/>
  <c r="AM450" i="8"/>
  <c r="AM449" i="8"/>
  <c r="AM448" i="8"/>
  <c r="AM447" i="8"/>
  <c r="AM446" i="8"/>
  <c r="AM445" i="8"/>
  <c r="AM444" i="8"/>
  <c r="AM443" i="8"/>
  <c r="AM442" i="8"/>
  <c r="AM441" i="8"/>
  <c r="AM440" i="8"/>
  <c r="AM439" i="8"/>
  <c r="AM438" i="8"/>
  <c r="AM437" i="8"/>
  <c r="AM436" i="8"/>
  <c r="AM435" i="8"/>
  <c r="AM434" i="8"/>
  <c r="AM433" i="8"/>
  <c r="AM432" i="8"/>
  <c r="AM431" i="8"/>
  <c r="AM430" i="8"/>
  <c r="AM429" i="8"/>
  <c r="AM428" i="8"/>
  <c r="AM427" i="8"/>
  <c r="AM426" i="8"/>
  <c r="AM425" i="8"/>
  <c r="AM424" i="8"/>
  <c r="AM423" i="8"/>
  <c r="AM422" i="8"/>
  <c r="AM421" i="8"/>
  <c r="AM420" i="8"/>
  <c r="AM419" i="8"/>
  <c r="AM418" i="8"/>
  <c r="AM417" i="8"/>
  <c r="AM416" i="8"/>
  <c r="AM415" i="8"/>
  <c r="AM414" i="8"/>
  <c r="AM413" i="8"/>
  <c r="AM412" i="8"/>
  <c r="AM411" i="8"/>
  <c r="AM410" i="8"/>
  <c r="AM409" i="8"/>
  <c r="AM408" i="8"/>
  <c r="AM407" i="8"/>
  <c r="AM406" i="8"/>
  <c r="AM405" i="8"/>
  <c r="AM404" i="8"/>
  <c r="AM403" i="8"/>
  <c r="AM402" i="8"/>
  <c r="AM401" i="8"/>
  <c r="AM400" i="8"/>
  <c r="AM399" i="8"/>
  <c r="AM398" i="8"/>
  <c r="AM397" i="8"/>
  <c r="AM396" i="8"/>
  <c r="AM395" i="8"/>
  <c r="AM394" i="8"/>
  <c r="AM393" i="8"/>
  <c r="AM392" i="8"/>
  <c r="AM391" i="8"/>
  <c r="AM390" i="8"/>
  <c r="AM389" i="8"/>
  <c r="AM388" i="8"/>
  <c r="AM387" i="8"/>
  <c r="AM386" i="8"/>
  <c r="AM385" i="8"/>
  <c r="AM384" i="8"/>
  <c r="AM383" i="8"/>
  <c r="AM382" i="8"/>
  <c r="AM381" i="8"/>
  <c r="AM380" i="8"/>
  <c r="AM379" i="8"/>
  <c r="AM378" i="8"/>
  <c r="AM377" i="8"/>
  <c r="AM376" i="8"/>
  <c r="AM375" i="8"/>
  <c r="AM374" i="8"/>
  <c r="AM373" i="8"/>
  <c r="AM372" i="8"/>
  <c r="AM371" i="8"/>
  <c r="AM370" i="8"/>
  <c r="AM369" i="8"/>
  <c r="AM368" i="8"/>
  <c r="AM367" i="8"/>
  <c r="AM366" i="8"/>
  <c r="AM365" i="8"/>
  <c r="AM364" i="8"/>
  <c r="AM363" i="8"/>
  <c r="AM362" i="8"/>
  <c r="AM361" i="8"/>
  <c r="AM360" i="8"/>
  <c r="AM359" i="8"/>
  <c r="AM358" i="8"/>
  <c r="AM357" i="8"/>
  <c r="AM356" i="8"/>
  <c r="AM355" i="8"/>
  <c r="AM354" i="8"/>
  <c r="AM353" i="8"/>
  <c r="AM352" i="8"/>
  <c r="AM351" i="8"/>
  <c r="AM350" i="8"/>
  <c r="AM349" i="8"/>
  <c r="AM348" i="8"/>
  <c r="AM347" i="8"/>
  <c r="AM346" i="8"/>
  <c r="AM345" i="8"/>
  <c r="AM344" i="8"/>
  <c r="AM343" i="8"/>
  <c r="AM342" i="8"/>
  <c r="AM341" i="8"/>
  <c r="AM340" i="8"/>
  <c r="AM339" i="8"/>
  <c r="AM338" i="8"/>
  <c r="AM337" i="8"/>
  <c r="AM336" i="8"/>
  <c r="AM335" i="8"/>
  <c r="AM334" i="8"/>
  <c r="AM333" i="8"/>
  <c r="AM332" i="8"/>
  <c r="AM331" i="8"/>
  <c r="AM330" i="8"/>
  <c r="AM329" i="8"/>
  <c r="AM328" i="8"/>
  <c r="AM327" i="8"/>
  <c r="AM326" i="8"/>
  <c r="AM325" i="8"/>
  <c r="AM324" i="8"/>
  <c r="AM323" i="8"/>
  <c r="AM322" i="8"/>
  <c r="AM321" i="8"/>
  <c r="AM320" i="8"/>
  <c r="AM319" i="8"/>
  <c r="AM318" i="8"/>
  <c r="AM317" i="8"/>
  <c r="AM316" i="8"/>
  <c r="AM315" i="8"/>
  <c r="AM314" i="8"/>
  <c r="AM313" i="8"/>
  <c r="AM312" i="8"/>
  <c r="AM311" i="8"/>
  <c r="AM310" i="8"/>
  <c r="AM309" i="8"/>
  <c r="AM308" i="8"/>
  <c r="AM307" i="8"/>
  <c r="AM306" i="8"/>
  <c r="AM305" i="8"/>
  <c r="AM304" i="8"/>
  <c r="AM303" i="8"/>
  <c r="AM302" i="8"/>
  <c r="AM301" i="8"/>
  <c r="AM300" i="8"/>
  <c r="AM299" i="8"/>
  <c r="AM298" i="8"/>
  <c r="AM297" i="8"/>
  <c r="AM296" i="8"/>
  <c r="AM295" i="8"/>
  <c r="AM294" i="8"/>
  <c r="AM293" i="8"/>
  <c r="AM292" i="8"/>
  <c r="AM291" i="8"/>
  <c r="AM290" i="8"/>
  <c r="AM289" i="8"/>
  <c r="AM288" i="8"/>
  <c r="AM287" i="8"/>
  <c r="AM286" i="8"/>
  <c r="AM285" i="8"/>
  <c r="AM284" i="8"/>
  <c r="AM283" i="8"/>
  <c r="AM282" i="8"/>
  <c r="AM281" i="8"/>
  <c r="AM280" i="8"/>
  <c r="AM279" i="8"/>
  <c r="AM278" i="8"/>
  <c r="AM277" i="8"/>
  <c r="AM276" i="8"/>
  <c r="AM275" i="8"/>
  <c r="AM274" i="8"/>
  <c r="AM273" i="8"/>
  <c r="AM272" i="8"/>
  <c r="AM271" i="8"/>
  <c r="AM270" i="8"/>
  <c r="AM269" i="8"/>
  <c r="AM268" i="8"/>
  <c r="AM267" i="8"/>
  <c r="AM266" i="8"/>
  <c r="AM265" i="8"/>
  <c r="AM264" i="8"/>
  <c r="AM263" i="8"/>
  <c r="AM262" i="8"/>
  <c r="AM261" i="8"/>
  <c r="AM260" i="8"/>
  <c r="AM259" i="8"/>
  <c r="AM258" i="8"/>
  <c r="AM257" i="8"/>
  <c r="AM256" i="8"/>
  <c r="AM255" i="8"/>
  <c r="AM254" i="8"/>
  <c r="AM253" i="8"/>
  <c r="AM252" i="8"/>
  <c r="AM251" i="8"/>
  <c r="AM250" i="8"/>
  <c r="AM249" i="8"/>
  <c r="AM248" i="8"/>
  <c r="AM247" i="8"/>
  <c r="AM246" i="8"/>
  <c r="AM245" i="8"/>
  <c r="AM244" i="8"/>
  <c r="AM243" i="8"/>
  <c r="AM242" i="8"/>
  <c r="AM241" i="8"/>
  <c r="AM240" i="8"/>
  <c r="AM239" i="8"/>
  <c r="AM238" i="8"/>
  <c r="AM237" i="8"/>
  <c r="AM236" i="8"/>
  <c r="AM235" i="8"/>
  <c r="AM234" i="8"/>
  <c r="AM233" i="8"/>
  <c r="AM232" i="8"/>
  <c r="AM231" i="8"/>
  <c r="AM230" i="8"/>
  <c r="AM229" i="8"/>
  <c r="AM228" i="8"/>
  <c r="AM227" i="8"/>
  <c r="AM226" i="8"/>
  <c r="AM225" i="8"/>
  <c r="AM224" i="8"/>
  <c r="AM223" i="8"/>
  <c r="AM222" i="8"/>
  <c r="AM221" i="8"/>
  <c r="AM220" i="8"/>
  <c r="AM219" i="8"/>
  <c r="AM218" i="8"/>
  <c r="AM217" i="8"/>
  <c r="AM216" i="8"/>
  <c r="AM215" i="8"/>
  <c r="AM214" i="8"/>
  <c r="AM213" i="8"/>
  <c r="AM212" i="8"/>
  <c r="AM211" i="8"/>
  <c r="AM210" i="8"/>
  <c r="AM209" i="8"/>
  <c r="AM208" i="8"/>
  <c r="AM207" i="8"/>
  <c r="AM206" i="8"/>
  <c r="AM205" i="8"/>
  <c r="AM204" i="8"/>
  <c r="AM203" i="8"/>
  <c r="AM202" i="8"/>
  <c r="AM201" i="8"/>
  <c r="AM200" i="8"/>
  <c r="AM199" i="8"/>
  <c r="AM198" i="8"/>
  <c r="AM197" i="8"/>
  <c r="AM196" i="8"/>
  <c r="AM195" i="8"/>
  <c r="AM194" i="8"/>
  <c r="AM193" i="8"/>
  <c r="AM192" i="8"/>
  <c r="AM191" i="8"/>
  <c r="AM190" i="8"/>
  <c r="AM189" i="8"/>
  <c r="AM188" i="8"/>
  <c r="AM187" i="8"/>
  <c r="AM186" i="8"/>
  <c r="AM185" i="8"/>
  <c r="AM184" i="8"/>
  <c r="AM183" i="8"/>
  <c r="AM182" i="8"/>
  <c r="AM181" i="8"/>
  <c r="AM180" i="8"/>
  <c r="AM179" i="8"/>
  <c r="AM178" i="8"/>
  <c r="AM177" i="8"/>
  <c r="AM176" i="8"/>
  <c r="AM175" i="8"/>
  <c r="AM174" i="8"/>
  <c r="AM173" i="8"/>
  <c r="AM172" i="8"/>
  <c r="AM171" i="8"/>
  <c r="AM170" i="8"/>
  <c r="AM169" i="8"/>
  <c r="AM168" i="8"/>
  <c r="AM167" i="8"/>
  <c r="AM166" i="8"/>
  <c r="AM165" i="8"/>
  <c r="AM164" i="8"/>
  <c r="AM163" i="8"/>
  <c r="AM162" i="8"/>
  <c r="AM161" i="8"/>
  <c r="AM160" i="8"/>
  <c r="AM159" i="8"/>
  <c r="AM158" i="8"/>
  <c r="AM157" i="8"/>
  <c r="AM156" i="8"/>
  <c r="AM155" i="8"/>
  <c r="AM154" i="8"/>
  <c r="AM153" i="8"/>
  <c r="AM152" i="8"/>
  <c r="AM151" i="8"/>
  <c r="AM150" i="8"/>
  <c r="AM149" i="8"/>
  <c r="AM148" i="8"/>
  <c r="AM147" i="8"/>
  <c r="AM146" i="8"/>
  <c r="AM145" i="8"/>
  <c r="AM144" i="8"/>
  <c r="AM143" i="8"/>
  <c r="AM142" i="8"/>
  <c r="AM141" i="8"/>
  <c r="AM140" i="8"/>
  <c r="AM139" i="8"/>
  <c r="AM138" i="8"/>
  <c r="AM137" i="8"/>
  <c r="AM136" i="8"/>
  <c r="AM135" i="8"/>
  <c r="AM134" i="8"/>
  <c r="AM133" i="8"/>
  <c r="AM132" i="8"/>
  <c r="AM131" i="8"/>
  <c r="AM130" i="8"/>
  <c r="AM129" i="8"/>
  <c r="AM128" i="8"/>
  <c r="AM127" i="8"/>
  <c r="AM126" i="8"/>
  <c r="AM125" i="8"/>
  <c r="AM124" i="8"/>
  <c r="AM123" i="8"/>
  <c r="AM122" i="8"/>
  <c r="AM121" i="8"/>
  <c r="AM120" i="8"/>
  <c r="AM119" i="8"/>
  <c r="AM118" i="8"/>
  <c r="AM117" i="8"/>
  <c r="AM116" i="8"/>
  <c r="AM115" i="8"/>
  <c r="AM114" i="8"/>
  <c r="AM113" i="8"/>
  <c r="AM112" i="8"/>
  <c r="AM111" i="8"/>
  <c r="AM110" i="8"/>
  <c r="AM109" i="8"/>
  <c r="AM108" i="8"/>
  <c r="AM107" i="8"/>
  <c r="AM106" i="8"/>
  <c r="AM105" i="8"/>
  <c r="AM104" i="8"/>
  <c r="AM103" i="8"/>
  <c r="AM102" i="8"/>
  <c r="AM101" i="8"/>
  <c r="AM100" i="8"/>
  <c r="AM99" i="8"/>
  <c r="AM98" i="8"/>
  <c r="AM97" i="8"/>
  <c r="AM96" i="8"/>
  <c r="AM95" i="8"/>
  <c r="AM94" i="8"/>
  <c r="AM93" i="8"/>
  <c r="AM92" i="8"/>
  <c r="AM91" i="8"/>
  <c r="AM90" i="8"/>
  <c r="AM89" i="8"/>
  <c r="AM88" i="8"/>
  <c r="AM87" i="8"/>
  <c r="AM86" i="8"/>
  <c r="AM85" i="8"/>
  <c r="AM84" i="8"/>
  <c r="AM83" i="8"/>
  <c r="AM82" i="8"/>
  <c r="AM81" i="8"/>
  <c r="AM80" i="8"/>
  <c r="AM79" i="8"/>
  <c r="AM78" i="8"/>
  <c r="AM77" i="8"/>
  <c r="AM76" i="8"/>
  <c r="AM75" i="8"/>
  <c r="AM74" i="8"/>
  <c r="AM73" i="8"/>
  <c r="AM72" i="8"/>
  <c r="AM71" i="8"/>
  <c r="AM70" i="8"/>
  <c r="AM69" i="8"/>
  <c r="AM68" i="8"/>
  <c r="AM67" i="8"/>
  <c r="AM66" i="8"/>
  <c r="AM65" i="8"/>
  <c r="AM64" i="8"/>
  <c r="AM63" i="8"/>
  <c r="AM62" i="8"/>
  <c r="AM61" i="8"/>
  <c r="AM60" i="8"/>
  <c r="AM59" i="8"/>
  <c r="AM58" i="8"/>
  <c r="AM57" i="8"/>
  <c r="AM56" i="8"/>
  <c r="AM55" i="8"/>
  <c r="AM54" i="8"/>
  <c r="AM53" i="8"/>
  <c r="AM52" i="8"/>
  <c r="AM51" i="8"/>
  <c r="AM50" i="8"/>
  <c r="AM49" i="8"/>
  <c r="AM48" i="8"/>
  <c r="AM47" i="8"/>
  <c r="AM46" i="8"/>
  <c r="AM45" i="8"/>
  <c r="AM44" i="8"/>
  <c r="AM43" i="8"/>
  <c r="AM42" i="8"/>
  <c r="AM41" i="8"/>
  <c r="AM40" i="8"/>
  <c r="AM39" i="8"/>
  <c r="AM38" i="8"/>
  <c r="AM37" i="8"/>
  <c r="AM36" i="8"/>
  <c r="AM35" i="8"/>
  <c r="AM34" i="8"/>
  <c r="AM33" i="8"/>
  <c r="AM32" i="8"/>
  <c r="AM31" i="8"/>
  <c r="AM30" i="8"/>
  <c r="AM29" i="8"/>
  <c r="AM28" i="8"/>
  <c r="AM27" i="8"/>
  <c r="AM26" i="8"/>
  <c r="AM25" i="8"/>
  <c r="AM24" i="8"/>
  <c r="AM23" i="8"/>
  <c r="AM22" i="8"/>
  <c r="AM21" i="8"/>
  <c r="AM20" i="8"/>
  <c r="AM19" i="8"/>
  <c r="AM18" i="8"/>
  <c r="AM17" i="8"/>
  <c r="AM16" i="8"/>
  <c r="AM15" i="8"/>
  <c r="AM14" i="8"/>
  <c r="AM13" i="8"/>
  <c r="AM12" i="8"/>
  <c r="AM11" i="8"/>
  <c r="AM615" i="8"/>
  <c r="G66" i="21"/>
  <c r="F66" i="21"/>
  <c r="E66" i="21"/>
  <c r="D66" i="21"/>
  <c r="H65" i="21"/>
  <c r="H64" i="21"/>
  <c r="H63" i="21"/>
  <c r="H62" i="21"/>
  <c r="H61" i="21"/>
  <c r="H60" i="21"/>
  <c r="H59" i="21"/>
  <c r="H58" i="21"/>
  <c r="H57" i="21"/>
  <c r="H56" i="21"/>
  <c r="H55" i="21"/>
  <c r="H54" i="21"/>
  <c r="H53" i="21"/>
  <c r="O23" i="19"/>
  <c r="O22" i="19"/>
  <c r="O21" i="19"/>
  <c r="O20" i="19"/>
  <c r="O19" i="19"/>
  <c r="O18" i="19"/>
  <c r="O17" i="19"/>
  <c r="O16" i="19"/>
  <c r="O15" i="19"/>
  <c r="O14" i="19"/>
  <c r="O13" i="19"/>
  <c r="O12" i="19"/>
  <c r="O11" i="19"/>
  <c r="O10" i="19"/>
  <c r="O9" i="19"/>
  <c r="O24" i="19"/>
  <c r="H66" i="21" l="1"/>
  <c r="N14" i="20" l="1"/>
  <c r="M14" i="20"/>
  <c r="H52" i="21" l="1"/>
  <c r="H51" i="21"/>
  <c r="H50" i="21"/>
  <c r="H49" i="21"/>
  <c r="H48" i="21"/>
  <c r="H47" i="21"/>
  <c r="H46" i="21"/>
  <c r="H45" i="21"/>
  <c r="H44" i="21"/>
  <c r="H43" i="21"/>
  <c r="H42" i="21"/>
  <c r="H41" i="21"/>
  <c r="H40" i="21"/>
  <c r="H39" i="21"/>
  <c r="H38" i="21"/>
  <c r="H37" i="21"/>
  <c r="H36" i="21"/>
  <c r="H35" i="21"/>
  <c r="H34" i="21"/>
  <c r="H33" i="21"/>
  <c r="H32" i="21"/>
  <c r="H31" i="21"/>
  <c r="H30" i="21"/>
  <c r="H29" i="21"/>
  <c r="H28" i="21"/>
  <c r="H27" i="21"/>
  <c r="H26" i="21"/>
  <c r="H25" i="21"/>
  <c r="H24" i="21"/>
  <c r="H23" i="21"/>
  <c r="H22" i="21"/>
  <c r="H21" i="21"/>
  <c r="H20" i="21"/>
  <c r="H19" i="21"/>
  <c r="H18" i="21"/>
  <c r="H17" i="21"/>
  <c r="H16" i="21"/>
  <c r="H15" i="21"/>
  <c r="H14" i="21"/>
  <c r="H13" i="21"/>
  <c r="H12" i="21"/>
  <c r="H11" i="21"/>
  <c r="H10" i="21"/>
  <c r="H9" i="21"/>
  <c r="B206" i="9"/>
  <c r="B205" i="9"/>
  <c r="N26" i="19"/>
  <c r="M26" i="19"/>
  <c r="O26" i="19" s="1"/>
  <c r="P82" i="26"/>
  <c r="O82" i="26"/>
  <c r="N82" i="26"/>
  <c r="M82" i="26"/>
  <c r="O2247" i="25"/>
  <c r="N2247" i="25"/>
  <c r="P14" i="20" l="1"/>
  <c r="O14" i="20"/>
  <c r="A6" i="8" l="1"/>
  <c r="A5" i="8"/>
  <c r="A5" i="21"/>
  <c r="A4" i="21"/>
  <c r="A5" i="20"/>
  <c r="A4" i="20"/>
  <c r="A5" i="19"/>
  <c r="A4" i="19"/>
  <c r="A5" i="26"/>
  <c r="A4" i="26"/>
  <c r="Q14" i="20" l="1"/>
  <c r="AL617" i="8"/>
  <c r="B155" i="9"/>
  <c r="B153" i="9"/>
  <c r="B152" i="9"/>
  <c r="B26" i="9"/>
  <c r="C39" i="3" l="1"/>
  <c r="F39" i="3"/>
  <c r="F37" i="3"/>
  <c r="F36" i="3"/>
  <c r="F34" i="3"/>
  <c r="F33" i="3"/>
  <c r="F32" i="3"/>
  <c r="F31" i="3"/>
  <c r="F30" i="3"/>
  <c r="F29" i="3"/>
  <c r="F28" i="3"/>
  <c r="F25" i="3"/>
  <c r="F24" i="3"/>
  <c r="F23" i="3"/>
  <c r="F21" i="3"/>
  <c r="C37" i="3"/>
  <c r="C36" i="3"/>
  <c r="C35" i="3"/>
  <c r="C33" i="3"/>
  <c r="C32" i="3"/>
  <c r="C31" i="3"/>
  <c r="C30" i="3"/>
  <c r="C29" i="3"/>
  <c r="C28" i="3"/>
  <c r="C27" i="3"/>
  <c r="C26" i="3"/>
  <c r="A9" i="18" l="1"/>
  <c r="AI616" i="18" l="1"/>
  <c r="AH616" i="18"/>
  <c r="AG616" i="18"/>
  <c r="AF616" i="18"/>
  <c r="AE616" i="18"/>
  <c r="AD616" i="18"/>
  <c r="AC616" i="18"/>
  <c r="AB616" i="18"/>
  <c r="AA616" i="18"/>
  <c r="Z616" i="18"/>
  <c r="Y616" i="18"/>
  <c r="X616" i="18"/>
  <c r="W616" i="18"/>
  <c r="V616" i="18"/>
  <c r="U616" i="18"/>
  <c r="T616" i="18"/>
  <c r="S616" i="18"/>
  <c r="R616" i="18"/>
  <c r="Q616" i="18"/>
  <c r="P616" i="18"/>
  <c r="O616" i="18"/>
  <c r="N616" i="18"/>
  <c r="M616" i="18"/>
  <c r="L616" i="18"/>
  <c r="K616" i="18"/>
  <c r="J616" i="18"/>
  <c r="I616" i="18"/>
  <c r="H616" i="18"/>
  <c r="G616" i="18"/>
  <c r="F616" i="18"/>
  <c r="E616" i="18"/>
  <c r="D616" i="18"/>
  <c r="AJ614" i="18"/>
  <c r="AJ613" i="18"/>
  <c r="AJ612" i="18"/>
  <c r="AJ611" i="18"/>
  <c r="AJ610" i="18"/>
  <c r="AJ609" i="18"/>
  <c r="AJ608" i="18"/>
  <c r="AJ607" i="18"/>
  <c r="AJ606" i="18"/>
  <c r="AJ605" i="18"/>
  <c r="AJ604" i="18"/>
  <c r="AJ603" i="18"/>
  <c r="AJ602" i="18"/>
  <c r="AJ601" i="18"/>
  <c r="AJ600" i="18"/>
  <c r="AJ599" i="18"/>
  <c r="AJ598" i="18"/>
  <c r="AJ597" i="18"/>
  <c r="AJ596" i="18"/>
  <c r="AJ595" i="18"/>
  <c r="AJ594" i="18"/>
  <c r="AJ593" i="18"/>
  <c r="AJ592" i="18"/>
  <c r="AJ591" i="18"/>
  <c r="AJ590" i="18"/>
  <c r="AJ589" i="18"/>
  <c r="AJ588" i="18"/>
  <c r="AJ587" i="18"/>
  <c r="AJ586" i="18"/>
  <c r="AJ585" i="18"/>
  <c r="AJ584" i="18"/>
  <c r="AJ583" i="18"/>
  <c r="AJ582" i="18"/>
  <c r="AJ581" i="18"/>
  <c r="AJ580" i="18"/>
  <c r="AJ579" i="18"/>
  <c r="AJ578" i="18"/>
  <c r="AJ577" i="18"/>
  <c r="AJ576" i="18"/>
  <c r="AJ575" i="18"/>
  <c r="AJ574" i="18"/>
  <c r="AJ573" i="18"/>
  <c r="AJ572" i="18"/>
  <c r="AJ571" i="18"/>
  <c r="AJ570" i="18"/>
  <c r="AJ569" i="18"/>
  <c r="AJ568" i="18"/>
  <c r="AJ567" i="18"/>
  <c r="AJ566" i="18"/>
  <c r="AJ565" i="18"/>
  <c r="AJ564" i="18"/>
  <c r="AJ563" i="18"/>
  <c r="AJ562" i="18"/>
  <c r="AJ561" i="18"/>
  <c r="AJ560" i="18"/>
  <c r="AJ559" i="18"/>
  <c r="AJ558" i="18"/>
  <c r="AJ557" i="18"/>
  <c r="AJ556" i="18"/>
  <c r="AJ555" i="18"/>
  <c r="AJ554" i="18"/>
  <c r="AJ553" i="18"/>
  <c r="AJ552" i="18"/>
  <c r="AJ551" i="18"/>
  <c r="AJ550" i="18"/>
  <c r="AJ549" i="18"/>
  <c r="AJ548" i="18"/>
  <c r="AJ547" i="18"/>
  <c r="AJ546" i="18"/>
  <c r="AJ545" i="18"/>
  <c r="AJ544" i="18"/>
  <c r="AJ543" i="18"/>
  <c r="AJ542" i="18"/>
  <c r="AJ541" i="18"/>
  <c r="AJ540" i="18"/>
  <c r="AJ539" i="18"/>
  <c r="AJ538" i="18"/>
  <c r="AJ537" i="18"/>
  <c r="AJ536" i="18"/>
  <c r="AJ535" i="18"/>
  <c r="AJ534" i="18"/>
  <c r="AJ533" i="18"/>
  <c r="AJ532" i="18"/>
  <c r="AJ531" i="18"/>
  <c r="AJ530" i="18"/>
  <c r="AJ529" i="18"/>
  <c r="AJ528" i="18"/>
  <c r="AJ527" i="18"/>
  <c r="AJ526" i="18"/>
  <c r="AJ525" i="18"/>
  <c r="AJ524" i="18"/>
  <c r="AJ523" i="18"/>
  <c r="AJ522" i="18"/>
  <c r="AJ521" i="18"/>
  <c r="AJ520" i="18"/>
  <c r="AJ519" i="18"/>
  <c r="AJ518" i="18"/>
  <c r="AJ517" i="18"/>
  <c r="AJ516" i="18"/>
  <c r="AJ515" i="18"/>
  <c r="AJ514" i="18"/>
  <c r="AJ513" i="18"/>
  <c r="AJ512" i="18"/>
  <c r="AJ511" i="18"/>
  <c r="AJ510" i="18"/>
  <c r="AJ509" i="18"/>
  <c r="AJ508" i="18"/>
  <c r="AJ507" i="18"/>
  <c r="AJ506" i="18"/>
  <c r="AJ505" i="18"/>
  <c r="AJ504" i="18"/>
  <c r="AJ503" i="18"/>
  <c r="AJ502" i="18"/>
  <c r="AJ501" i="18"/>
  <c r="AJ500" i="18"/>
  <c r="AJ499" i="18"/>
  <c r="AJ498" i="18"/>
  <c r="AJ497" i="18"/>
  <c r="AJ496" i="18"/>
  <c r="AJ495" i="18"/>
  <c r="AJ494" i="18"/>
  <c r="AJ493" i="18"/>
  <c r="AJ492" i="18"/>
  <c r="AJ491" i="18"/>
  <c r="AJ490" i="18"/>
  <c r="AJ489" i="18"/>
  <c r="AJ488" i="18"/>
  <c r="AJ487" i="18"/>
  <c r="AJ486" i="18"/>
  <c r="AJ485" i="18"/>
  <c r="AJ484" i="18"/>
  <c r="AJ483" i="18"/>
  <c r="AJ482" i="18"/>
  <c r="AJ481" i="18"/>
  <c r="AJ480" i="18"/>
  <c r="AJ479" i="18"/>
  <c r="AJ478" i="18"/>
  <c r="AJ477" i="18"/>
  <c r="AJ476" i="18"/>
  <c r="AJ475" i="18"/>
  <c r="AJ474" i="18"/>
  <c r="AJ473" i="18"/>
  <c r="AJ472" i="18"/>
  <c r="AJ471" i="18"/>
  <c r="AJ470" i="18"/>
  <c r="AJ469" i="18"/>
  <c r="AJ468" i="18"/>
  <c r="AJ467" i="18"/>
  <c r="AJ466" i="18"/>
  <c r="AJ465" i="18"/>
  <c r="AJ464" i="18"/>
  <c r="AJ463" i="18"/>
  <c r="AJ462" i="18"/>
  <c r="AJ461" i="18"/>
  <c r="AJ460" i="18"/>
  <c r="AJ459" i="18"/>
  <c r="AJ458" i="18"/>
  <c r="AJ457" i="18"/>
  <c r="AJ456" i="18"/>
  <c r="AJ455" i="18"/>
  <c r="AJ454" i="18"/>
  <c r="AJ453" i="18"/>
  <c r="AJ452" i="18"/>
  <c r="AJ451" i="18"/>
  <c r="AJ450" i="18"/>
  <c r="AJ449" i="18"/>
  <c r="AJ448" i="18"/>
  <c r="AJ447" i="18"/>
  <c r="AJ446" i="18"/>
  <c r="AJ445" i="18"/>
  <c r="AJ444" i="18"/>
  <c r="AJ443" i="18"/>
  <c r="AJ442" i="18"/>
  <c r="AJ441" i="18"/>
  <c r="AJ440" i="18"/>
  <c r="AJ439" i="18"/>
  <c r="AJ438" i="18"/>
  <c r="AJ437" i="18"/>
  <c r="AJ436" i="18"/>
  <c r="AJ435" i="18"/>
  <c r="AJ434" i="18"/>
  <c r="AJ433" i="18"/>
  <c r="AJ432" i="18"/>
  <c r="AJ431" i="18"/>
  <c r="AJ430" i="18"/>
  <c r="AJ429" i="18"/>
  <c r="AJ428" i="18"/>
  <c r="AJ427" i="18"/>
  <c r="AJ426" i="18"/>
  <c r="AJ425" i="18"/>
  <c r="AJ424" i="18"/>
  <c r="AJ423" i="18"/>
  <c r="AJ422" i="18"/>
  <c r="AJ421" i="18"/>
  <c r="AJ420" i="18"/>
  <c r="AJ419" i="18"/>
  <c r="AJ418" i="18"/>
  <c r="AJ417" i="18"/>
  <c r="AJ416" i="18"/>
  <c r="AJ415" i="18"/>
  <c r="AJ414" i="18"/>
  <c r="AJ413" i="18"/>
  <c r="AJ412" i="18"/>
  <c r="AJ411" i="18"/>
  <c r="AJ410" i="18"/>
  <c r="AJ409" i="18"/>
  <c r="AJ408" i="18"/>
  <c r="AJ407" i="18"/>
  <c r="AJ406" i="18"/>
  <c r="AJ405" i="18"/>
  <c r="AJ404" i="18"/>
  <c r="AJ403" i="18"/>
  <c r="AJ402" i="18"/>
  <c r="AJ401" i="18"/>
  <c r="AJ400" i="18"/>
  <c r="AJ399" i="18"/>
  <c r="AJ398" i="18"/>
  <c r="AJ397" i="18"/>
  <c r="AJ396" i="18"/>
  <c r="AJ395" i="18"/>
  <c r="AJ394" i="18"/>
  <c r="AJ393" i="18"/>
  <c r="AJ392" i="18"/>
  <c r="AJ391" i="18"/>
  <c r="AJ390" i="18"/>
  <c r="AJ389" i="18"/>
  <c r="AJ388" i="18"/>
  <c r="AJ387" i="18"/>
  <c r="AJ386" i="18"/>
  <c r="AJ385" i="18"/>
  <c r="AJ384" i="18"/>
  <c r="AJ383" i="18"/>
  <c r="AJ382" i="18"/>
  <c r="AJ381" i="18"/>
  <c r="AJ380" i="18"/>
  <c r="AJ379" i="18"/>
  <c r="AJ378" i="18"/>
  <c r="AJ377" i="18"/>
  <c r="AJ376" i="18"/>
  <c r="AJ375" i="18"/>
  <c r="AJ374" i="18"/>
  <c r="AJ373" i="18"/>
  <c r="AJ372" i="18"/>
  <c r="AJ371" i="18"/>
  <c r="AJ370" i="18"/>
  <c r="AJ369" i="18"/>
  <c r="AJ368" i="18"/>
  <c r="AJ367" i="18"/>
  <c r="AJ366" i="18"/>
  <c r="AJ365" i="18"/>
  <c r="AJ364" i="18"/>
  <c r="AJ363" i="18"/>
  <c r="AJ362" i="18"/>
  <c r="AJ361" i="18"/>
  <c r="AJ360" i="18"/>
  <c r="AJ359" i="18"/>
  <c r="AJ358" i="18"/>
  <c r="AJ357" i="18"/>
  <c r="AJ356" i="18"/>
  <c r="AJ355" i="18"/>
  <c r="AJ354" i="18"/>
  <c r="AJ353" i="18"/>
  <c r="AJ352" i="18"/>
  <c r="AJ351" i="18"/>
  <c r="AJ350" i="18"/>
  <c r="AJ349" i="18"/>
  <c r="AJ348" i="18"/>
  <c r="AJ347" i="18"/>
  <c r="AJ346" i="18"/>
  <c r="AJ345" i="18"/>
  <c r="AJ344" i="18"/>
  <c r="AJ343" i="18"/>
  <c r="AJ342" i="18"/>
  <c r="AJ341" i="18"/>
  <c r="AJ340" i="18"/>
  <c r="AJ339" i="18"/>
  <c r="AJ338" i="18"/>
  <c r="AJ337" i="18"/>
  <c r="AJ336" i="18"/>
  <c r="AJ335" i="18"/>
  <c r="AJ334" i="18"/>
  <c r="AJ333" i="18"/>
  <c r="AJ332" i="18"/>
  <c r="AJ331" i="18"/>
  <c r="AJ330" i="18"/>
  <c r="AJ329" i="18"/>
  <c r="AJ328" i="18"/>
  <c r="AJ327" i="18"/>
  <c r="AJ326" i="18"/>
  <c r="AJ325" i="18"/>
  <c r="AJ324" i="18"/>
  <c r="AJ323" i="18"/>
  <c r="AJ322" i="18"/>
  <c r="AJ321" i="18"/>
  <c r="AJ320" i="18"/>
  <c r="AJ319" i="18"/>
  <c r="AJ318" i="18"/>
  <c r="AJ317" i="18"/>
  <c r="AJ316" i="18"/>
  <c r="AJ315" i="18"/>
  <c r="AJ314" i="18"/>
  <c r="AJ313" i="18"/>
  <c r="AJ312" i="18"/>
  <c r="AJ311" i="18"/>
  <c r="AJ310" i="18"/>
  <c r="AJ309" i="18"/>
  <c r="AJ308" i="18"/>
  <c r="AJ307" i="18"/>
  <c r="AJ306" i="18"/>
  <c r="AJ305" i="18"/>
  <c r="AJ304" i="18"/>
  <c r="AJ303" i="18"/>
  <c r="AJ302" i="18"/>
  <c r="AJ301" i="18"/>
  <c r="AJ300" i="18"/>
  <c r="AJ299" i="18"/>
  <c r="AJ298" i="18"/>
  <c r="AJ297" i="18"/>
  <c r="AJ296" i="18"/>
  <c r="AJ295" i="18"/>
  <c r="AJ294" i="18"/>
  <c r="AJ293" i="18"/>
  <c r="AJ292" i="18"/>
  <c r="AJ291" i="18"/>
  <c r="AJ290" i="18"/>
  <c r="AJ289" i="18"/>
  <c r="AJ288" i="18"/>
  <c r="AJ287" i="18"/>
  <c r="AJ286" i="18"/>
  <c r="AJ285" i="18"/>
  <c r="AJ284" i="18"/>
  <c r="AJ283" i="18"/>
  <c r="AJ282" i="18"/>
  <c r="AJ281" i="18"/>
  <c r="AJ280" i="18"/>
  <c r="AJ279" i="18"/>
  <c r="AJ278" i="18"/>
  <c r="AJ277" i="18"/>
  <c r="AJ276" i="18"/>
  <c r="AJ275" i="18"/>
  <c r="AJ274" i="18"/>
  <c r="AJ273" i="18"/>
  <c r="AJ272" i="18"/>
  <c r="AJ271" i="18"/>
  <c r="AJ270" i="18"/>
  <c r="AJ269" i="18"/>
  <c r="AJ268" i="18"/>
  <c r="AJ267" i="18"/>
  <c r="AJ266" i="18"/>
  <c r="AJ265" i="18"/>
  <c r="AJ264" i="18"/>
  <c r="AJ263" i="18"/>
  <c r="AJ262" i="18"/>
  <c r="AJ261" i="18"/>
  <c r="AJ260" i="18"/>
  <c r="AJ259" i="18"/>
  <c r="AJ258" i="18"/>
  <c r="AJ257" i="18"/>
  <c r="AJ256" i="18"/>
  <c r="AJ255" i="18"/>
  <c r="AJ254" i="18"/>
  <c r="AJ253" i="18"/>
  <c r="AJ252" i="18"/>
  <c r="AJ251" i="18"/>
  <c r="AJ250" i="18"/>
  <c r="AJ249" i="18"/>
  <c r="AJ248" i="18"/>
  <c r="AJ247" i="18"/>
  <c r="AJ246" i="18"/>
  <c r="AJ245" i="18"/>
  <c r="AJ244" i="18"/>
  <c r="AJ243" i="18"/>
  <c r="AJ242" i="18"/>
  <c r="AJ241" i="18"/>
  <c r="AJ240" i="18"/>
  <c r="AJ239" i="18"/>
  <c r="AJ238" i="18"/>
  <c r="AJ237" i="18"/>
  <c r="AJ236" i="18"/>
  <c r="AJ235" i="18"/>
  <c r="AJ234" i="18"/>
  <c r="AJ233" i="18"/>
  <c r="AJ232" i="18"/>
  <c r="AJ231" i="18"/>
  <c r="AJ230" i="18"/>
  <c r="AJ229" i="18"/>
  <c r="AJ228" i="18"/>
  <c r="AJ227" i="18"/>
  <c r="AJ226" i="18"/>
  <c r="AJ225" i="18"/>
  <c r="AJ224" i="18"/>
  <c r="AJ223" i="18"/>
  <c r="AJ222" i="18"/>
  <c r="AJ221" i="18"/>
  <c r="AJ220" i="18"/>
  <c r="AJ219" i="18"/>
  <c r="AJ218" i="18"/>
  <c r="AJ217" i="18"/>
  <c r="AJ216" i="18"/>
  <c r="AJ215" i="18"/>
  <c r="AJ214" i="18"/>
  <c r="AJ213" i="18"/>
  <c r="AJ212" i="18"/>
  <c r="AJ211" i="18"/>
  <c r="AJ210" i="18"/>
  <c r="AJ209" i="18"/>
  <c r="AJ208" i="18"/>
  <c r="AJ207" i="18"/>
  <c r="AJ206" i="18"/>
  <c r="AJ205" i="18"/>
  <c r="AJ204" i="18"/>
  <c r="AJ203" i="18"/>
  <c r="AJ202" i="18"/>
  <c r="AJ201" i="18"/>
  <c r="AJ200" i="18"/>
  <c r="AJ199" i="18"/>
  <c r="AJ198" i="18"/>
  <c r="AJ197" i="18"/>
  <c r="AJ196" i="18"/>
  <c r="AJ195" i="18"/>
  <c r="AJ194" i="18"/>
  <c r="AJ193" i="18"/>
  <c r="AJ192" i="18"/>
  <c r="AJ191" i="18"/>
  <c r="AJ190" i="18"/>
  <c r="AJ189" i="18"/>
  <c r="AJ188" i="18"/>
  <c r="AJ187" i="18"/>
  <c r="AJ186" i="18"/>
  <c r="AJ185" i="18"/>
  <c r="AJ184" i="18"/>
  <c r="AJ183" i="18"/>
  <c r="AJ182" i="18"/>
  <c r="AJ181" i="18"/>
  <c r="AJ180" i="18"/>
  <c r="AJ179" i="18"/>
  <c r="AJ178" i="18"/>
  <c r="AJ177" i="18"/>
  <c r="AJ176" i="18"/>
  <c r="AJ175" i="18"/>
  <c r="AJ174" i="18"/>
  <c r="AJ173" i="18"/>
  <c r="AJ172" i="18"/>
  <c r="AJ171" i="18"/>
  <c r="AJ170" i="18"/>
  <c r="AJ169" i="18"/>
  <c r="AJ168" i="18"/>
  <c r="AJ167" i="18"/>
  <c r="AJ166" i="18"/>
  <c r="AJ165" i="18"/>
  <c r="AJ164" i="18"/>
  <c r="AJ163" i="18"/>
  <c r="AJ162" i="18"/>
  <c r="AJ161" i="18"/>
  <c r="AJ160" i="18"/>
  <c r="AJ159" i="18"/>
  <c r="AJ158" i="18"/>
  <c r="AJ157" i="18"/>
  <c r="AJ156" i="18"/>
  <c r="AJ155" i="18"/>
  <c r="AJ154" i="18"/>
  <c r="AJ153" i="18"/>
  <c r="AJ152" i="18"/>
  <c r="AJ151" i="18"/>
  <c r="AJ150" i="18"/>
  <c r="AJ149" i="18"/>
  <c r="AJ148" i="18"/>
  <c r="AJ147" i="18"/>
  <c r="AJ146" i="18"/>
  <c r="AJ145" i="18"/>
  <c r="AJ144" i="18"/>
  <c r="AJ143" i="18"/>
  <c r="AJ142" i="18"/>
  <c r="AJ141" i="18"/>
  <c r="AJ140" i="18"/>
  <c r="AJ139" i="18"/>
  <c r="AJ138" i="18"/>
  <c r="AJ137" i="18"/>
  <c r="AJ136" i="18"/>
  <c r="AJ135" i="18"/>
  <c r="AJ134" i="18"/>
  <c r="AJ133" i="18"/>
  <c r="AJ132" i="18"/>
  <c r="AJ131" i="18"/>
  <c r="AJ130" i="18"/>
  <c r="AJ129" i="18"/>
  <c r="AJ128" i="18"/>
  <c r="AJ127" i="18"/>
  <c r="AJ126" i="18"/>
  <c r="AJ125" i="18"/>
  <c r="AJ124" i="18"/>
  <c r="AJ123" i="18"/>
  <c r="AJ122" i="18"/>
  <c r="AJ121" i="18"/>
  <c r="AJ120" i="18"/>
  <c r="AJ119" i="18"/>
  <c r="AJ118" i="18"/>
  <c r="AJ117" i="18"/>
  <c r="AJ116" i="18"/>
  <c r="AJ115" i="18"/>
  <c r="AJ114" i="18"/>
  <c r="AJ113" i="18"/>
  <c r="AJ112" i="18"/>
  <c r="AJ111" i="18"/>
  <c r="AJ110" i="18"/>
  <c r="AJ109" i="18"/>
  <c r="AJ108" i="18"/>
  <c r="AJ107" i="18"/>
  <c r="AJ106" i="18"/>
  <c r="AJ105" i="18"/>
  <c r="AJ104" i="18"/>
  <c r="AJ103" i="18"/>
  <c r="AJ102" i="18"/>
  <c r="AJ101" i="18"/>
  <c r="AJ100" i="18"/>
  <c r="AJ99" i="18"/>
  <c r="AJ98" i="18"/>
  <c r="AJ97" i="18"/>
  <c r="AJ96" i="18"/>
  <c r="AJ95" i="18"/>
  <c r="AJ94" i="18"/>
  <c r="AJ93" i="18"/>
  <c r="AJ92" i="18"/>
  <c r="AJ91" i="18"/>
  <c r="AJ90" i="18"/>
  <c r="AJ89" i="18"/>
  <c r="AJ88" i="18"/>
  <c r="AJ87" i="18"/>
  <c r="AJ86" i="18"/>
  <c r="AJ85" i="18"/>
  <c r="AJ84" i="18"/>
  <c r="AJ83" i="18"/>
  <c r="AJ82" i="18"/>
  <c r="AJ81" i="18"/>
  <c r="AJ80" i="18"/>
  <c r="AJ79" i="18"/>
  <c r="AJ78" i="18"/>
  <c r="AJ77" i="18"/>
  <c r="AJ76" i="18"/>
  <c r="AJ75" i="18"/>
  <c r="AJ74" i="18"/>
  <c r="AJ73" i="18"/>
  <c r="AJ72" i="18"/>
  <c r="AJ71" i="18"/>
  <c r="AJ70" i="18"/>
  <c r="AJ69" i="18"/>
  <c r="AJ68" i="18"/>
  <c r="AJ67" i="18"/>
  <c r="AJ66" i="18"/>
  <c r="AJ65" i="18"/>
  <c r="AJ64" i="18"/>
  <c r="AJ63" i="18"/>
  <c r="AJ62" i="18"/>
  <c r="AJ61" i="18"/>
  <c r="AJ60" i="18"/>
  <c r="AJ59" i="18"/>
  <c r="AJ58" i="18"/>
  <c r="AJ57" i="18"/>
  <c r="AJ56" i="18"/>
  <c r="AJ55" i="18"/>
  <c r="AJ54" i="18"/>
  <c r="AJ53" i="18"/>
  <c r="AJ52" i="18"/>
  <c r="AJ51" i="18"/>
  <c r="AJ50" i="18"/>
  <c r="AJ49" i="18"/>
  <c r="AJ48" i="18"/>
  <c r="AJ47" i="18"/>
  <c r="AJ46" i="18"/>
  <c r="AJ45" i="18"/>
  <c r="AJ44" i="18"/>
  <c r="AJ43" i="18"/>
  <c r="AJ42" i="18"/>
  <c r="AJ41" i="18"/>
  <c r="AJ40" i="18"/>
  <c r="AJ39" i="18"/>
  <c r="AJ38" i="18"/>
  <c r="AJ37" i="18"/>
  <c r="AJ36" i="18"/>
  <c r="AJ35" i="18"/>
  <c r="AJ34" i="18"/>
  <c r="AJ33" i="18"/>
  <c r="AJ32" i="18"/>
  <c r="AJ31" i="18"/>
  <c r="AJ30" i="18"/>
  <c r="AJ29" i="18"/>
  <c r="AJ28" i="18"/>
  <c r="AJ27" i="18"/>
  <c r="AJ26" i="18"/>
  <c r="AJ25" i="18"/>
  <c r="AJ24" i="18"/>
  <c r="AJ23" i="18"/>
  <c r="AJ22" i="18"/>
  <c r="AJ21" i="18"/>
  <c r="AJ20" i="18"/>
  <c r="AJ19" i="18"/>
  <c r="AJ18" i="18"/>
  <c r="AJ17" i="18"/>
  <c r="AJ16" i="18"/>
  <c r="AJ15" i="18"/>
  <c r="AJ14" i="18"/>
  <c r="AJ13" i="18"/>
  <c r="AJ616" i="18" l="1"/>
  <c r="C22" i="3" l="1"/>
  <c r="C24" i="3"/>
  <c r="C25" i="3"/>
  <c r="C38" i="3"/>
  <c r="C21" i="3"/>
  <c r="AH1" i="3" l="1"/>
  <c r="B204" i="9"/>
  <c r="B151" i="9"/>
  <c r="F12" i="3" s="1"/>
  <c r="AM617" i="8" l="1"/>
  <c r="B608" i="9" l="1"/>
  <c r="B607" i="9"/>
  <c r="B606" i="9"/>
  <c r="B605" i="9"/>
  <c r="B604" i="9"/>
  <c r="B603" i="9"/>
  <c r="B602" i="9"/>
  <c r="B601" i="9"/>
  <c r="B600" i="9"/>
  <c r="B599" i="9"/>
  <c r="B598" i="9"/>
  <c r="B597" i="9"/>
  <c r="B596" i="9"/>
  <c r="B595" i="9"/>
  <c r="B594" i="9"/>
  <c r="B593" i="9"/>
  <c r="B592" i="9"/>
  <c r="B591" i="9"/>
  <c r="B590" i="9"/>
  <c r="B589" i="9"/>
  <c r="B588" i="9"/>
  <c r="B587" i="9"/>
  <c r="B586" i="9"/>
  <c r="B585" i="9"/>
  <c r="B584" i="9"/>
  <c r="B583" i="9"/>
  <c r="B582" i="9"/>
  <c r="B581" i="9"/>
  <c r="B580" i="9"/>
  <c r="B579" i="9"/>
  <c r="B578" i="9"/>
  <c r="B577" i="9"/>
  <c r="B576" i="9"/>
  <c r="B575" i="9"/>
  <c r="B574" i="9"/>
  <c r="B573" i="9"/>
  <c r="B572" i="9"/>
  <c r="B571" i="9"/>
  <c r="B570" i="9"/>
  <c r="B569" i="9"/>
  <c r="B568" i="9"/>
  <c r="B567" i="9"/>
  <c r="B566" i="9"/>
  <c r="B565" i="9"/>
  <c r="B564" i="9"/>
  <c r="B563" i="9"/>
  <c r="B562" i="9"/>
  <c r="B561" i="9"/>
  <c r="B560" i="9"/>
  <c r="B559" i="9"/>
  <c r="B558" i="9"/>
  <c r="B557" i="9"/>
  <c r="B556" i="9"/>
  <c r="B555" i="9"/>
  <c r="B554" i="9"/>
  <c r="B553" i="9"/>
  <c r="B552" i="9"/>
  <c r="B551" i="9"/>
  <c r="B550" i="9"/>
  <c r="B549" i="9"/>
  <c r="B548" i="9"/>
  <c r="B547" i="9"/>
  <c r="B546" i="9"/>
  <c r="B545" i="9"/>
  <c r="B544" i="9"/>
  <c r="B543" i="9"/>
  <c r="B542" i="9"/>
  <c r="B541" i="9"/>
  <c r="B540" i="9"/>
  <c r="B539" i="9"/>
  <c r="B538" i="9"/>
  <c r="B537" i="9"/>
  <c r="B536" i="9"/>
  <c r="B535" i="9"/>
  <c r="B534" i="9"/>
  <c r="B533" i="9"/>
  <c r="B532" i="9"/>
  <c r="B531" i="9"/>
  <c r="B530" i="9"/>
  <c r="B529" i="9"/>
  <c r="B528" i="9"/>
  <c r="B527" i="9"/>
  <c r="B526" i="9"/>
  <c r="B525" i="9"/>
  <c r="B524" i="9"/>
  <c r="B523" i="9"/>
  <c r="B522" i="9"/>
  <c r="B521" i="9"/>
  <c r="B520" i="9"/>
  <c r="B519" i="9"/>
  <c r="B518" i="9"/>
  <c r="B517" i="9"/>
  <c r="B516" i="9"/>
  <c r="B515" i="9"/>
  <c r="B514" i="9"/>
  <c r="B513" i="9"/>
  <c r="B512" i="9"/>
  <c r="B511" i="9"/>
  <c r="B510" i="9"/>
  <c r="B509" i="9"/>
  <c r="B508" i="9"/>
  <c r="B507" i="9"/>
  <c r="B506" i="9"/>
  <c r="B505" i="9"/>
  <c r="B504" i="9"/>
  <c r="B503" i="9"/>
  <c r="B502" i="9"/>
  <c r="B501" i="9"/>
  <c r="B500" i="9"/>
  <c r="B499" i="9"/>
  <c r="B498" i="9"/>
  <c r="B497" i="9"/>
  <c r="B496" i="9"/>
  <c r="B495" i="9"/>
  <c r="B494" i="9"/>
  <c r="B493" i="9"/>
  <c r="B492" i="9"/>
  <c r="B491" i="9"/>
  <c r="B490" i="9"/>
  <c r="B489" i="9"/>
  <c r="B488" i="9"/>
  <c r="B487" i="9"/>
  <c r="B486" i="9"/>
  <c r="B485" i="9"/>
  <c r="B484" i="9"/>
  <c r="B483" i="9"/>
  <c r="B482" i="9"/>
  <c r="B481" i="9"/>
  <c r="B480" i="9"/>
  <c r="B479" i="9"/>
  <c r="B478" i="9"/>
  <c r="B477" i="9"/>
  <c r="B476" i="9"/>
  <c r="B475" i="9"/>
  <c r="B474" i="9"/>
  <c r="B473" i="9"/>
  <c r="B472" i="9"/>
  <c r="B471" i="9"/>
  <c r="B470" i="9"/>
  <c r="B469" i="9"/>
  <c r="B468" i="9"/>
  <c r="B467" i="9"/>
  <c r="B466" i="9"/>
  <c r="B465" i="9"/>
  <c r="B464" i="9"/>
  <c r="B463" i="9"/>
  <c r="B462" i="9"/>
  <c r="B461" i="9"/>
  <c r="B460" i="9"/>
  <c r="B459" i="9"/>
  <c r="B458" i="9"/>
  <c r="B457" i="9"/>
  <c r="B456" i="9"/>
  <c r="B455" i="9"/>
  <c r="B454" i="9"/>
  <c r="B453" i="9"/>
  <c r="B452" i="9"/>
  <c r="B451" i="9"/>
  <c r="B450" i="9"/>
  <c r="B449" i="9"/>
  <c r="B448" i="9"/>
  <c r="B447" i="9"/>
  <c r="B446" i="9"/>
  <c r="B445" i="9"/>
  <c r="B444" i="9"/>
  <c r="B443" i="9"/>
  <c r="B442" i="9"/>
  <c r="B441" i="9"/>
  <c r="B440" i="9"/>
  <c r="B439" i="9"/>
  <c r="B438" i="9"/>
  <c r="B437" i="9"/>
  <c r="B436" i="9"/>
  <c r="B435" i="9"/>
  <c r="B434" i="9"/>
  <c r="B433" i="9"/>
  <c r="B432" i="9"/>
  <c r="B431" i="9"/>
  <c r="B430" i="9"/>
  <c r="B429" i="9"/>
  <c r="B428" i="9"/>
  <c r="B427" i="9"/>
  <c r="B426" i="9"/>
  <c r="B425" i="9"/>
  <c r="B424" i="9"/>
  <c r="B423" i="9"/>
  <c r="B422" i="9"/>
  <c r="B421" i="9"/>
  <c r="B420" i="9"/>
  <c r="B419" i="9"/>
  <c r="B418" i="9"/>
  <c r="B417" i="9"/>
  <c r="B416" i="9"/>
  <c r="B415" i="9"/>
  <c r="B414" i="9"/>
  <c r="B413" i="9"/>
  <c r="B412" i="9"/>
  <c r="B411" i="9"/>
  <c r="B410" i="9"/>
  <c r="B409" i="9"/>
  <c r="B408" i="9"/>
  <c r="B407" i="9"/>
  <c r="B406" i="9"/>
  <c r="B405" i="9"/>
  <c r="B404" i="9"/>
  <c r="B403" i="9"/>
  <c r="B402" i="9"/>
  <c r="B401" i="9"/>
  <c r="B400" i="9"/>
  <c r="B399" i="9"/>
  <c r="B398" i="9"/>
  <c r="B397" i="9"/>
  <c r="B396" i="9"/>
  <c r="B395" i="9"/>
  <c r="B394" i="9"/>
  <c r="B393" i="9"/>
  <c r="B392" i="9"/>
  <c r="B391" i="9"/>
  <c r="B390" i="9"/>
  <c r="B389" i="9"/>
  <c r="B388" i="9"/>
  <c r="B387" i="9"/>
  <c r="B386" i="9"/>
  <c r="B385" i="9"/>
  <c r="B384" i="9"/>
  <c r="B383" i="9"/>
  <c r="B382" i="9"/>
  <c r="B381" i="9"/>
  <c r="B380" i="9"/>
  <c r="B379" i="9"/>
  <c r="B378" i="9"/>
  <c r="B377" i="9"/>
  <c r="B376" i="9"/>
  <c r="B375" i="9"/>
  <c r="B374" i="9"/>
  <c r="B373" i="9"/>
  <c r="B372" i="9"/>
  <c r="B371" i="9"/>
  <c r="B370" i="9"/>
  <c r="B369" i="9"/>
  <c r="B368" i="9"/>
  <c r="B367" i="9"/>
  <c r="B366" i="9"/>
  <c r="B365" i="9"/>
  <c r="B364" i="9"/>
  <c r="B363" i="9"/>
  <c r="B362" i="9"/>
  <c r="B361" i="9"/>
  <c r="B360" i="9"/>
  <c r="B359" i="9"/>
  <c r="B358" i="9"/>
  <c r="B357" i="9"/>
  <c r="B356" i="9"/>
  <c r="B355" i="9"/>
  <c r="B354" i="9"/>
  <c r="B353" i="9"/>
  <c r="B352" i="9"/>
  <c r="B351" i="9"/>
  <c r="B350" i="9"/>
  <c r="B349" i="9"/>
  <c r="B348" i="9"/>
  <c r="B347" i="9"/>
  <c r="B346" i="9"/>
  <c r="B345" i="9"/>
  <c r="B344" i="9"/>
  <c r="B343" i="9"/>
  <c r="B342" i="9"/>
  <c r="B341" i="9"/>
  <c r="B340" i="9"/>
  <c r="B339" i="9"/>
  <c r="B338" i="9"/>
  <c r="B337" i="9"/>
  <c r="B336" i="9"/>
  <c r="B335" i="9"/>
  <c r="B334" i="9"/>
  <c r="B333" i="9"/>
  <c r="B332" i="9"/>
  <c r="B331" i="9"/>
  <c r="B330" i="9"/>
  <c r="B329" i="9"/>
  <c r="B328" i="9"/>
  <c r="B327" i="9"/>
  <c r="B326" i="9"/>
  <c r="B325" i="9"/>
  <c r="B324" i="9"/>
  <c r="B323" i="9"/>
  <c r="B322" i="9"/>
  <c r="B321" i="9"/>
  <c r="B320" i="9"/>
  <c r="B319" i="9"/>
  <c r="B318" i="9"/>
  <c r="B317" i="9"/>
  <c r="B316" i="9"/>
  <c r="B315" i="9"/>
  <c r="B314" i="9"/>
  <c r="B313" i="9"/>
  <c r="B312" i="9"/>
  <c r="B311" i="9"/>
  <c r="B310" i="9"/>
  <c r="B309" i="9"/>
  <c r="B308" i="9"/>
  <c r="B307" i="9"/>
  <c r="B306" i="9"/>
  <c r="B305" i="9"/>
  <c r="B304" i="9"/>
  <c r="B303" i="9"/>
  <c r="B302" i="9"/>
  <c r="B301" i="9"/>
  <c r="B300" i="9"/>
  <c r="B299" i="9"/>
  <c r="B298" i="9"/>
  <c r="B297" i="9"/>
  <c r="B296" i="9"/>
  <c r="B295" i="9"/>
  <c r="B294" i="9"/>
  <c r="B293" i="9"/>
  <c r="B292" i="9"/>
  <c r="B291" i="9"/>
  <c r="B290" i="9"/>
  <c r="B289" i="9"/>
  <c r="B288" i="9"/>
  <c r="B287" i="9"/>
  <c r="B286" i="9"/>
  <c r="B285" i="9"/>
  <c r="B284" i="9"/>
  <c r="B283" i="9"/>
  <c r="B282" i="9"/>
  <c r="B281" i="9"/>
  <c r="B280" i="9"/>
  <c r="B279" i="9"/>
  <c r="B278" i="9"/>
  <c r="B277" i="9"/>
  <c r="B276" i="9"/>
  <c r="B275" i="9"/>
  <c r="B274" i="9"/>
  <c r="B273" i="9"/>
  <c r="B272" i="9"/>
  <c r="B271" i="9"/>
  <c r="B270" i="9"/>
  <c r="B269" i="9"/>
  <c r="B268" i="9"/>
  <c r="B267" i="9"/>
  <c r="B266" i="9"/>
  <c r="B265" i="9"/>
  <c r="B264" i="9"/>
  <c r="B263" i="9"/>
  <c r="B262" i="9"/>
  <c r="B261" i="9"/>
  <c r="B260" i="9"/>
  <c r="B259" i="9"/>
  <c r="B258" i="9"/>
  <c r="B257" i="9"/>
  <c r="B256" i="9"/>
  <c r="B255" i="9"/>
  <c r="B254" i="9"/>
  <c r="B253" i="9"/>
  <c r="B252" i="9"/>
  <c r="B251" i="9"/>
  <c r="B250" i="9"/>
  <c r="B249" i="9"/>
  <c r="B248" i="9"/>
  <c r="B247" i="9"/>
  <c r="B246" i="9"/>
  <c r="B245" i="9"/>
  <c r="B244" i="9"/>
  <c r="B243" i="9"/>
  <c r="B242" i="9"/>
  <c r="B241" i="9"/>
  <c r="B240" i="9"/>
  <c r="B239" i="9"/>
  <c r="B238" i="9"/>
  <c r="B237" i="9"/>
  <c r="B236" i="9"/>
  <c r="B235" i="9"/>
  <c r="B234" i="9"/>
  <c r="B233" i="9"/>
  <c r="B232" i="9"/>
  <c r="B231" i="9"/>
  <c r="B230" i="9"/>
  <c r="B229" i="9"/>
  <c r="B228" i="9"/>
  <c r="B227" i="9"/>
  <c r="B226" i="9"/>
  <c r="B225" i="9"/>
  <c r="B224" i="9"/>
  <c r="B223" i="9"/>
  <c r="B222" i="9"/>
  <c r="B221" i="9"/>
  <c r="B220" i="9"/>
  <c r="B219" i="9"/>
  <c r="B218" i="9"/>
  <c r="B217" i="9"/>
  <c r="B216" i="9"/>
  <c r="B215" i="9"/>
  <c r="B214" i="9"/>
  <c r="B213" i="9"/>
  <c r="B212" i="9"/>
  <c r="B211" i="9"/>
  <c r="B210" i="9"/>
  <c r="B209" i="9"/>
  <c r="B208" i="9"/>
  <c r="B207" i="9"/>
  <c r="B203" i="9"/>
  <c r="B202" i="9"/>
  <c r="B201" i="9"/>
  <c r="B200" i="9"/>
  <c r="B199" i="9"/>
  <c r="B198" i="9"/>
  <c r="B197" i="9"/>
  <c r="B196" i="9"/>
  <c r="B195" i="9"/>
  <c r="B194" i="9"/>
  <c r="B193" i="9"/>
  <c r="B192" i="9"/>
  <c r="B191" i="9"/>
  <c r="B190" i="9"/>
  <c r="B189" i="9"/>
  <c r="B188" i="9"/>
  <c r="B187" i="9"/>
  <c r="B186" i="9"/>
  <c r="B185" i="9"/>
  <c r="B184" i="9"/>
  <c r="B183" i="9"/>
  <c r="B182" i="9"/>
  <c r="B181" i="9"/>
  <c r="B180" i="9"/>
  <c r="B179" i="9"/>
  <c r="B178" i="9"/>
  <c r="B177" i="9"/>
  <c r="B176" i="9"/>
  <c r="B175" i="9"/>
  <c r="B174" i="9"/>
  <c r="B173" i="9"/>
  <c r="B172" i="9"/>
  <c r="B171" i="9"/>
  <c r="B170" i="9"/>
  <c r="B169" i="9"/>
  <c r="B168" i="9"/>
  <c r="B167" i="9"/>
  <c r="B166" i="9"/>
  <c r="B165" i="9"/>
  <c r="B164" i="9"/>
  <c r="B163" i="9"/>
  <c r="B162" i="9"/>
  <c r="B161" i="9"/>
  <c r="B160" i="9"/>
  <c r="B159" i="9"/>
  <c r="B158" i="9"/>
  <c r="B150" i="9"/>
  <c r="B149" i="9"/>
  <c r="B148" i="9"/>
  <c r="B147" i="9"/>
  <c r="B146" i="9"/>
  <c r="B145" i="9"/>
  <c r="B144" i="9"/>
  <c r="B143" i="9"/>
  <c r="B142" i="9"/>
  <c r="B141" i="9"/>
  <c r="B140" i="9"/>
  <c r="B139" i="9"/>
  <c r="B138" i="9"/>
  <c r="B137" i="9"/>
  <c r="B136" i="9"/>
  <c r="B135" i="9"/>
  <c r="B134" i="9"/>
  <c r="B133" i="9"/>
  <c r="B132" i="9"/>
  <c r="B131" i="9"/>
  <c r="B130" i="9"/>
  <c r="B129" i="9"/>
  <c r="B128" i="9"/>
  <c r="B127" i="9"/>
  <c r="B126" i="9"/>
  <c r="B125" i="9"/>
  <c r="B124" i="9"/>
  <c r="B123" i="9"/>
  <c r="B122" i="9"/>
  <c r="B121" i="9"/>
  <c r="B120" i="9"/>
  <c r="B119" i="9"/>
  <c r="B118" i="9"/>
  <c r="B117" i="9"/>
  <c r="B116" i="9"/>
  <c r="B115" i="9"/>
  <c r="B114" i="9"/>
  <c r="B113" i="9"/>
  <c r="B112" i="9"/>
  <c r="B111" i="9"/>
  <c r="B110" i="9"/>
  <c r="B109" i="9"/>
  <c r="B108" i="9"/>
  <c r="B107" i="9"/>
  <c r="B106" i="9"/>
  <c r="B105" i="9"/>
  <c r="B104" i="9"/>
  <c r="B103" i="9"/>
  <c r="B102" i="9"/>
  <c r="B101" i="9"/>
  <c r="B100" i="9"/>
  <c r="B99" i="9"/>
  <c r="B98" i="9"/>
  <c r="B97" i="9"/>
  <c r="B96" i="9"/>
  <c r="B95" i="9"/>
  <c r="B94" i="9"/>
  <c r="B93" i="9"/>
  <c r="B92" i="9"/>
  <c r="B91" i="9"/>
  <c r="B90" i="9"/>
  <c r="B89" i="9"/>
  <c r="B88" i="9"/>
  <c r="B87" i="9"/>
  <c r="B86" i="9"/>
  <c r="B85" i="9"/>
  <c r="B84" i="9"/>
  <c r="B83" i="9"/>
  <c r="B82" i="9"/>
  <c r="B81" i="9"/>
  <c r="B80" i="9"/>
  <c r="B79" i="9"/>
  <c r="B78" i="9"/>
  <c r="B77" i="9"/>
  <c r="B76" i="9"/>
  <c r="B75" i="9"/>
  <c r="B74" i="9"/>
  <c r="B73" i="9"/>
  <c r="B72" i="9"/>
  <c r="B71" i="9"/>
  <c r="B70" i="9"/>
  <c r="B69" i="9"/>
  <c r="B68" i="9"/>
  <c r="B67" i="9"/>
  <c r="B66" i="9"/>
  <c r="B65" i="9"/>
  <c r="B64" i="9"/>
  <c r="B63" i="9"/>
  <c r="B62" i="9"/>
  <c r="B61" i="9"/>
  <c r="B60" i="9"/>
  <c r="B59" i="9"/>
  <c r="B58" i="9"/>
  <c r="B57" i="9"/>
  <c r="B56" i="9"/>
  <c r="B55" i="9"/>
  <c r="B54" i="9"/>
  <c r="B53" i="9"/>
  <c r="B52" i="9"/>
  <c r="B51" i="9"/>
  <c r="B50" i="9"/>
  <c r="B49" i="9"/>
  <c r="B48" i="9"/>
  <c r="B47" i="9"/>
  <c r="B46" i="9"/>
  <c r="B45" i="9"/>
  <c r="B44" i="9"/>
  <c r="B43" i="9"/>
  <c r="B42" i="9"/>
  <c r="B41" i="9"/>
  <c r="B40" i="9"/>
  <c r="B39" i="9"/>
  <c r="B38" i="9"/>
  <c r="B37" i="9"/>
  <c r="B36" i="9"/>
  <c r="B35" i="9"/>
  <c r="B34" i="9"/>
  <c r="B33" i="9"/>
  <c r="B32" i="9"/>
  <c r="B31" i="9"/>
  <c r="B30" i="9"/>
  <c r="B29" i="9"/>
  <c r="B28" i="9"/>
  <c r="B27" i="9"/>
  <c r="B25" i="9"/>
  <c r="B24" i="9"/>
  <c r="B23" i="9"/>
  <c r="B22" i="9"/>
  <c r="B21" i="9"/>
  <c r="B20" i="9"/>
  <c r="B19" i="9"/>
  <c r="B18" i="9"/>
  <c r="B16" i="9"/>
  <c r="B15" i="9"/>
  <c r="B14" i="9"/>
  <c r="B13" i="9"/>
  <c r="B12" i="9"/>
  <c r="B11" i="9"/>
  <c r="B10" i="9"/>
  <c r="B9" i="9"/>
  <c r="B8" i="9"/>
  <c r="B7" i="9"/>
  <c r="B6" i="9"/>
  <c r="B5" i="9"/>
  <c r="B4" i="9"/>
  <c r="B3" i="9"/>
  <c r="B2" i="9"/>
  <c r="B154" i="9" l="1"/>
  <c r="B157" i="9"/>
  <c r="B156" i="9" l="1"/>
</calcChain>
</file>

<file path=xl/comments1.xml><?xml version="1.0" encoding="utf-8"?>
<comments xmlns="http://schemas.openxmlformats.org/spreadsheetml/2006/main">
  <authors>
    <author>Eusebio Wilson Callisaya Fernandez</author>
  </authors>
  <commentList>
    <comment ref="H14" authorId="0" shapeId="0">
      <text>
        <r>
          <rPr>
            <b/>
            <i/>
            <sz val="9"/>
            <color indexed="10"/>
            <rFont val="Tahoma"/>
            <family val="2"/>
          </rPr>
          <t>INGRESE EL CÓDIGO INSTITUCIONAL DE SU ENTIDAD</t>
        </r>
      </text>
    </comment>
  </commentList>
</comments>
</file>

<file path=xl/comments2.xml><?xml version="1.0" encoding="utf-8"?>
<comments xmlns="http://schemas.openxmlformats.org/spreadsheetml/2006/main">
  <authors>
    <author>Eusebio Wilson Callisaya Fernandez</author>
  </authors>
  <commentList>
    <comment ref="A10" authorId="0" shapeId="0">
      <text>
        <r>
          <rPr>
            <b/>
            <sz val="16"/>
            <color indexed="81"/>
            <rFont val="Tahoma"/>
            <family val="2"/>
          </rPr>
          <t>Filtrar por su Codigo Institucional</t>
        </r>
        <r>
          <rPr>
            <sz val="16"/>
            <color indexed="81"/>
            <rFont val="Tahoma"/>
            <family val="2"/>
          </rPr>
          <t xml:space="preserve">
</t>
        </r>
      </text>
    </comment>
  </commentList>
</comments>
</file>

<file path=xl/comments3.xml><?xml version="1.0" encoding="utf-8"?>
<comments xmlns="http://schemas.openxmlformats.org/spreadsheetml/2006/main">
  <authors>
    <author>Pablo Roberto Laura Soto</author>
  </authors>
  <commentList>
    <comment ref="A8" authorId="0" shapeId="0">
      <text>
        <r>
          <rPr>
            <b/>
            <sz val="9"/>
            <color indexed="10"/>
            <rFont val="Tahoma"/>
            <family val="2"/>
          </rPr>
          <t>SEGUIR LOS PASOS EN ORDEN:</t>
        </r>
        <r>
          <rPr>
            <sz val="9"/>
            <color indexed="81"/>
            <rFont val="Tahoma"/>
            <family val="2"/>
          </rPr>
          <t xml:space="preserve">
1° Filtrar por su Codigo Institucional
2° Filtrar por "Tipo", si tuviera varias Códigos de Operación
3° Registrar el comprobante C-21 o C-31 correspondiente.
4° Indicar el número de Libreta consignado en el C-21 o C-31
5° Remitir esta información a la DGCF para su conciliación</t>
        </r>
      </text>
    </comment>
  </commentList>
</comments>
</file>

<file path=xl/comments4.xml><?xml version="1.0" encoding="utf-8"?>
<comments xmlns="http://schemas.openxmlformats.org/spreadsheetml/2006/main">
  <authors>
    <author>Pablo Roberto Laura Soto</author>
  </authors>
  <commentList>
    <comment ref="A8" authorId="0" shapeId="0">
      <text>
        <r>
          <rPr>
            <b/>
            <sz val="9"/>
            <color indexed="10"/>
            <rFont val="Tahoma"/>
            <family val="2"/>
          </rPr>
          <t>SEGUIR LOS PASOS EN ORDEN:</t>
        </r>
        <r>
          <rPr>
            <sz val="9"/>
            <color indexed="81"/>
            <rFont val="Tahoma"/>
            <family val="2"/>
          </rPr>
          <t xml:space="preserve">
1° Filtrar por su Codigo Institucional
2° Filtrar por "Tipo", si tuviera varias Códigos de Operación
3° Registrar el comprobante C-21 o C-31 correspondiente.
4° Indicar el número de Libreta consignado en el C-21 o C-31
5° Remitir esta información a la DGCF para su conciliación</t>
        </r>
      </text>
    </comment>
  </commentList>
</comments>
</file>

<file path=xl/comments5.xml><?xml version="1.0" encoding="utf-8"?>
<comments xmlns="http://schemas.openxmlformats.org/spreadsheetml/2006/main">
  <authors>
    <author>Pablo Roberto Laura Soto</author>
  </authors>
  <commentList>
    <comment ref="A8" authorId="0" shapeId="0">
      <text>
        <r>
          <rPr>
            <b/>
            <sz val="11"/>
            <color indexed="10"/>
            <rFont val="Calibri"/>
            <family val="2"/>
          </rPr>
          <t>SEGUIR LOS PASOS EN ORDEN:</t>
        </r>
        <r>
          <rPr>
            <b/>
            <sz val="9"/>
            <color indexed="81"/>
            <rFont val="Tahoma"/>
            <family val="2"/>
          </rPr>
          <t xml:space="preserve">
</t>
        </r>
        <r>
          <rPr>
            <sz val="9"/>
            <color indexed="81"/>
            <rFont val="Tahoma"/>
            <family val="2"/>
          </rPr>
          <t>1° Filtrar por su Codigo Institucional
2° Registrar el comprobante C-21, C-31 o ajuste manual (si corresponde).
3° Comunicar a la DGCF para  descargo respectivo</t>
        </r>
      </text>
    </comment>
  </commentList>
</comments>
</file>

<file path=xl/comments6.xml><?xml version="1.0" encoding="utf-8"?>
<comments xmlns="http://schemas.openxmlformats.org/spreadsheetml/2006/main">
  <authors>
    <author>Pablo Roberto Laura Soto</author>
  </authors>
  <commentList>
    <comment ref="A8" authorId="0" shapeId="0">
      <text>
        <r>
          <rPr>
            <b/>
            <sz val="9"/>
            <color indexed="10"/>
            <rFont val="Tahoma"/>
            <family val="2"/>
          </rPr>
          <t>SEGUIR LOS PASOS EN ORDEN:</t>
        </r>
        <r>
          <rPr>
            <sz val="9"/>
            <color indexed="81"/>
            <rFont val="Tahoma"/>
            <family val="2"/>
          </rPr>
          <t xml:space="preserve">
1° Filtrar por su Codigo Institucional
2° Registrar el comprobante C-21, C-31 o ajuste manual (si corresponde).
3° Comunicar a la DGCF para  descargo respectivo</t>
        </r>
      </text>
    </comment>
  </commentList>
</comments>
</file>

<file path=xl/comments7.xml><?xml version="1.0" encoding="utf-8"?>
<comments xmlns="http://schemas.openxmlformats.org/spreadsheetml/2006/main">
  <authors>
    <author>Eusebio Wilson Callisaya Fernandez</author>
  </authors>
  <commentList>
    <comment ref="A8" authorId="0" shapeId="0">
      <text>
        <r>
          <rPr>
            <b/>
            <sz val="8"/>
            <color indexed="10"/>
            <rFont val="Tahoma"/>
            <family val="2"/>
          </rPr>
          <t>SEGUIR LOS PASOS EN ORDEN</t>
        </r>
        <r>
          <rPr>
            <b/>
            <sz val="8"/>
            <color indexed="81"/>
            <rFont val="Tahoma"/>
            <family val="2"/>
          </rPr>
          <t xml:space="preserve">
</t>
        </r>
        <r>
          <rPr>
            <sz val="8"/>
            <color indexed="81"/>
            <rFont val="Tahoma"/>
            <family val="2"/>
          </rPr>
          <t>1° Buscar su codigo institucional o seleccionar mediante el filtro
2° Para obtener el detalle, ingresar al sistema SIGEP e ingresar a la sgte ruta:
     - Perfil 248 - CONSULTAS GENERALES
           * Consultas SIGEP
           * Recursos
           * Reporte de Recursos
           * Reporte de Recursos Sin Imputación
           ** Insertar rango de fecha desde / hasta
            **Buscar Cuenta Contable (s/g columna descrita)</t>
        </r>
      </text>
    </comment>
  </commentList>
</comments>
</file>

<file path=xl/sharedStrings.xml><?xml version="1.0" encoding="utf-8"?>
<sst xmlns="http://schemas.openxmlformats.org/spreadsheetml/2006/main" count="16041" uniqueCount="5795">
  <si>
    <t xml:space="preserve">AL </t>
  </si>
  <si>
    <t>A:</t>
  </si>
  <si>
    <t>DESCRIPCIÓN</t>
  </si>
  <si>
    <t>BOD</t>
  </si>
  <si>
    <t>Boletas de Depósito</t>
  </si>
  <si>
    <t>C-21 o C-32</t>
  </si>
  <si>
    <t>CRV</t>
  </si>
  <si>
    <t>Créditos Varios</t>
  </si>
  <si>
    <t>SWF</t>
  </si>
  <si>
    <t>Créditos por SWIFT</t>
  </si>
  <si>
    <t>C-21</t>
  </si>
  <si>
    <t>COB</t>
  </si>
  <si>
    <t>C-31</t>
  </si>
  <si>
    <t>DEV</t>
  </si>
  <si>
    <t>Débitos Varios</t>
  </si>
  <si>
    <t>CVD</t>
  </si>
  <si>
    <t>Comisiones por Compra Venta de Divisas</t>
  </si>
  <si>
    <t>DDC</t>
  </si>
  <si>
    <t>Diferencial Cambiario</t>
  </si>
  <si>
    <t>C-21 o C-31</t>
  </si>
  <si>
    <t>NTI</t>
  </si>
  <si>
    <t>PTV</t>
  </si>
  <si>
    <t>Pago de Títulos - Valores</t>
  </si>
  <si>
    <t>RVL</t>
  </si>
  <si>
    <t>Revalorización en Moneda Nacional</t>
  </si>
  <si>
    <t>………………………………….</t>
  </si>
  <si>
    <t>PERÍODO EVALUADO DEL:</t>
  </si>
  <si>
    <t>CDI</t>
  </si>
  <si>
    <t>TRL</t>
  </si>
  <si>
    <t>Cambios de Imputación</t>
  </si>
  <si>
    <t>Transferencias entre Libretas</t>
  </si>
  <si>
    <r>
      <rPr>
        <b/>
        <sz val="7"/>
        <rFont val="Arial"/>
        <family val="2"/>
      </rPr>
      <t>Bolivianos</t>
    </r>
    <r>
      <rPr>
        <b/>
        <sz val="8"/>
        <rFont val="Arial"/>
        <family val="2"/>
      </rPr>
      <t xml:space="preserve">
(Bs)</t>
    </r>
  </si>
  <si>
    <t>TIPO (*)</t>
  </si>
  <si>
    <t>Corresponde a códigos de operación que afectan a las Cuentas Únicas del Tesoro (CUT) que se encuentran sin regularización por parte de la entidad durante el período evaluado.</t>
  </si>
  <si>
    <t>FORMULARIO DE COMUNICACIÓN DE OPERACIONES PENDIENTES (SIN REGULARIZACIÓN)</t>
  </si>
  <si>
    <t>FORM. Nº9. ACRD/R/V.1</t>
  </si>
  <si>
    <t>DIRECCIÓN ADMINISTRATIVA FINANCIERA</t>
  </si>
  <si>
    <t>DETALLE DE OPERACIONES SIN REGULARIZACIÓN</t>
  </si>
  <si>
    <t>QUE AFECTAN A LA CUENTA ÚNICA DEL TESORO EN BOLIVIANOS (CUT) No. 3987069001</t>
  </si>
  <si>
    <t>ÁREA DE CONCILIACIÓN Y RECOLECCIÓN DE DATOS</t>
  </si>
  <si>
    <t>COD.
ENT.</t>
  </si>
  <si>
    <t>ENTIDAD</t>
  </si>
  <si>
    <t>GLOSA</t>
  </si>
  <si>
    <t>Vicepresidencia del Estado Plurinacional</t>
  </si>
  <si>
    <t>Ministerio de Relaciones Exteriores</t>
  </si>
  <si>
    <t>Ministerio de Gobierno</t>
  </si>
  <si>
    <t>Ministerio de Educación</t>
  </si>
  <si>
    <t>Ministerio de Defensa</t>
  </si>
  <si>
    <t>Ministerio de la Presidencia</t>
  </si>
  <si>
    <t>Ministerio de Economía y Finanzas Públicas</t>
  </si>
  <si>
    <t>Ministerio de Desarrollo Productivo y Economía Plural</t>
  </si>
  <si>
    <t>Ministerio de Salud</t>
  </si>
  <si>
    <t>Ministerio de Desarrollo Rural y Tierras</t>
  </si>
  <si>
    <t>Ministerio de Deportes</t>
  </si>
  <si>
    <t>Min de Transparencia Inst. y Lucha Contra la Corrupción</t>
  </si>
  <si>
    <t>Ministerio de Autonomias</t>
  </si>
  <si>
    <t>Ministerio de Culturas y Turismo</t>
  </si>
  <si>
    <t>Ministerio de Planificación del Desarrollo</t>
  </si>
  <si>
    <t>Ministerio de Trabajo, Empleo y Previsión Social</t>
  </si>
  <si>
    <t>Ministerio de Minería y Metalurgia</t>
  </si>
  <si>
    <t>Ministerio de Defensa Legal del Estado</t>
  </si>
  <si>
    <t>Ministerio de Obras Públicas, Servicios y Vivienda</t>
  </si>
  <si>
    <t>Ministerio de Medio Ambiente y Agua</t>
  </si>
  <si>
    <t>Ministerio de Comunicación</t>
  </si>
  <si>
    <t>Consejo Supremo de Defensa Plurinacional</t>
  </si>
  <si>
    <t>Tesoro General de la Nación</t>
  </si>
  <si>
    <t>Orquesta Sinfónica Nacional</t>
  </si>
  <si>
    <t>Conservatorio Plurinacional de Música</t>
  </si>
  <si>
    <t>Instituto Boliviano de la Ceguera</t>
  </si>
  <si>
    <t>Comité Nacional de la Persona con Discapacidad</t>
  </si>
  <si>
    <t>Fondo de Inversión para el Deporte</t>
  </si>
  <si>
    <t>Inst. Boliviano del Dep. la Educ. Física y la Recreación</t>
  </si>
  <si>
    <t>Dirección General de Aeronáutica Civil</t>
  </si>
  <si>
    <t>Agencia para el Des. de la Soc. de la Información en Bolivia</t>
  </si>
  <si>
    <t>Instituto Boliviano de Ciencia y Tecnología Nuclear</t>
  </si>
  <si>
    <t>Academia Nacional de Ciencias</t>
  </si>
  <si>
    <t>Escuela de Gestión Pública Plurinacional</t>
  </si>
  <si>
    <t>Fondo de Financiamiento para la Minería</t>
  </si>
  <si>
    <t>Servicio de Desarrollo de las Empresas Púb. Productivas</t>
  </si>
  <si>
    <t>Lotería Nacional de Beneficencia y Salubridad</t>
  </si>
  <si>
    <t>Consejo Nacional de Vivienda Policial</t>
  </si>
  <si>
    <t>Comité Ejecutivo de la Universidad Boliviana</t>
  </si>
  <si>
    <t>Universidad Mayor Real y Pontificia de San Francisco Xavier</t>
  </si>
  <si>
    <t>Universidad Mayor de San Andrés</t>
  </si>
  <si>
    <t>Universidad Pública de El Alto</t>
  </si>
  <si>
    <t>Universidad Mayor de San Simón</t>
  </si>
  <si>
    <t>Universidad Técnica de Oruro</t>
  </si>
  <si>
    <t>Universidad Autónoma Tomás Frías</t>
  </si>
  <si>
    <t>Universidad Nacional Siglo XX</t>
  </si>
  <si>
    <t>Universidad Autónoma Juan Misael Saracho</t>
  </si>
  <si>
    <t>Universidad Autónoma Gabriel René Moreno</t>
  </si>
  <si>
    <t>Universidad Autónoma del Beni José  Ballivián</t>
  </si>
  <si>
    <t>Universidad Amazónica de Pando</t>
  </si>
  <si>
    <t>Consejo Nacional del Cine</t>
  </si>
  <si>
    <t>Proyecto Sucre Ciudad Universitaria</t>
  </si>
  <si>
    <t>Servicio Plurinacional de Defensa Pública</t>
  </si>
  <si>
    <t>Observatorio Plurinacional de la Calidad  Educativa</t>
  </si>
  <si>
    <t>Museo Nacional de Historia Natural</t>
  </si>
  <si>
    <t>Dirección del Notariado Plurinacional</t>
  </si>
  <si>
    <t>Servicio Plurinacional de Asistencia a la Víctima</t>
  </si>
  <si>
    <t>Servicio para la Prevención de la Tortura</t>
  </si>
  <si>
    <t>OficinaTécnica para el Fortalecimiento de la Empresa Pública</t>
  </si>
  <si>
    <t>Agencia Nacional de Hidrocarburos</t>
  </si>
  <si>
    <t>Autoridad General de Impugnación Tributaria</t>
  </si>
  <si>
    <t>Escuela Militar de Ingeniería</t>
  </si>
  <si>
    <t>Centro de Investigación Agrícola Tropical</t>
  </si>
  <si>
    <t>Complejo Indus. de los Rec.Evaporíticos del Salar de Uyuni</t>
  </si>
  <si>
    <t>Autoridad Jurisdiccional Administrativa Minera</t>
  </si>
  <si>
    <t>Servicio al Mejoramiento de la Navegación Amazónica</t>
  </si>
  <si>
    <t>Registro Único para la Administración Tributaria Municipal</t>
  </si>
  <si>
    <t>Agencia para el Des. de las Macroreg. y Zonas Fronterizas</t>
  </si>
  <si>
    <t>Autoridad de Supervisión del Sistema Financiero</t>
  </si>
  <si>
    <t>Instituto Nacional de Estadística</t>
  </si>
  <si>
    <t>Administración de Servicios Portuarios - Bolivia</t>
  </si>
  <si>
    <t>Unidad de Análisis de Políticas Sociales y Económicas</t>
  </si>
  <si>
    <t>Instituto Nacional de Reforma Agraria</t>
  </si>
  <si>
    <t>Servicio Nacional de Meteorología e Hidrología</t>
  </si>
  <si>
    <t>Serv. Nal. de Reg. y Control de la Comer. de Minerales y Metales</t>
  </si>
  <si>
    <t>Instituto Nacional de Innovación Agropecuaria y Forestal</t>
  </si>
  <si>
    <t>Fondo Nacional de Desarrollo Forestal</t>
  </si>
  <si>
    <t>Insumos Bolivia</t>
  </si>
  <si>
    <t>Serv. Nal. para la Sostenibilidad en Saneamiento Básico</t>
  </si>
  <si>
    <t>Servicio Estatal de Autonomías</t>
  </si>
  <si>
    <t>Zona Franca Comercial e Industrial de Cobija</t>
  </si>
  <si>
    <t>Servicio Geológico Minero</t>
  </si>
  <si>
    <t>Comando de Ingeniería del Ejército</t>
  </si>
  <si>
    <t>Servicio Nacional de Hidrografía Naval</t>
  </si>
  <si>
    <t>Servicio Nacional de Aerofotogrametría</t>
  </si>
  <si>
    <t>Servicio Geodésico de Mapas</t>
  </si>
  <si>
    <t>Corporación Gestora del Proyecto Abapo - Izozog</t>
  </si>
  <si>
    <t>Centro de Investigación y Desarrollo Acuícola Boliviano</t>
  </si>
  <si>
    <t>Central de Abastecimiento y Suministros de Salud</t>
  </si>
  <si>
    <t>Fondo de Des. para los Pueblos Indígenas, Orig. y Com. Camp.</t>
  </si>
  <si>
    <t>Instituto Nacional de Salud Ocupacional</t>
  </si>
  <si>
    <t>Entidad Ejecutora de Medio Ambiente y Agua</t>
  </si>
  <si>
    <t>Instituto del Seguro Agrario</t>
  </si>
  <si>
    <t>Direc. Dptal. de Educación  Chuquisaca</t>
  </si>
  <si>
    <t>Direc. Dptal. de Educación La Paz</t>
  </si>
  <si>
    <t>Direc. Dptal. de Educación Cochabamba</t>
  </si>
  <si>
    <t>Direc. Dptal. de Educación Oruro</t>
  </si>
  <si>
    <t>Direc. Dptal. de Educación Potosí</t>
  </si>
  <si>
    <t>Direc. Dptal. de Educación Tarija</t>
  </si>
  <si>
    <t>Direc. Dptal. de Educación Santa Cruz</t>
  </si>
  <si>
    <t>Direc. Dptal. de Educación Beni</t>
  </si>
  <si>
    <t>Direc. Dptal. de Educación Pando</t>
  </si>
  <si>
    <t>Oficina Técnica Nacional de los Ríos Pilcomayo y Bermejo</t>
  </si>
  <si>
    <t>Aduana Nacional</t>
  </si>
  <si>
    <t>Fondo Nacional de Inversión Productiva y Social</t>
  </si>
  <si>
    <t>Servicio Nacional de Riego</t>
  </si>
  <si>
    <t>Mutual de Seguros del Policía</t>
  </si>
  <si>
    <t>Servicio de Impuestos Nacionales</t>
  </si>
  <si>
    <t>Administradora Boliviana de Carreteras</t>
  </si>
  <si>
    <t>Vías Bolivia</t>
  </si>
  <si>
    <t>Fundación Cultural del Banco Central de Bolivia</t>
  </si>
  <si>
    <t>Univ. Indígena Bol. Comun. Intercultl Prod. Tupak Katari</t>
  </si>
  <si>
    <t>Univ. Indígena Bol. Comun. Intercult Prod. Casimiro Huanca</t>
  </si>
  <si>
    <t>Univ. Indígena Bol. Comun. Intercult Prod. Apiaguaiki Tupa</t>
  </si>
  <si>
    <t>Servicio Nacional de Caminos Residual</t>
  </si>
  <si>
    <t>Servicio Departamental de Riego - Chuquisaca</t>
  </si>
  <si>
    <t>Servicio Departamental de Riego - La Paz</t>
  </si>
  <si>
    <t>Servicio Departamental de Riego - Cochabamba</t>
  </si>
  <si>
    <t>Servicio Departamental de Riego - Oruro</t>
  </si>
  <si>
    <t>Servicio Departamental de Riego - Potosí</t>
  </si>
  <si>
    <t>Servicio Departamental de Riego - Tarija</t>
  </si>
  <si>
    <t>Servicio Departamental de Riego - Santa Cruz</t>
  </si>
  <si>
    <t>Servicio Departamental de Riego - Beni</t>
  </si>
  <si>
    <t>Servicio Departamental de Riego - Pando</t>
  </si>
  <si>
    <t>Autoridad de Fiscalización y Control Social del Juego</t>
  </si>
  <si>
    <t>Autoridad de Regulación y Fiscalización de Telecomunicaciones y Transportes</t>
  </si>
  <si>
    <t>Autoridad de Fisc y Ctrol Soc de Agua Potable Saneam.Básico</t>
  </si>
  <si>
    <t>Autoridad de Fiscalizac. y Control Soc de Bosques y Tierras</t>
  </si>
  <si>
    <t>Autoridad de Fiscalización y Control de Pensiones y Seguros - APS</t>
  </si>
  <si>
    <t>Autoridad de Fiscalización y Control Social de Electricidad</t>
  </si>
  <si>
    <t>Autoridad de Fiscalización y Control Social de Empresas</t>
  </si>
  <si>
    <t>Escuela Boliviana Intercultural de Música</t>
  </si>
  <si>
    <t>Servicio General de Identificación Personal</t>
  </si>
  <si>
    <t>Servicio General de Licencias de Conducir</t>
  </si>
  <si>
    <t>Agencia Estatal de Vivienda</t>
  </si>
  <si>
    <t>Escuela de Jueces del Estado</t>
  </si>
  <si>
    <t>Instituto Plurinacional de Estudio de Lenguas y Culturas</t>
  </si>
  <si>
    <t>Mutual de Servicios al Policía</t>
  </si>
  <si>
    <t>Unidad de Investigaciones Financieras</t>
  </si>
  <si>
    <t>Autoridad de Fiscalización y Control de Cooperativas</t>
  </si>
  <si>
    <t>Autoridad Plurinacional de la Madre Tierra</t>
  </si>
  <si>
    <t>Centro de Inv.Arqueológicas,Antropológicas y Adm.de Tiwanaku</t>
  </si>
  <si>
    <t>Centro Internacional de la Quinua</t>
  </si>
  <si>
    <t>Corporación del Seguro Social Militar</t>
  </si>
  <si>
    <t>Caja Nacional de Salud</t>
  </si>
  <si>
    <t>Caja Petrolera de Salud</t>
  </si>
  <si>
    <t>Caja Bancaria Estatal de Salud</t>
  </si>
  <si>
    <t>Caja de Salud del Servicio Nal. de Caminos y Ramas Anexas</t>
  </si>
  <si>
    <t>Caja de Salud CORDES</t>
  </si>
  <si>
    <t>Seguro Social Universitario de Cochabamba</t>
  </si>
  <si>
    <t>Seguro Social Universitario de Oruro</t>
  </si>
  <si>
    <t>Seguro Social Universitario de Santa Cruz</t>
  </si>
  <si>
    <t>Seguro Social Universitario de Sucre</t>
  </si>
  <si>
    <t>Seguro Social Universitario de La Paz</t>
  </si>
  <si>
    <t>Seguro Social Universitario de Tarija</t>
  </si>
  <si>
    <t>Seguro Social Universitario de Potosí</t>
  </si>
  <si>
    <t>Seguro Social Universitario de Beni</t>
  </si>
  <si>
    <t>Seguro Integral de Salud</t>
  </si>
  <si>
    <t>Yacimientos Petrolíferos Fiscales Bolivianos</t>
  </si>
  <si>
    <t>Empresa Nacional de Electricidad</t>
  </si>
  <si>
    <t>Corporación Minera de Bolivia</t>
  </si>
  <si>
    <t>Empresa Metalúrgica VINTO - Nacionalizada</t>
  </si>
  <si>
    <t>Empresa Nacional de Ferrocarriles - Residual</t>
  </si>
  <si>
    <t>Empresa de Correos de Bolivia</t>
  </si>
  <si>
    <t>Transportes Aéreos Bolivianos</t>
  </si>
  <si>
    <t>Bolivia TV</t>
  </si>
  <si>
    <t>Corporación de las Fuerzas Armadas p/ el Des. Nacional</t>
  </si>
  <si>
    <t>Empresa Naviera Boliviana</t>
  </si>
  <si>
    <t>Empresa de Apoyo a la Producción de Alimentos</t>
  </si>
  <si>
    <t>Empresa Siderúrgica del Mutún</t>
  </si>
  <si>
    <t>Lácteos de Bolivia</t>
  </si>
  <si>
    <t>Papeles de Bolivia</t>
  </si>
  <si>
    <t>Cartones de Bolivia</t>
  </si>
  <si>
    <t>Boliviana de Aviación</t>
  </si>
  <si>
    <t>Empresa Púb. Nal. Estratégica Cementos de Bolivia</t>
  </si>
  <si>
    <t>Depósitos Aduaneros Bolivianos</t>
  </si>
  <si>
    <t>Empresa Púb. Nal. Estratégica Azúcar de Bolivia - Bermejo</t>
  </si>
  <si>
    <t>Empresa Boliviana de Almendras y Derivados</t>
  </si>
  <si>
    <t>Empresa Boliviana de Industrializacion de Hidrocarburos</t>
  </si>
  <si>
    <t>Agencia Boliviana Espacial</t>
  </si>
  <si>
    <t>Empresa Azucarera San Buenaventura</t>
  </si>
  <si>
    <t>Empresa Pública Nacional Textil</t>
  </si>
  <si>
    <t>Empresa de Construcciones del Ejército</t>
  </si>
  <si>
    <t>Empresa Pública "QUIPUS"</t>
  </si>
  <si>
    <t>Empresa Estatal de Transporte por Cable Mi Teleférico</t>
  </si>
  <si>
    <t>Empresa Estatal Boliviana de Turismo</t>
  </si>
  <si>
    <t>Empresa Pública YACANA</t>
  </si>
  <si>
    <t>Complejo Agroindustrial de San Buena Aventura</t>
  </si>
  <si>
    <t>Empresa Misicuni</t>
  </si>
  <si>
    <t>Empresa Púb. Deptal. Hotel Terminal-Terminal de Buses Oruro</t>
  </si>
  <si>
    <t>Asamblea Legislativa Plurinacional</t>
  </si>
  <si>
    <t>Órgano Judicial</t>
  </si>
  <si>
    <t>Tribunal Constitucional Plurinacional</t>
  </si>
  <si>
    <t>Órgano Electoral Plurinacional</t>
  </si>
  <si>
    <t>Contraloria General del Estado</t>
  </si>
  <si>
    <t>Ministerio Público</t>
  </si>
  <si>
    <t>Defensoría del Pueblo</t>
  </si>
  <si>
    <t>Procuraduría General del Estado</t>
  </si>
  <si>
    <t>Empresa Tarijeña del Gas</t>
  </si>
  <si>
    <t>Complejo Agroindustrial Buena Vista</t>
  </si>
  <si>
    <t>Servicio Autónomo Municipal de Agua Potable y Alcantarillado</t>
  </si>
  <si>
    <t>Servicio Municipal de Agua Potable y Alcantarillado</t>
  </si>
  <si>
    <t>Empresa Local de Agua Potable y Alcantarillado Sucre</t>
  </si>
  <si>
    <t>Administración Autónoma para Obras Sanitarias - Potosí</t>
  </si>
  <si>
    <t>Servicio Local de Acueductos y Alcantarillado - Oruro</t>
  </si>
  <si>
    <t>Fondo Nacional de Desarrollo Regional</t>
  </si>
  <si>
    <t>Fondo de Desarrollo del Sist.Fin. y Apoyo al Sec.Productivo</t>
  </si>
  <si>
    <t>Directorio Unico de Fondos</t>
  </si>
  <si>
    <t>Fondo Rotatorio de Fomento Productivo Regional</t>
  </si>
  <si>
    <t>Gobierno Autónomo Departamental de Chuquisaca</t>
  </si>
  <si>
    <t>Gobierno Autónomo Departamental de La Paz</t>
  </si>
  <si>
    <t>Gobierno Autónomo Departamental de Cochabamba</t>
  </si>
  <si>
    <t>Gobierno Autónomo Departamental de Oruro</t>
  </si>
  <si>
    <t>Gobierno Autónomo Departamental de Potosí</t>
  </si>
  <si>
    <t>Gobierno Autónomo Departamental de Tarija</t>
  </si>
  <si>
    <t>Gobierno Autónomo Departamental de Santa Cruz</t>
  </si>
  <si>
    <t>Gobierno Autónomo Departamental del Beni</t>
  </si>
  <si>
    <t>Gobierno Autónomo Departamental de Pando</t>
  </si>
  <si>
    <t>Banco Vivienda</t>
  </si>
  <si>
    <t>Banco Central de Bolivia</t>
  </si>
  <si>
    <t>Sector Privado</t>
  </si>
  <si>
    <t>Gobierno Autónomo Municipal de Sucre</t>
  </si>
  <si>
    <t>Gobierno Autónomo Municipal de Yotala</t>
  </si>
  <si>
    <t>Gobierno Autónomo Municipal de Poroma</t>
  </si>
  <si>
    <t>Gobierno Autónomo Municipal de Villa Azurduy</t>
  </si>
  <si>
    <t>Gobierno Autónomo Municipal de Tarvita (Villa Orías)</t>
  </si>
  <si>
    <t>Gobierno Autónomo Municipal de Villa Zudañez (Tacopaya)</t>
  </si>
  <si>
    <t>Gobierno Autónomo Municipal de Presto</t>
  </si>
  <si>
    <t>Gobierno Autónomo Municipal de Villa Mojocoya</t>
  </si>
  <si>
    <t>Gobierno Autónomo Municipal de Icla</t>
  </si>
  <si>
    <t>Gobierno Autónomo Municipal de Padilla</t>
  </si>
  <si>
    <t>Gobierno Autónomo Municipal de Tomina</t>
  </si>
  <si>
    <t>Gobierno Autónomo Municipal de Sopachuy</t>
  </si>
  <si>
    <t>Gobierno Autónomo Municipal de Villa Alcalá</t>
  </si>
  <si>
    <t>Gobierno Autónomo Municipal de El Villar</t>
  </si>
  <si>
    <t>Gobierno Autónomo Municipal de Monteagudo</t>
  </si>
  <si>
    <t>Gobierno Autónomo Municipal de San Pablo de Huacareta</t>
  </si>
  <si>
    <t>Gobierno Autónomo Municipal de Tarabuco</t>
  </si>
  <si>
    <t>Gobierno Autónomo Municipal de Yamparáez</t>
  </si>
  <si>
    <t>Gobierno Autónomo Municipal de Camargo</t>
  </si>
  <si>
    <t>Gobierno Autónomo Municipal de San Lucas</t>
  </si>
  <si>
    <t>Gobierno Autónomo Municipal de Incahuasi</t>
  </si>
  <si>
    <t>Gobierno Autónomo Municipal de Villa Serrano</t>
  </si>
  <si>
    <t>Gobierno Autónomo Municipal de Camataqui (Villa Abecia)</t>
  </si>
  <si>
    <t>Gobierno Autónomo Municipal de Culpina</t>
  </si>
  <si>
    <t>Gobierno Autónomo Municipal de Las Carreras</t>
  </si>
  <si>
    <t>Gobierno Autónomo Municipal de Villa Vaca Guzmán</t>
  </si>
  <si>
    <t>Gobierno Autónomo Municipal de Villa de Huacaya</t>
  </si>
  <si>
    <t>Gobierno Autónomo Municipal de Machareti</t>
  </si>
  <si>
    <t>Gobierno Autónomo Municipal de Villa Charcas</t>
  </si>
  <si>
    <t>Gobierno Autónomo Municipal de La Paz</t>
  </si>
  <si>
    <t>Gobierno Autónomo Municipal de Palca</t>
  </si>
  <si>
    <t>Gobierno Autónomo Municipal de Mecapaca</t>
  </si>
  <si>
    <t>Gobierno Autónomo Municipal de Achocalla</t>
  </si>
  <si>
    <t>Gobierno Autónomo Municipal de El Alto de La Paz</t>
  </si>
  <si>
    <t>Gobierno Autónomo Municipal de Viacha</t>
  </si>
  <si>
    <t>Gobierno Autónomo Municipal de Guaqui</t>
  </si>
  <si>
    <t>Gobierno Autónomo Municipal de Tiahuanacu</t>
  </si>
  <si>
    <t>Gobierno Autónomo Municipal de Desaguadero</t>
  </si>
  <si>
    <t>Gobierno Autónomo Municipal de Caranavi</t>
  </si>
  <si>
    <t>Gobierno Autónomo Municipal de Sica Sica (Villa Aroma)</t>
  </si>
  <si>
    <t>Gobierno Autónomo Municipal de Umala</t>
  </si>
  <si>
    <t>Gobierno Autónomo Municipal de Ayo Ayo</t>
  </si>
  <si>
    <t>Gobierno Autónomo Municipal de Calamarca</t>
  </si>
  <si>
    <t>Gobierno Autónomo Municipal de Patacamaya</t>
  </si>
  <si>
    <t>Gobierno Autónomo Municipal de Colquencha</t>
  </si>
  <si>
    <t>Gobierno Autónomo Municipal de Collana</t>
  </si>
  <si>
    <t>Gobierno Autónomo Municipal de Inquisivi</t>
  </si>
  <si>
    <t>Gobierno Autónomo Municipal de Quime</t>
  </si>
  <si>
    <t>Gobierno Autónomo Municipal de Cajuata</t>
  </si>
  <si>
    <t>Gobierno Autónomo Municipal de Colquiri</t>
  </si>
  <si>
    <t>Gobierno Autónomo Municipal de Ichoca</t>
  </si>
  <si>
    <t>Gobierno Autónomo Municipal de Villa Libertad Licoma</t>
  </si>
  <si>
    <t>Gobierno Autónomo Municipal de Achacachi</t>
  </si>
  <si>
    <t>Gobierno Autónomo Municipal de Ancoraimes</t>
  </si>
  <si>
    <t>Gobierno Autónomo Municipal de Sorata</t>
  </si>
  <si>
    <t>Gobierno Autónomo Municipal de Guanay</t>
  </si>
  <si>
    <t>Gobierno Autónomo Municipal de Tacacoma</t>
  </si>
  <si>
    <t>Gobierno Autónomo Municipal de Tipuani</t>
  </si>
  <si>
    <t>Gobierno Autónomo Municipal de Quiabaya</t>
  </si>
  <si>
    <t>Gobierno Autónomo Municipal de Combaya</t>
  </si>
  <si>
    <t>Gobierno Autónomo Municipal de Copacabana</t>
  </si>
  <si>
    <t>Gobierno Autónomo Municipal de San Pedro de Tiquina</t>
  </si>
  <si>
    <t>Gobierno Autónomo Municipal de Tito Yupanqui</t>
  </si>
  <si>
    <t>Gobierno Autónomo Municipal de Chuma</t>
  </si>
  <si>
    <t>Gobierno Autónomo Municipal de Ayata</t>
  </si>
  <si>
    <t>Gobierno Autónomo Municipal de Aucapata</t>
  </si>
  <si>
    <t>Gobierno Autónomo Municipal de Corocoro</t>
  </si>
  <si>
    <t>Gobierno Autónomo Municipal de Caquiaviri</t>
  </si>
  <si>
    <t>Gobierno Autónomo Municipal de Calacoto</t>
  </si>
  <si>
    <t>Gobierno Autónomo Municipal de Comanche</t>
  </si>
  <si>
    <t>Gobierno Autónomo Municipal de Charaña</t>
  </si>
  <si>
    <t>Gobierno Autónomo Municipal de Waldo Ballivián</t>
  </si>
  <si>
    <t>Gobierno Autónomo Municipal de Nazacara de Pacajes</t>
  </si>
  <si>
    <t>Gobierno Autónomo Municipal de Santiago de Callapa</t>
  </si>
  <si>
    <t>Gobierno Autónomo Municipal de Puerto Acosta</t>
  </si>
  <si>
    <t>Gobierno Autónomo Municipal de Mocomoco</t>
  </si>
  <si>
    <t>Gobierno Autónomo Municipal de Carabuco</t>
  </si>
  <si>
    <t>Gobierno Autónomo Municipal de Apolo</t>
  </si>
  <si>
    <t>Gobierno Autónomo Municipal de Pelechuco</t>
  </si>
  <si>
    <t>Gobierno Autónomo Municipal de Luribay</t>
  </si>
  <si>
    <t>Gobierno Autónomo Municipal de Sapahaqui</t>
  </si>
  <si>
    <t>Gobierno Autónomo Municipal de Yaco</t>
  </si>
  <si>
    <t>Gobierno Autónomo Municipal de Malla</t>
  </si>
  <si>
    <t>Gobierno Autónomo Municipal de Cairoma</t>
  </si>
  <si>
    <t>Gobierno Autónomo Municipal de Chulumani (Villa de la Libertad)</t>
  </si>
  <si>
    <t>Gobierno Autónomo Municipal de Irupana (Villa de Lanza)</t>
  </si>
  <si>
    <t>Gobierno Autónomo Municipal de Yanacachi</t>
  </si>
  <si>
    <t>Gobierno Autónomo Municipal de Palos Blancos</t>
  </si>
  <si>
    <t>Gobierno Autónomo Municipal de La Asunta</t>
  </si>
  <si>
    <t>Gobierno Autónomo Municipal de Pucarani</t>
  </si>
  <si>
    <t>Gobierno Autónomo Municipal de Laja</t>
  </si>
  <si>
    <t>Gobierno Autónomo Municipal de Batallas</t>
  </si>
  <si>
    <t>Gobierno Autónomo Municipal de Puerto Pérez</t>
  </si>
  <si>
    <t>Gobierno Autónomo Municipal de Coroico</t>
  </si>
  <si>
    <t>Gobierno Autónomo Municipal de Coripata</t>
  </si>
  <si>
    <t>Gobierno Autónomo Municipal de Ixiamas</t>
  </si>
  <si>
    <t>Gobierno Autónomo Municipal de San Buenaventura</t>
  </si>
  <si>
    <t>Gobierno Autónomo Municipal de General Juan José Pérez (Charazani)</t>
  </si>
  <si>
    <t>Gobierno Autónomo Municipal de Curva</t>
  </si>
  <si>
    <t>Gobierno Autónomo Municipal de San Pedro de Curahuara</t>
  </si>
  <si>
    <t>Gobierno Autónomo Municipal de Papel Pampa</t>
  </si>
  <si>
    <t>Gobierno Autónomo Municipal de Chacarilla</t>
  </si>
  <si>
    <t>Gobierno Autónomo Municipal de Santiago de Machaca</t>
  </si>
  <si>
    <t>Gobierno Autónomo Municipal de Catacora</t>
  </si>
  <si>
    <t>Gobierno Autónomo Municipal de Mapiri</t>
  </si>
  <si>
    <t>Gobierno Autónomo Municipal de Teoponte</t>
  </si>
  <si>
    <t>Gobierno Autónomo Municipal de San Andrés de Machaca</t>
  </si>
  <si>
    <t>Gobierno Autónomo Municipal de Jesús de Machaca</t>
  </si>
  <si>
    <t>Gobierno Autónomo Municipal de Taraco</t>
  </si>
  <si>
    <t>Gobierno Autónomo Municipal de Huarina</t>
  </si>
  <si>
    <t>Gobierno Autónomo Municipal de Santiago de Huata</t>
  </si>
  <si>
    <t>Gobierno Autónomo Municipal de Escoma</t>
  </si>
  <si>
    <t>Gobierno Autónomo Municipal de Humanata</t>
  </si>
  <si>
    <t>Gobierno Autónomo Municipal de Alto Beni</t>
  </si>
  <si>
    <t>Gobierno Autónomo Municipal de Huatajata</t>
  </si>
  <si>
    <t>Gobierno Autónomo Municipal de Chua Cocani</t>
  </si>
  <si>
    <t>Gobierno Autónomo Municipal de Cochabamba</t>
  </si>
  <si>
    <t>Gobierno Autónomo Municipal de Quillacollo</t>
  </si>
  <si>
    <t>Gobierno Autónomo Municipal de Sipe Sipe</t>
  </si>
  <si>
    <t>Gobierno Autónomo Municipal de Tiquipaya</t>
  </si>
  <si>
    <t>Gobierno Autónomo Municipal de Vinto</t>
  </si>
  <si>
    <t>Gobierno Autónomo Municipal de Colcapirhua</t>
  </si>
  <si>
    <t>Gobierno Autónomo Municipal de Aiquile</t>
  </si>
  <si>
    <t>Gobierno Autónomo Municipal de Pasorapa</t>
  </si>
  <si>
    <t>Gobierno Autónomo Municipal de Omereque</t>
  </si>
  <si>
    <t>Gobierno Autónomo Municipal de Independencia</t>
  </si>
  <si>
    <t>Gobierno Autónomo Municipal de Morochata</t>
  </si>
  <si>
    <t>Gobierno Autónomo Municipal de Sacaba</t>
  </si>
  <si>
    <t>Gobierno Autónomo Municipal de Colomi</t>
  </si>
  <si>
    <t>Gobierno Autónomo Municipal de Villa Tunari</t>
  </si>
  <si>
    <t>Gobierno Autónomo Municipal de Punata</t>
  </si>
  <si>
    <t>Gobierno Autónomo Municipal de Villa Rivero</t>
  </si>
  <si>
    <t>Gobierno Autónomo Municipal de San Benito (Villa José Quintín Mendoza)</t>
  </si>
  <si>
    <t>Gobierno Autónomo Municipal de Tacachi</t>
  </si>
  <si>
    <t>Gobierno Autónomo Municipal Villa Gualberto Villarroel</t>
  </si>
  <si>
    <t>Gobierno Autónomo Municipal de Tarata</t>
  </si>
  <si>
    <t>Gobierno Autónomo Municipal de Anzaldo</t>
  </si>
  <si>
    <t>Gobierno Autónomo Municipal de Arbieto</t>
  </si>
  <si>
    <t>Gobierno Autónomo Municipal de Sacabamba</t>
  </si>
  <si>
    <t>Gobierno Autónomo Municipal de Cliza</t>
  </si>
  <si>
    <t>Gobierno Autónomo Municipal de Toco</t>
  </si>
  <si>
    <t>Gobierno Autónomo Municipal de Tolata</t>
  </si>
  <si>
    <t>Gobierno Autónomo Municipal de Capinota</t>
  </si>
  <si>
    <t>Gobierno Autónomo Municipal de Santivañez</t>
  </si>
  <si>
    <t>Gobierno Autónomo Municipal de Sicaya</t>
  </si>
  <si>
    <t>Gobierno Autónomo Municipal de Tapacari</t>
  </si>
  <si>
    <t>Gobierno Autónomo Municipal de Totora</t>
  </si>
  <si>
    <t>Gobierno Autónomo Municipal de Pojo</t>
  </si>
  <si>
    <t>Gobierno Autónomo Municipal de Pocona</t>
  </si>
  <si>
    <t>Gobierno Autónomo Municipal de Chimoré</t>
  </si>
  <si>
    <t>Gobierno Autónomo Municipal de Puerto Villarroel</t>
  </si>
  <si>
    <t>Gobierno Autónomo Municipal de Arani</t>
  </si>
  <si>
    <t>Gobierno Autónomo Municipal de Vacas</t>
  </si>
  <si>
    <t>Gobierno Autónomo Municipal de Arque</t>
  </si>
  <si>
    <t>Gobierno Autónomo Municipal de Tacopaya</t>
  </si>
  <si>
    <t>Gobierno Autónomo Municipal de Bolivar</t>
  </si>
  <si>
    <t>Gobierno Autónomo Municipal de Tiraque</t>
  </si>
  <si>
    <t>Gobierno Autónomo Municipal de Mizque</t>
  </si>
  <si>
    <t>Gobierno Autónomo Municipal de Vila Vila</t>
  </si>
  <si>
    <t>Gobierno Autónomo Municipal de Alalay</t>
  </si>
  <si>
    <t>Gobierno Autónomo Municipal de Entre Rios</t>
  </si>
  <si>
    <t>Gobierno Autónomo Municipal de Cocapata</t>
  </si>
  <si>
    <t>Gobierno Autónomo Municipal de Shinahota</t>
  </si>
  <si>
    <t>Gobierno Autónomo Municipal de Oruro</t>
  </si>
  <si>
    <t>Gobierno Autónomo Municipal de Caracollo</t>
  </si>
  <si>
    <t>Gobierno Autónomo Municipal de El Choro</t>
  </si>
  <si>
    <t>Gobierno Autónomo Municipal de Challapata</t>
  </si>
  <si>
    <t>Gobierno Autónomo Municipal de Santuario de Quillacas</t>
  </si>
  <si>
    <t>Gobierno Autónomo Municipal de Huanuni</t>
  </si>
  <si>
    <t>Gobierno Autónomo Municipal de Machacamarca</t>
  </si>
  <si>
    <t>Gobierno Autónomo Municipal de Poopó (Villa Poopó)</t>
  </si>
  <si>
    <t>Gobierno Autónomo Municipal de Pazña</t>
  </si>
  <si>
    <t>Gobierno Autónomo Municipal de Antequera</t>
  </si>
  <si>
    <t>Gobierno Autónomo Municipal de Eucaliptus</t>
  </si>
  <si>
    <t>Gobierno Autónomo Municipal de Santiago de Huari</t>
  </si>
  <si>
    <t>Gobierno Autónomo Municipal de Corque</t>
  </si>
  <si>
    <t>Gobierno Autónomo Municipal de Choquecota</t>
  </si>
  <si>
    <t>Gobierno Autónomo Municipal de Curahuara de Carangas</t>
  </si>
  <si>
    <t>Gobierno Autónomo Municipal de Turco</t>
  </si>
  <si>
    <t>Gobierno Autónomo Municipal de Huachacalla</t>
  </si>
  <si>
    <t>Gobierno Autónomo Municipal de Escara</t>
  </si>
  <si>
    <t>Gobierno Autónomo Municipal de Cruz de Machacamarca</t>
  </si>
  <si>
    <t>Gobierno Autónomo Municipal de Yunguyo de Litoral</t>
  </si>
  <si>
    <t>Gobierno Autónomo Municipal de Esmeralda</t>
  </si>
  <si>
    <t>Gobierno Autónomo Municipal de Toledo</t>
  </si>
  <si>
    <t>Gobierno Autónomo Municipal de Andamarca (Santiago de Andamarca)</t>
  </si>
  <si>
    <t>Gobierno Autónomo Municipal de Belén de Andamarca</t>
  </si>
  <si>
    <t>Gobierno Autónomo Municipal de Salinas de G. Mendoza</t>
  </si>
  <si>
    <t>Gobierno Autónomo Municipal de Pampa Aullagas</t>
  </si>
  <si>
    <t>Gobierno Autónomo Municipal de La Rivera</t>
  </si>
  <si>
    <t>Gobierno Autónomo Municipal de Todos Santos</t>
  </si>
  <si>
    <t>Gobierno Autónomo Municipal de Carangas</t>
  </si>
  <si>
    <t>Gobierno Autónomo Municipal de Sabaya</t>
  </si>
  <si>
    <t>Gobierno Autónomo Municipal de Coipasa</t>
  </si>
  <si>
    <t>Gobierno Autónomo Municipal de Chipaya</t>
  </si>
  <si>
    <t>Gobierno Autónomo Municipal de Huayllamarca (Santiago de Huayllamarca)</t>
  </si>
  <si>
    <t>Gobierno Autónomo Municipal de Soracachi</t>
  </si>
  <si>
    <t>Gobierno Autónomo Municipal de Potosí</t>
  </si>
  <si>
    <t>Gobierno Autónomo Municipal de Tinguipaya</t>
  </si>
  <si>
    <t>Gobierno Autónomo Municipal de Yocalla</t>
  </si>
  <si>
    <t>Gobierno Autónomo Municipal de Urmiri</t>
  </si>
  <si>
    <t>Gobierno Autónomo Municipal de Uncía</t>
  </si>
  <si>
    <t>Gobierno Autónomo Municipal de Chayanta</t>
  </si>
  <si>
    <t>Gobierno Autónomo Municipal de Llallagua</t>
  </si>
  <si>
    <t>Gobierno Autónomo Municipal de Betanzos</t>
  </si>
  <si>
    <t>Gobierno Autónomo Municipal de Chaqui</t>
  </si>
  <si>
    <t>Gobierno Autónomo Municipal de Tacobamba</t>
  </si>
  <si>
    <t>Gobierno Autónomo Municipal de Colquechaca</t>
  </si>
  <si>
    <t>Gobierno Autónomo Municipal de Ravelo</t>
  </si>
  <si>
    <t>Gobierno Autónomo Municipal de Pocoata</t>
  </si>
  <si>
    <t>Gobierno Autónomo Municipal de Ocurí</t>
  </si>
  <si>
    <t>Gobierno Autónomo Municipal de San Pedro de Buena Vista</t>
  </si>
  <si>
    <t>Gobierno Autónomo Municipal de Toro Toro</t>
  </si>
  <si>
    <t>Gobierno Autónomo Municipal de Cotagaita</t>
  </si>
  <si>
    <t>Gobierno Autónomo Municipal de Vitichi</t>
  </si>
  <si>
    <t>Gobierno Autónomo Municipal de Tupiza</t>
  </si>
  <si>
    <t>Gobierno Autónomo Municipal de Atocha</t>
  </si>
  <si>
    <t>Gobierno Autónomo Municipal de Colcha"K" (Villa Martín)</t>
  </si>
  <si>
    <t>Gobierno Autónomo Municipal de San Pedro de Quemes</t>
  </si>
  <si>
    <t>Gobierno Autónomo Municipal de San Pablo de Lípez</t>
  </si>
  <si>
    <t>Gobierno Autónomo Municipal de Mojinete</t>
  </si>
  <si>
    <t>Gobierno Autónomo Municipal de San Antonio de Esmoruco</t>
  </si>
  <si>
    <t>Gobierno Autónomo Municipal de Sacaca (Villa de Sacaca)</t>
  </si>
  <si>
    <t>Gobierno Autónomo Municipal de Caripuyo</t>
  </si>
  <si>
    <t>Gobierno Autónomo Municipal de Puna (Villa Talavera)</t>
  </si>
  <si>
    <t>Gobierno Autónomo Municipal de Caiza "D"</t>
  </si>
  <si>
    <t>Gobierno Autónomo Municipal de Uyuni</t>
  </si>
  <si>
    <t>Gobierno Autónomo Municipal de Tomave</t>
  </si>
  <si>
    <t>Gobierno Autónomo Municipal de Porco</t>
  </si>
  <si>
    <t>Gobierno Autónomo Municipal de Arampampa</t>
  </si>
  <si>
    <t>Gobierno Autónomo Municipal de Acasio</t>
  </si>
  <si>
    <t>Gobierno Autónomo Municipal de Llica</t>
  </si>
  <si>
    <t>Gobierno Autónomo Municipal de Tahua</t>
  </si>
  <si>
    <t>Gobierno Autónomo Municipal de Villazón</t>
  </si>
  <si>
    <t>Gobierno Autónomo Municipal de San Agustín</t>
  </si>
  <si>
    <t>Gobierno Autónomo Municipal de Ckochas</t>
  </si>
  <si>
    <t>Gobierno Autónomo Municipal de Chuquiuta "Ayllu Jucumani"</t>
  </si>
  <si>
    <t>Gobierno Autónomo Municipal de Tarija</t>
  </si>
  <si>
    <t>Gobierno Autónomo Municipal de Padcaya</t>
  </si>
  <si>
    <t>Gobierno Autónomo Municipal de Bermejo</t>
  </si>
  <si>
    <t>Gobierno Autónomo Municipal de Yacuiba</t>
  </si>
  <si>
    <t>Gobierno Autónomo Municipal de Caraparí</t>
  </si>
  <si>
    <t>Gobierno Autónomo Municipal de Villamontes</t>
  </si>
  <si>
    <t>Gobierno Autónomo Municipal de Uriondo (Concepción)</t>
  </si>
  <si>
    <t>Gobierno Autónomo Municipal de Yunchara</t>
  </si>
  <si>
    <t>Gobierno Autónomo Municipal de San Lorenzo</t>
  </si>
  <si>
    <t>Gobierno Autónomo Municipal de El Puente</t>
  </si>
  <si>
    <t>Gobierno Autónomo Municipal de Entre Ríos</t>
  </si>
  <si>
    <t>Gobierno Autónomo Municipal de Santa Cruz de La Sierra</t>
  </si>
  <si>
    <t>Gobierno Autónomo Municipal de Cotoca</t>
  </si>
  <si>
    <t>Gobierno Autónomo Municipal de Porongo (Ayacucho)</t>
  </si>
  <si>
    <t>Gobierno Autónomo Municipal de La Guardia</t>
  </si>
  <si>
    <t>Gobierno Autónomo Municipal de El Torno</t>
  </si>
  <si>
    <t>Gobierno Autónomo Municipal de Warnes</t>
  </si>
  <si>
    <t>Gobierno Autónomo Municipal de San Ignacio (San Ignacio de Velasco)</t>
  </si>
  <si>
    <t>Gobierno Autónomo Municipal de San Miguel (San Miguel de Velasco)</t>
  </si>
  <si>
    <t>Gobierno Autónomo Municipal de San Rafael</t>
  </si>
  <si>
    <t>Gobierno Autónomo Municipal de Buena Vista</t>
  </si>
  <si>
    <t>Gobierno Autónomo Municipal de San Carlos</t>
  </si>
  <si>
    <t>Gobierno Autónomo Municipal de Yapacaní</t>
  </si>
  <si>
    <t>Gobierno Autónomo Municipal de San José</t>
  </si>
  <si>
    <t>Gobierno Autónomo Municipal de Pailón</t>
  </si>
  <si>
    <t>Gobierno Autónomo Municipal de Roboré</t>
  </si>
  <si>
    <t>Gobierno Autónomo Municipal de Portachuelo</t>
  </si>
  <si>
    <t>Gobierno Autónomo Municipal de Santa Rosa del Sara</t>
  </si>
  <si>
    <t>Gobierno Autónomo Municipal de Lagunillas</t>
  </si>
  <si>
    <t>Gobierno Autónomo Municipal de Charagua</t>
  </si>
  <si>
    <t>Gobierno Autónomo Municipal de Cabezas</t>
  </si>
  <si>
    <t>Gobierno Autónomo Municipal de Cuevo</t>
  </si>
  <si>
    <t>Gobierno Autónomo Municipal de Gutiérrez</t>
  </si>
  <si>
    <t>Gobierno Autónomo Municipal de Camiri</t>
  </si>
  <si>
    <t>Gobierno Autónomo Municipal de Boyuibe</t>
  </si>
  <si>
    <t>Gobierno Autónomo Municipal de Vallegrande</t>
  </si>
  <si>
    <t>Gobierno Autónomo Municipal de Trigal</t>
  </si>
  <si>
    <t>Gobierno Autónomo Municipal de Moro Moro</t>
  </si>
  <si>
    <t>Gobierno Autónomo Municipal de Postrer Valle</t>
  </si>
  <si>
    <t>Gobierno Autónomo Municipal de Pucara</t>
  </si>
  <si>
    <t>Gobierno Autónomo Municipal de Samaipata</t>
  </si>
  <si>
    <t>Gobierno Autónomo Municipal de Pampa Grande</t>
  </si>
  <si>
    <t>Gobierno Autónomo Municipal de Mairana</t>
  </si>
  <si>
    <t>Gobierno Autónomo Municipal de Quirusillas</t>
  </si>
  <si>
    <t>Gobierno Autónomo Municipal de Montero</t>
  </si>
  <si>
    <t>Gobierno Autónomo Municipal de General Agustín Saavedra</t>
  </si>
  <si>
    <t>Gobierno Autónomo Municipal de Mineros</t>
  </si>
  <si>
    <t>Gobierno Autónomo Municipal de Concepción</t>
  </si>
  <si>
    <t>Gobierno Autónomo Municipal de San Javier</t>
  </si>
  <si>
    <t>Gobierno Autónomo Municipal de San Julián</t>
  </si>
  <si>
    <t>Gobierno Autónomo Municipal de San Matías</t>
  </si>
  <si>
    <t>Gobierno Autónomo Municipal de Comarapa</t>
  </si>
  <si>
    <t>Gobierno Autónomo Municipal de Saipina</t>
  </si>
  <si>
    <t>Gobierno Autónomo Municipal de Puerto Suárez</t>
  </si>
  <si>
    <t>Gobierno Autónomo Municipal de Puerto Quijarro</t>
  </si>
  <si>
    <t>Gobierno Autónomo Municipal de Ascención de Guarayos</t>
  </si>
  <si>
    <t>Gobierno Autónomo Municipal de Urubicha</t>
  </si>
  <si>
    <t>Gobierno Autónomo Municipal de Okinawa Uno</t>
  </si>
  <si>
    <t>Gobierno Autónomo Municipal de San Antonio de Lomerio</t>
  </si>
  <si>
    <t>Gobierno Autónomo Municipal de San Ramón</t>
  </si>
  <si>
    <t>Gobierno Autónomo Municipal de El Carmen Rivero Tórrez</t>
  </si>
  <si>
    <t>Gobierno Autónomo Municipal de San Juan</t>
  </si>
  <si>
    <t>Gobierno Autónomo Municipal de Fernández Alonso</t>
  </si>
  <si>
    <t>Gobierno Autónomo Municipal de San Pedro</t>
  </si>
  <si>
    <t>Gobierno Autónomo Municipal de Cuatro Cañadas</t>
  </si>
  <si>
    <t>Gobierno Autónomo Municipal de Colpa Bélgica</t>
  </si>
  <si>
    <t>Gobierno Autónomo Municipal de Trinidad</t>
  </si>
  <si>
    <t>Gobierno Autónomo Municipal de Riberalta</t>
  </si>
  <si>
    <t>Gobierno Autónomo Municipal de Puerto Guayaramerín</t>
  </si>
  <si>
    <t>Gobierno Autónomo Municipal de Reyes</t>
  </si>
  <si>
    <t>Gobierno Autónomo Municipal de Puerto Rurrenabaque</t>
  </si>
  <si>
    <t>Gobierno Autónomo Municipal de San Borja</t>
  </si>
  <si>
    <t>Gobierno Autónomo Municipal de Santa Rosa</t>
  </si>
  <si>
    <t>Gobierno Autónomo Municipal de Santa Ana</t>
  </si>
  <si>
    <t>Gobierno Autónomo Municipal de San Ignacio</t>
  </si>
  <si>
    <t>Gobierno Autónomo Municipal de Loreto</t>
  </si>
  <si>
    <t>Gobierno Autónomo Municipal de San Andrés</t>
  </si>
  <si>
    <t>Gobierno Autónomo Municipal de San Joaquín</t>
  </si>
  <si>
    <t>Gobierno Autónomo Municipal de Puerto Síles</t>
  </si>
  <si>
    <t>Gobierno Autónomo Municipal de Magdalena</t>
  </si>
  <si>
    <t>Gobierno Autónomo Municipal de Baures</t>
  </si>
  <si>
    <t>Gobierno Autónomo Municipal de Huacaraje</t>
  </si>
  <si>
    <t>Gobierno Autónomo Municipal de Exaltación</t>
  </si>
  <si>
    <t>Gobierno Autónomo Municipal de Cobija</t>
  </si>
  <si>
    <t>Gobierno Autónomo Municipal de Porvenir</t>
  </si>
  <si>
    <t>Gobierno Autónomo Municipal de Bolpebra</t>
  </si>
  <si>
    <t>Gobierno Autónomo Municipal de Bella Flor</t>
  </si>
  <si>
    <t>Gobierno Autónomo Municipal de Puerto Rico</t>
  </si>
  <si>
    <t>Gobierno Autónomo Municipal de Filadelfia</t>
  </si>
  <si>
    <t>Gobierno Autónomo Municipal de Puerto Gonzalo Moreno</t>
  </si>
  <si>
    <t>Gobierno Autónomo Municipal de Sena</t>
  </si>
  <si>
    <t>Gobierno Autónomo Municipal de Santa Rosa del Abuná</t>
  </si>
  <si>
    <t>Gobierno Autónomo Municipal de Ingavi (Humaita)</t>
  </si>
  <si>
    <t>Gobierno Autónomo Municipal de Nueva Esperanza</t>
  </si>
  <si>
    <t>Gobierno Autónomo Municipal de Villa Nueva (Loma Alta)</t>
  </si>
  <si>
    <t>Gobierno Autónomo Municipal de Santos Mercado</t>
  </si>
  <si>
    <t>Empresa Municipal de Gestión de Residuos Sólidos</t>
  </si>
  <si>
    <t>Empresa Municipal de Agua Potable y Alcantarillado Sacaba</t>
  </si>
  <si>
    <t>Empresa Municipal de Areas Verdes y Recreación Alternativa</t>
  </si>
  <si>
    <t>SERVICIO DE CUENCAS (SEARPI)</t>
  </si>
  <si>
    <t>EMPRESA MUNICIPAL DE AGUA POTABLE Y ALCANTARILLADO VIACHA</t>
  </si>
  <si>
    <t>ENTIDAD MUNICIPAL DE ASEO URBANO SUCRE</t>
  </si>
  <si>
    <t>EMPRESA MUNICIPAL DE AREAS VERDES SUCRE</t>
  </si>
  <si>
    <t xml:space="preserve">Empresa Municipal de Servicio de Aseo </t>
  </si>
  <si>
    <t>Empresa Municipal de Áreas Verdes, Parques y Forestación</t>
  </si>
  <si>
    <t>Empresa Municipal de Asfaltos y Vías</t>
  </si>
  <si>
    <t>Entidad Descentralizada UMMIPRE PROMAN</t>
  </si>
  <si>
    <t>EMPRESA PÚBLICA DEPARTAMENTAL ESTRATÉGICA DE AGUAS - LA PAZ</t>
  </si>
  <si>
    <t>EMPRESA PUBLICA MUNICIPAL DE SERVICIOS DE AGUA Y ALCANTARRILLADO SANITARIO DE COBIJA</t>
  </si>
  <si>
    <t>EMPRESA MUNICIPAL DE ASEO DE EL ALTO</t>
  </si>
  <si>
    <t>ENTIDAD MATADERO FRIGORIFICO MUNICIPAL DE TARIJA</t>
  </si>
  <si>
    <t>ENTIDAD ASEO MUNICIPAL DE TARIJA</t>
  </si>
  <si>
    <t>ENTIDAD OBRAS PUBLICAS MUNICIPALES DE TARIJA</t>
  </si>
  <si>
    <t>ENTIDAD ORDENAMIENTO TERRITORIAL DE TARIJA</t>
  </si>
  <si>
    <t>ENTIDAD ORDEN Y SEGURIDAD CIUDADANA MUNICIPAL DE TARIJA</t>
  </si>
  <si>
    <t>EMPRESA MUNICIPAL AUTONOMA DE AGUA POTABLE Y ALCANTARILLADO  DE YACUIBA</t>
  </si>
  <si>
    <t>Federación de Asociaciones Municipales de Bolivia</t>
  </si>
  <si>
    <t>99 - 01</t>
  </si>
  <si>
    <t>DIRECCIÓN GENERAL DE PROGRAMACIÓN Y OPERACIONES DEL TESORO</t>
  </si>
  <si>
    <t>99 - 02</t>
  </si>
  <si>
    <t>99 - 03</t>
  </si>
  <si>
    <t>DIRECCIÓN GENERAL DE CRÉDITO PÚBLICO</t>
  </si>
  <si>
    <t>99 - 04</t>
  </si>
  <si>
    <t>DIRECCIÓN GENERAL DE ADMINISTRACIÓN Y FINANZAS TERRITORIALES</t>
  </si>
  <si>
    <t>99 - 07</t>
  </si>
  <si>
    <t>DIRECCIÓN GENERAL DE PENSIONES Y JUBILACIONES</t>
  </si>
  <si>
    <t>AFP</t>
  </si>
  <si>
    <t>ACREEDORES</t>
  </si>
  <si>
    <t>CONTA</t>
  </si>
  <si>
    <t>AREA DE CONTABILIDAD</t>
  </si>
  <si>
    <t>N/I</t>
  </si>
  <si>
    <t>CDT</t>
  </si>
  <si>
    <t>Nro. 
TRL</t>
  </si>
  <si>
    <t>Nro. 
LIBRETA</t>
  </si>
  <si>
    <t>Sin  nombre</t>
  </si>
  <si>
    <t>NO IDENTIFICADO</t>
  </si>
  <si>
    <t>TOTAL</t>
  </si>
  <si>
    <t>TOTALES</t>
  </si>
  <si>
    <t>DETALLE DE OPERACIONES SIN REGULARIZACIÓN POR ENTIDADES</t>
  </si>
  <si>
    <t>(EXPRESADO EN BOLIVIANOS)</t>
  </si>
  <si>
    <t>CUT Bs</t>
  </si>
  <si>
    <t>CUT $US</t>
  </si>
  <si>
    <t>COD.</t>
  </si>
  <si>
    <t>RESP.</t>
  </si>
  <si>
    <t>TOTAL PENDIENTES</t>
  </si>
  <si>
    <t>CONSIDERACIONES GENERALES DEL FORMULARIO</t>
  </si>
  <si>
    <t>El formulario de Operaciones Pendientes en la CUT tiene por objetivo, comunicar que en el período evaluado su Entidad no ha regularizado operaciones mediante el registro de C-21's, C-31's o C-32’s en el SIGMA, por lo que se solicita revisar los anexos adjuntos y evaluar las operaciones a ser regularizadas por la entidad. Concluido el registro debe comunicar a la Dirección General de Contabilidad Fiscal – DGCF para su respectiva conciliación concluyendo el ciclo integrado del SIGMA. Cabe aclarar que el FORMULARIO es un medio de comunicación y alerta, mas no se constituye en un documento de respaldo para el registro de la operación, siendo responsabilidad de la entidad el análisis, evaluación y regularización oportuna en función a los antecedentes de cada una de las operaciones, a fin de mantener en línea la ejecución presupuestaria de ingresos y gastos de manera mensual y comunicar del mismo a la Dirección General de Contabilidad Fiscal (Disposición Final Segunda de la Ley Nº614).</t>
  </si>
  <si>
    <r>
      <t xml:space="preserve">Asimismo se aclara que los anexos de operaciones pendientes han sido identificados según la información descrita en las glosas de extractos bancarios de la CUT en el SIGMA, mismos que son proporcionados por el BCB. Se hace notar que en el “Anexo” de las BOD no se incluye aquellas Boletas de Deposito que en su descripción no se identifica la entidad beneficiaria y/o libreta, por lo que se sugiere a la entidad tomar en cuenta la importancia de estos datos al momento de realizar depósitos en las CUT’s. Sin embargo todas las operaciones bajos los códigos de formulario incluyendo los </t>
    </r>
    <r>
      <rPr>
        <u/>
        <sz val="9"/>
        <color theme="1"/>
        <rFont val="Calibri"/>
        <family val="2"/>
      </rPr>
      <t>no identificados</t>
    </r>
    <r>
      <rPr>
        <sz val="9"/>
        <color theme="1"/>
        <rFont val="Calibri"/>
        <family val="2"/>
      </rPr>
      <t xml:space="preserve"> se comunicarán periódicamente en el </t>
    </r>
    <r>
      <rPr>
        <b/>
        <u/>
        <sz val="9"/>
        <color theme="1"/>
        <rFont val="Calibri"/>
        <family val="2"/>
      </rPr>
      <t>PORTAL</t>
    </r>
    <r>
      <rPr>
        <sz val="9"/>
        <color theme="1"/>
        <rFont val="Calibri"/>
        <family val="2"/>
      </rPr>
      <t xml:space="preserve"> de comunicados del </t>
    </r>
    <r>
      <rPr>
        <b/>
        <u/>
        <sz val="9"/>
        <color theme="1"/>
        <rFont val="Calibri"/>
        <family val="2"/>
      </rPr>
      <t>SIGMA</t>
    </r>
    <r>
      <rPr>
        <sz val="9"/>
        <color theme="1"/>
        <rFont val="Calibri"/>
        <family val="2"/>
      </rPr>
      <t>.</t>
    </r>
  </si>
  <si>
    <t>Las operaciones en las CUT’s en moneda Bolivianos y Dólares, ambas deben ser registradas en moneda Nacional “Bolivianos”, tomando en para el caso de operaciones originadas en moneda extranjera “Dólares” se debe incorporar la Fecha de extracto, Tipo de Cambio de "Compra".</t>
  </si>
  <si>
    <t>A continuación se describe los códigos de operación que afectan a la Cuenta Única del Tesoro:</t>
  </si>
  <si>
    <t>BOD Boletas de Depósito</t>
  </si>
  <si>
    <t>• Corresponden a depósitos realizados a la Cuenta Única del Tesoro (CUT) que indican en la glosa la entidad beneficiaria o el número de Libreta específica.</t>
  </si>
  <si>
    <t>• Las Boletas de Depósito se regularizan en el SIGMA mediante comprobantes presupuestarios C-21's por el reconocimiento del ingreso y C-32's cuando la Boleta de Depósito sea utilizada para la reversión de comprobantes de pago C-31's.</t>
  </si>
  <si>
    <t>CRV Créditos Varios</t>
  </si>
  <si>
    <t xml:space="preserve">•  Son operaciones de créditos o abonos en la CUT, correspondientes a Notas de Crédito, Transferencias y Traspasos a la CUT. </t>
  </si>
  <si>
    <t>• En base a los antecedentes que originaron la operación la entidad deberá realizar los registros de C-21's presupuestarios, según el presupuesto de recursos asignado en la gestión vigente. Para el registro de Donaciones deberá describir en la glosa los documentos que originaron la operación: el número de convenio o contrato, nombre del programa o proyecto a ejecutar y otros que permita identificarla correctamente. Para Créditos Externos, deberán elaborar el comprobante manual C-21 CIP (s/g formato Excel) el mismo debe ser remitido a la DGCF con las firmas respectivas para su CONCILIACIÓN, con los documentos de respaldos necesarios.</t>
  </si>
  <si>
    <t>SWF Créditos por SWIFT</t>
  </si>
  <si>
    <t xml:space="preserve">• Son créditos originados por desembolsos del exterior (transferencias internacionales) provenientes de préstamos, donaciones, etc. </t>
  </si>
  <si>
    <t>• La entidad deberá realizar la regularización estas operaciones en el SIGMA en base a las mismas consideraciones de los Créditos Varios (CRV).</t>
  </si>
  <si>
    <t>COB  Comisiones Bancarias Administrativas</t>
  </si>
  <si>
    <t>• Son débitos que realiza el BCB por el cobro comisiones bancarias por las operaciones que se realizan en la CUT.</t>
  </si>
  <si>
    <t>• Regularizar las comisiones bancarias mediante C-31 de "Regularización" afectando el presupuesto del gasto (Fuentes: 11, 20, 80 y 70) según corresponda.</t>
  </si>
  <si>
    <t>DEV  Débitos Varios</t>
  </si>
  <si>
    <t>• Débitos efectuados que fueron solicitadas por la entidad, generadas por las transferencias o por cargos bancarios que realiza el BCB.</t>
  </si>
  <si>
    <t>• En base a los antecedentes la entidad deberá realizar el registro C-31 de "Regularización" según el presupuesto de gasto. Para las transferencias de recursos al TGN deberá describir en la glosa el origen de los recursos: notas, normativa aplicada, periodo recaudado, etc.</t>
  </si>
  <si>
    <r>
      <t>CVD  Comisiones por Compra Venta de Divisas</t>
    </r>
    <r>
      <rPr>
        <b/>
        <sz val="8"/>
        <color theme="1"/>
        <rFont val="Calibri"/>
        <family val="2"/>
      </rPr>
      <t xml:space="preserve">   </t>
    </r>
  </si>
  <si>
    <t>• Corresponde a débitos por comisiones que cobra el BCB a las operaciones que requieren compra - venta de divisas.</t>
  </si>
  <si>
    <t>• La entidad realizará la regularización de estas operaciones en base a las mismas consideraciones de las Comisiones Bancarias Administrativas (COB).</t>
  </si>
  <si>
    <t>DDC  Diferencial Cambiario</t>
  </si>
  <si>
    <t>• Débitos o créditos que realiza el BCB por las diferencias cambiarias positivas o negativas provenientes de operaciones en moneda extranjera.</t>
  </si>
  <si>
    <t>• Según el saldo (de débito o crédito) la entidad realizará los registros de C-21, C-31 o C-32 presupuestarios de "Regularización" en el SIGMA.</t>
  </si>
  <si>
    <t xml:space="preserve">NTI  Nota Impresa de Pago Deuda Pública </t>
  </si>
  <si>
    <t>• Débitos generados por el pago del servicio de la deuda pública.</t>
  </si>
  <si>
    <t>• Estas operaciones se regularizan mediante comprobante C-31 de "Regularización" afectando el presupuesto asignando en la gestión vigente.</t>
  </si>
  <si>
    <r>
      <t>PTV  Pago de Títulos - Valores</t>
    </r>
    <r>
      <rPr>
        <b/>
        <sz val="8"/>
        <color theme="1"/>
        <rFont val="Calibri"/>
        <family val="2"/>
      </rPr>
      <t xml:space="preserve"> </t>
    </r>
  </si>
  <si>
    <t>• Son débitos provenientes de pagos o cancelación de títulos valores que realiza el BCB a través de operaciones de débito a cuentas del TGN.</t>
  </si>
  <si>
    <t>RVL  Revalorización en Moneda Nacional</t>
  </si>
  <si>
    <t>• Débitos o créditos que aplica el BCB por la revalorización de la moneda nacional por efectos de la variación del valor en moneda de origen (moneda extranjera).</t>
  </si>
  <si>
    <t>• Según el saldo (ganancia o pérdida) se realizan los registros C-21 o C-31 presupuestarios previendo la debida asignación presupuestaria de las pérdidas; por lo que se recomienda realizar seguimiento continuo para tomar acciones oportunas.</t>
  </si>
  <si>
    <t>CDI  Cambios de Imputación</t>
  </si>
  <si>
    <t>• Corresponde a ingresos automáticos (C-21 SIP – Aux. Grupos 59100 al 59900) generados por Recaudaciones (depósitos) diarios en Cuenta(s) recaudadora(s).</t>
  </si>
  <si>
    <t>• Corresponde a ingresos generados (C-21 SIP – Aux. 59300) por pagos PEC de cualquier otra entidad del sector público.</t>
  </si>
  <si>
    <t>• A estas operaciones se las debe asignar el Presupuesto de Recursos, siempre y cuando no corresponda a un depósito erróneo o disminución de algún exigible.</t>
  </si>
  <si>
    <t>TRL  Transferencias entre Libretas</t>
  </si>
  <si>
    <t>• Corresponde a créditos y/o débitos generados a requerimiento de la entidad, previa evaluación de sus analistas.</t>
  </si>
  <si>
    <t>• Estas operaciones se regulariza de dos formas:</t>
  </si>
  <si>
    <r>
      <t>-</t>
    </r>
    <r>
      <rPr>
        <sz val="7"/>
        <color theme="1"/>
        <rFont val="Times New Roman"/>
        <family val="1"/>
      </rPr>
      <t xml:space="preserve">           </t>
    </r>
    <r>
      <rPr>
        <sz val="8"/>
        <color theme="1"/>
        <rFont val="Calibri"/>
        <family val="2"/>
      </rPr>
      <t>Con Presupuesto, ingreso o gasto cuando corresponda, elaborar el registro C21 o C31.</t>
    </r>
  </si>
  <si>
    <r>
      <t>-</t>
    </r>
    <r>
      <rPr>
        <sz val="7"/>
        <color theme="1"/>
        <rFont val="Times New Roman"/>
        <family val="1"/>
      </rPr>
      <t xml:space="preserve">           </t>
    </r>
    <r>
      <rPr>
        <sz val="8"/>
        <color theme="1"/>
        <rFont val="Calibri"/>
        <family val="2"/>
      </rPr>
      <t>Sin Presupuesto y/o Contablemente, elaborar el C21 o C31 cuando afecte a un registro de origen Sin Imputación, se recomienda coordinar con la Dirección General de Contabilidad Fiscal exponiendo todos los antecedentes.</t>
    </r>
  </si>
  <si>
    <r>
      <t xml:space="preserve">Nota importante: </t>
    </r>
    <r>
      <rPr>
        <sz val="8"/>
        <color theme="1"/>
        <rFont val="Calibri"/>
        <family val="2"/>
      </rPr>
      <t>Los casos especiales no descritos anteriormente que puedan implicar otra forma de regularización deben ser coordinados con la Dirección General de Contabilidad Fiscal.</t>
    </r>
  </si>
  <si>
    <t>Vicepresidencia Del Estado Plurinacional</t>
  </si>
  <si>
    <t>Ministerio De Relaciones Exteriores</t>
  </si>
  <si>
    <t>Ministerio De Gobierno</t>
  </si>
  <si>
    <t>Ministerio De Educación</t>
  </si>
  <si>
    <t>Ministerio De Defensa</t>
  </si>
  <si>
    <t>Ministerio De La Presidencia</t>
  </si>
  <si>
    <t>Ministerio De Justicia</t>
  </si>
  <si>
    <t>Ministerio De Economía Y Finanzas Públicas</t>
  </si>
  <si>
    <t>Ministerio De Desarrollo Productivo Y Economía Plural</t>
  </si>
  <si>
    <t>Ministerio De Salud</t>
  </si>
  <si>
    <t>Ministerio De Desarrollo Rural Y Tierras</t>
  </si>
  <si>
    <t>Ministerio De Deportes</t>
  </si>
  <si>
    <t>Min De Transparencia Inst. Y Lucha Contra La Corrupción</t>
  </si>
  <si>
    <t>Ministerio De Autonomias</t>
  </si>
  <si>
    <t>Ministerio De Culturas Y Turismo</t>
  </si>
  <si>
    <t>Ministerio De Planificación Del Desarrollo</t>
  </si>
  <si>
    <t>Ministerio De Trabajo, Empleo Y Previsión Social</t>
  </si>
  <si>
    <t>Ministerio De Minería Y Metalurgia</t>
  </si>
  <si>
    <t>Ministerio De Hidrocarburos Y Energía</t>
  </si>
  <si>
    <t>Ministerio De Defensa Legal Del Estado</t>
  </si>
  <si>
    <t>Ministerio De Obras Públicas, Servicios Y Vivienda</t>
  </si>
  <si>
    <t>Ministerio De Medio Ambiente Y Agua</t>
  </si>
  <si>
    <t>Ministerio De Comunicación</t>
  </si>
  <si>
    <t>Consejo Supremo De Defensa Plurinacional</t>
  </si>
  <si>
    <t>Dirección General De Programación Y Operaciones Del Tesoro</t>
  </si>
  <si>
    <t>Dirección General De Crédito Público</t>
  </si>
  <si>
    <t>Dirección General De Administración Y Finanzas Territoriales</t>
  </si>
  <si>
    <t>Dirección General De Pensiones Y Jubilaciones</t>
  </si>
  <si>
    <t>Conservatorio Plurinacional De Música</t>
  </si>
  <si>
    <t>Instituto Boliviano De La Ceguera</t>
  </si>
  <si>
    <t>Comité Nacional De La Persona Con Discapacidad</t>
  </si>
  <si>
    <t>Fondo De Inversión Para El Deporte</t>
  </si>
  <si>
    <t>Inst. Boliviano Del Dep. La Educ. Física Y La Recreación</t>
  </si>
  <si>
    <t>Dirección General De Aeronáutica Civil</t>
  </si>
  <si>
    <t>Agencia Para El Des. De La Soc. De La Información En Bolivia</t>
  </si>
  <si>
    <t>Instituto Boliviano De Ciencia Y Tecnología Nuclear</t>
  </si>
  <si>
    <t>Academia Nacional De Ciencias</t>
  </si>
  <si>
    <t>Escuela De Gestión Pública Plurinacional</t>
  </si>
  <si>
    <t>Fondo De Financiamiento Para La Minería</t>
  </si>
  <si>
    <t>Servicio De Desarrollo De Las Empresas Púb. Productivas</t>
  </si>
  <si>
    <t>Lotería Nacional De Beneficencia Y Salubridad</t>
  </si>
  <si>
    <t>Consejo Nacional De Vivienda Policial</t>
  </si>
  <si>
    <t>Comité Ejecutivo De La Universidad Boliviana</t>
  </si>
  <si>
    <t>Universidad Mayor Real Y Pontificia De San Francisco Xavier</t>
  </si>
  <si>
    <t>Universidad Mayor De San Andrés</t>
  </si>
  <si>
    <t>Universidad Pública De El Alto</t>
  </si>
  <si>
    <t>Universidad Mayor De San Simón</t>
  </si>
  <si>
    <t>Universidad Técnica De Oruro</t>
  </si>
  <si>
    <t>Universidad Nacional Siglo Xx</t>
  </si>
  <si>
    <t>Universidad Autónoma Del Beni José  Ballivián</t>
  </si>
  <si>
    <t>Universidad Amazónica De Pando</t>
  </si>
  <si>
    <t>Consejo Nacional Del Cine</t>
  </si>
  <si>
    <t>Servicio Plurinacional De Defensa Pública</t>
  </si>
  <si>
    <t>Observatorio Plurinacional De La Calidad  Educativa</t>
  </si>
  <si>
    <t>Museo Nacional De Historia Natural</t>
  </si>
  <si>
    <t>Dirección Del Notariado Plurinacional</t>
  </si>
  <si>
    <t>Servicio Plurinacional De Asistencia A La Víctima</t>
  </si>
  <si>
    <t>Servicio Para La Prevención De La Tortura</t>
  </si>
  <si>
    <t>Oficinatécnica Para El Fortalecimiento De La Empresa Pública</t>
  </si>
  <si>
    <t>Agencia Nacional De Hidrocarburos</t>
  </si>
  <si>
    <t>Autoridad General De Impugnación Tributaria</t>
  </si>
  <si>
    <t>Escuela Militar De Ingeniería</t>
  </si>
  <si>
    <t>Centro De Investigación Agrícola Tropical</t>
  </si>
  <si>
    <t>Complejo Indus. De Los Rec.Evaporíticos Del Salar De Uyuni</t>
  </si>
  <si>
    <t>Servicio Al Mejoramiento De La Navegación Amazónica</t>
  </si>
  <si>
    <t>Dirección Estratégica De Reivindicación Marítima</t>
  </si>
  <si>
    <t>Registro Único Para La Administración Tributaria Municipal</t>
  </si>
  <si>
    <t>Agencia Para El Des. De Las Macroreg. Y Zonas Fronterizas</t>
  </si>
  <si>
    <t>Autoridad De Supervisión Del Sistema Financiero</t>
  </si>
  <si>
    <t>Instituto Nacional De Estadística</t>
  </si>
  <si>
    <t>Administración De Servicios Portuarios - Bolivia</t>
  </si>
  <si>
    <t>Unidad De Análisis De Políticas Sociales Y Económicas</t>
  </si>
  <si>
    <t>Instituto Nacional De Reforma Agraria</t>
  </si>
  <si>
    <t>Servicio Nacional De Meteorología E Hidrología</t>
  </si>
  <si>
    <t>Serv. Nal. De Reg. Y Control De La Comer. De Minerales Y Metales</t>
  </si>
  <si>
    <t>Instituto Nacional De Innovación Agropecuaria Y Forestal</t>
  </si>
  <si>
    <t>Fondo Nacional De Desarrollo Forestal</t>
  </si>
  <si>
    <t>Serv. Nal. Para La Sostenibilidad En Saneamiento Básico</t>
  </si>
  <si>
    <t>Servicio Estatal De Autonomías</t>
  </si>
  <si>
    <t>Zona Franca Comercial E Industrial De Cobija</t>
  </si>
  <si>
    <t>Comando De Ingeniería Del Ejército</t>
  </si>
  <si>
    <t>Servicio Nacional De Hidrografía Naval</t>
  </si>
  <si>
    <t>Servicio Nacional De Aerofotogrametría</t>
  </si>
  <si>
    <t>Servicio Geodésico De Mapas</t>
  </si>
  <si>
    <t>Corporación Gestora Del Proyecto Abapo - Izozog</t>
  </si>
  <si>
    <t>Centro De Investigación Y Desarrollo Acuícola Boliviano</t>
  </si>
  <si>
    <t>Central De Abastecimiento Y Suministros De Salud</t>
  </si>
  <si>
    <t>Fondo De Des. Para Los Pueblos Indígenas, Orig. Y Com. Camp.</t>
  </si>
  <si>
    <t>Instituto Nacional De Salud Ocupacional</t>
  </si>
  <si>
    <t>Entidad Ejecutora De Medio Ambiente Y Agua</t>
  </si>
  <si>
    <t>Instituto Del Seguro Agrario</t>
  </si>
  <si>
    <t>Direc. Dptal. De Educación  Chuquisaca</t>
  </si>
  <si>
    <t>Direc. Dptal. De Educación La Paz</t>
  </si>
  <si>
    <t>Direc. Dptal. De Educación Cochabamba</t>
  </si>
  <si>
    <t>Direc. Dptal. De Educación Oruro</t>
  </si>
  <si>
    <t>Direc. Dptal. De Educación Potosí</t>
  </si>
  <si>
    <t>Direc. Dptal. De Educación Tarija</t>
  </si>
  <si>
    <t>Direc. Dptal. De Educación Santa Cruz</t>
  </si>
  <si>
    <t>Direc. Dptal. De Educación Beni</t>
  </si>
  <si>
    <t>Direc. Dptal. De Educación Pando</t>
  </si>
  <si>
    <t>Oficina Técnica Nacional De Los Ríos Pilcomayo Y Bermejo</t>
  </si>
  <si>
    <t>Fondo Nacional De Inversión Productiva Y Social</t>
  </si>
  <si>
    <t>Servicio Nacional De Riego</t>
  </si>
  <si>
    <t>Mutual De Seguros Del Policía</t>
  </si>
  <si>
    <t>Servicio De Impuestos Nacionales</t>
  </si>
  <si>
    <t>Administradora Boliviana De Carreteras</t>
  </si>
  <si>
    <t>Fundación Cultural Del Banco Central De Bolivia</t>
  </si>
  <si>
    <t>Servicio Nacional De Caminos Residual</t>
  </si>
  <si>
    <t>Servicio Departamental De Riego - Chuquisaca</t>
  </si>
  <si>
    <t>Servicio Departamental De Riego - La Paz</t>
  </si>
  <si>
    <t>Servicio Departamental De Riego - Cochabamba</t>
  </si>
  <si>
    <t>Servicio Departamental De Riego - Oruro</t>
  </si>
  <si>
    <t>Servicio Departamental De Riego - Potosí</t>
  </si>
  <si>
    <t>Servicio Departamental De Riego - Tarija</t>
  </si>
  <si>
    <t>Servicio Departamental De Riego - Santa Cruz</t>
  </si>
  <si>
    <t>Servicio Departamental De Riego - Beni</t>
  </si>
  <si>
    <t>Servicio Departamental De Riego - Pando</t>
  </si>
  <si>
    <t>Autoridad De Fiscalización Y Control Social Del Juego</t>
  </si>
  <si>
    <t>Autoridad De Regulación Y Fiscalización De Telecomunicaciones Y Transportes</t>
  </si>
  <si>
    <t>Autoridad De Fisc Y Ctrol Soc De Agua Potable Saneam.Básico</t>
  </si>
  <si>
    <t>Autoridad De Fiscalizac. Y Control Soc De Bosques Y Tierras</t>
  </si>
  <si>
    <t>Autoridad De Fiscalización Y Control De Pensiones Y Seguros - Aps</t>
  </si>
  <si>
    <t>Autoridad De Fiscalización Y Control Social De Electricidad</t>
  </si>
  <si>
    <t>Autoridad De Fiscalización Y Control Social De Empresas</t>
  </si>
  <si>
    <t>Escuela Boliviana Intercultural De Música</t>
  </si>
  <si>
    <t>Servicio General De Identificación Personal</t>
  </si>
  <si>
    <t>Servicio General De Licencias De Conducir</t>
  </si>
  <si>
    <t>Agencia Estatal De Vivienda</t>
  </si>
  <si>
    <t>Escuela De Jueces Del Estado</t>
  </si>
  <si>
    <t>Instituto Plurinacional De Estudio De Lenguas Y Culturas</t>
  </si>
  <si>
    <t>Mutual De Servicios Al Policía</t>
  </si>
  <si>
    <t>Unidad De Investigaciones Financieras</t>
  </si>
  <si>
    <t>Autoridad De Fiscalización Y Control De Cooperativas</t>
  </si>
  <si>
    <t>Autoridad Plurinacional De La Madre Tierra</t>
  </si>
  <si>
    <t>Centro De Inv.Arqueológicas,Antropológicas Y Adm.De Tiwanaku</t>
  </si>
  <si>
    <t>Centro Internacional De La Quinua</t>
  </si>
  <si>
    <t>Corporación Del Seguro Social Militar</t>
  </si>
  <si>
    <t>Caja Nacional De Salud</t>
  </si>
  <si>
    <t>Caja Petrolera De Salud</t>
  </si>
  <si>
    <t>Caja Bancaria Estatal De Salud</t>
  </si>
  <si>
    <t>Caja De Salud Del Servicio Nal. De Caminos Y Ramas Anexas</t>
  </si>
  <si>
    <t>Caja De Salud Cordes</t>
  </si>
  <si>
    <t>Seguro Social Universitario De Cochabamba</t>
  </si>
  <si>
    <t>Seguro Social Universitario De Oruro</t>
  </si>
  <si>
    <t>Seguro Social Universitario De Santa Cruz</t>
  </si>
  <si>
    <t>Seguro Social Universitario De Sucre</t>
  </si>
  <si>
    <t>Seguro Social Universitario De La Paz</t>
  </si>
  <si>
    <t>Seguro Social Universitario De Tarija</t>
  </si>
  <si>
    <t>Seguro Social Universitario De Potosí</t>
  </si>
  <si>
    <t>Seguro Social Universitario De Beni</t>
  </si>
  <si>
    <t>Seguro Integral De Salud</t>
  </si>
  <si>
    <t>Adm.De Aeropuertos Y Servicios Auxiliares A La Naveg. Aérea</t>
  </si>
  <si>
    <t>Empresa Nacional De Electricidad</t>
  </si>
  <si>
    <t>Corporación Minera De Bolivia</t>
  </si>
  <si>
    <t>Empresa Metalúrgica Vinto - Nacionalizada</t>
  </si>
  <si>
    <t>Empresa Nacional De Ferrocarriles - Residual</t>
  </si>
  <si>
    <t>Empresa De Correos De Bolivia</t>
  </si>
  <si>
    <t>Bolivia Tv</t>
  </si>
  <si>
    <t>Corporación De Las Fuerzas Armadas P/ El Des. Nacional</t>
  </si>
  <si>
    <t>Empresa De Apoyo A La Producción De Alimentos</t>
  </si>
  <si>
    <t>Empresa Siderúrgica Del Mutún</t>
  </si>
  <si>
    <t>Lácteos De Bolivia</t>
  </si>
  <si>
    <t>Papeles De Bolivia</t>
  </si>
  <si>
    <t>Cartones De Bolivia</t>
  </si>
  <si>
    <t>Boliviana De Aviación</t>
  </si>
  <si>
    <t>Empresa Púb. Nal. Estratégica Cementos De Bolivia</t>
  </si>
  <si>
    <t>Empresa Púb. Nal. Estratégica Azúcar De Bolivia - Bermejo</t>
  </si>
  <si>
    <t>Empresa Boliviana De Almendras Y Derivados</t>
  </si>
  <si>
    <t>Empresa Boliviana De Industrializacion De Hidrocarburos</t>
  </si>
  <si>
    <t>Empresa Estratégica Boliviana De Construcción Y Conservación De Infraestructura Civil</t>
  </si>
  <si>
    <t>Empresa De Construcciones Del Ejército</t>
  </si>
  <si>
    <t>Empresa Pública "Quipus"</t>
  </si>
  <si>
    <t>Empresa Estatal De Transporte Por Cable Mi Teleférico</t>
  </si>
  <si>
    <t>Empresa Estatal Boliviana De Turismo</t>
  </si>
  <si>
    <t>Empresa Pública Yacana</t>
  </si>
  <si>
    <t>Complejo Agroindustrial De San Buena Aventura</t>
  </si>
  <si>
    <t>Empresa Púb. Deptal. Hotel Terminal-Terminal De Buses Oruro</t>
  </si>
  <si>
    <t>Contraloria General Del Estado</t>
  </si>
  <si>
    <t>Defensoría Del Pueblo</t>
  </si>
  <si>
    <t>Procuraduría General Del Estado</t>
  </si>
  <si>
    <t>Empresa Tarijeña Del Gas</t>
  </si>
  <si>
    <t>Servicio Autónomo Municipal De Agua Potable Y Alcantarillado</t>
  </si>
  <si>
    <t>Servicio Municipal De Agua Potable Y Alcantarillado</t>
  </si>
  <si>
    <t>Empresa Local De Agua Potable Y Alcantarillado Sucre</t>
  </si>
  <si>
    <t>Administración Autónoma Para Obras Sanitarias - Potosí</t>
  </si>
  <si>
    <t>Servicio Local De Acueductos Y Alcantarillado - Oruro</t>
  </si>
  <si>
    <t>Fondo Nacional De Desarrollo Regional</t>
  </si>
  <si>
    <t>Fondo De Desarrollo Del Sist.Fin. Y Apoyo Al Sec.Productivo</t>
  </si>
  <si>
    <t>Directorio Unico De Fondos</t>
  </si>
  <si>
    <t>Fondo Rotatorio De Fomento Productivo Regional</t>
  </si>
  <si>
    <t>Gobierno Autónomo Departamental De Chuquisaca</t>
  </si>
  <si>
    <t>Gobierno Autónomo Departamental De La Paz</t>
  </si>
  <si>
    <t>Gobierno Autónomo Departamental De Cochabamba</t>
  </si>
  <si>
    <t>Gobierno Autónomo Departamental De Oruro</t>
  </si>
  <si>
    <t>Gobierno Autónomo Departamental De Potosí</t>
  </si>
  <si>
    <t>Gobierno Autónomo Departamental De Tarija</t>
  </si>
  <si>
    <t>Gobierno Autónomo Departamental De Santa Cruz</t>
  </si>
  <si>
    <t>Gobierno Autónomo Departamental Del Beni</t>
  </si>
  <si>
    <t>Gobierno Autónomo Departamental De Pando</t>
  </si>
  <si>
    <t>Banco Central De Bolivia</t>
  </si>
  <si>
    <t>Gobierno Autónomo Municipal De Sucre</t>
  </si>
  <si>
    <t>Gobierno Autónomo Municipal De Yotala</t>
  </si>
  <si>
    <t>Gobierno Autónomo Municipal De Poroma</t>
  </si>
  <si>
    <t>Gobierno Autónomo Municipal De Villa Azurduy</t>
  </si>
  <si>
    <t>Gobierno Autónomo Municipal De Tarvita (Villa Orías)</t>
  </si>
  <si>
    <t>Gobierno Autónomo Municipal De Villa Zudañez (Tacopaya)</t>
  </si>
  <si>
    <t>Gobierno Autónomo Municipal De Presto</t>
  </si>
  <si>
    <t>Gobierno Autónomo Municipal De Villa Mojocoya</t>
  </si>
  <si>
    <t>Gobierno Autónomo Municipal De Icla</t>
  </si>
  <si>
    <t>Gobierno Autónomo Municipal De Padilla</t>
  </si>
  <si>
    <t>Gobierno Autónomo Municipal De Tomina</t>
  </si>
  <si>
    <t>Gobierno Autónomo Municipal De Sopachuy</t>
  </si>
  <si>
    <t>Gobierno Autónomo Municipal De Villa Alcalá</t>
  </si>
  <si>
    <t>Gobierno Autónomo Municipal De El Villar</t>
  </si>
  <si>
    <t>Gobierno Autónomo Municipal De Monteagudo</t>
  </si>
  <si>
    <t>Gobierno Autónomo Municipal De San Pablo De Huacareta</t>
  </si>
  <si>
    <t>Gobierno Autónomo Municipal De Tarabuco</t>
  </si>
  <si>
    <t>Gobierno Autónomo Municipal De Yamparáez</t>
  </si>
  <si>
    <t>Gobierno Autónomo Municipal De Camargo</t>
  </si>
  <si>
    <t>Gobierno Autónomo Municipal De San Lucas</t>
  </si>
  <si>
    <t>Gobierno Autónomo Municipal De Incahuasi</t>
  </si>
  <si>
    <t>Gobierno Autónomo Municipal De Villa Serrano</t>
  </si>
  <si>
    <t>Gobierno Autónomo Municipal De Camataqui (Villa Abecia)</t>
  </si>
  <si>
    <t>Gobierno Autónomo Municipal De Culpina</t>
  </si>
  <si>
    <t>Gobierno Autónomo Municipal De Las Carreras</t>
  </si>
  <si>
    <t>Gobierno Autónomo Municipal De Villa Vaca Guzmán</t>
  </si>
  <si>
    <t>Gobierno Autónomo Municipal De Villa De Huacaya</t>
  </si>
  <si>
    <t>Gobierno Autónomo Municipal De Machareti</t>
  </si>
  <si>
    <t>Gobierno Autónomo Municipal De Villa Charcas</t>
  </si>
  <si>
    <t>Gobierno Autónomo Municipal De La Paz</t>
  </si>
  <si>
    <t>Gobierno Autónomo Municipal De Palca</t>
  </si>
  <si>
    <t>Gobierno Autónomo Municipal De Mecapaca</t>
  </si>
  <si>
    <t>Gobierno Autónomo Municipal De Achocalla</t>
  </si>
  <si>
    <t>Gobierno Autónomo Municipal De El Alto De La Paz</t>
  </si>
  <si>
    <t>Gobierno Autónomo Municipal De Viacha</t>
  </si>
  <si>
    <t>Gobierno Autónomo Municipal De Guaqui</t>
  </si>
  <si>
    <t>Gobierno Autónomo Municipal De Tiahuanacu</t>
  </si>
  <si>
    <t>Gobierno Autónomo Municipal De Desaguadero</t>
  </si>
  <si>
    <t>Gobierno Autónomo Municipal De Caranavi</t>
  </si>
  <si>
    <t>Gobierno Autónomo Municipal De Sica Sica (Villa Aroma)</t>
  </si>
  <si>
    <t>Gobierno Autónomo Municipal De Umala</t>
  </si>
  <si>
    <t>Gobierno Autónomo Municipal De Ayo Ayo</t>
  </si>
  <si>
    <t>Gobierno Autónomo Municipal De Calamarca</t>
  </si>
  <si>
    <t>Gobierno Autónomo Municipal De Patacamaya</t>
  </si>
  <si>
    <t>Gobierno Autónomo Municipal De Colquencha</t>
  </si>
  <si>
    <t>Gobierno Autónomo Municipal De Collana</t>
  </si>
  <si>
    <t>Gobierno Autónomo Municipal De Inquisivi</t>
  </si>
  <si>
    <t>Gobierno Autónomo Municipal De Quime</t>
  </si>
  <si>
    <t>Gobierno Autónomo Municipal De Cajuata</t>
  </si>
  <si>
    <t>Gobierno Autónomo Municipal De Colquiri</t>
  </si>
  <si>
    <t>Gobierno Autónomo Municipal De Ichoca</t>
  </si>
  <si>
    <t>Gobierno Autónomo Municipal De Villa Libertad Licoma</t>
  </si>
  <si>
    <t>Gobierno Autónomo Municipal De Achacachi</t>
  </si>
  <si>
    <t>Gobierno Autónomo Municipal De Ancoraimes</t>
  </si>
  <si>
    <t>Gobierno Autónomo Municipal De Sorata</t>
  </si>
  <si>
    <t>Gobierno Autónomo Municipal De Guanay</t>
  </si>
  <si>
    <t>Gobierno Autónomo Municipal De Tacacoma</t>
  </si>
  <si>
    <t>Gobierno Autónomo Municipal De Tipuani</t>
  </si>
  <si>
    <t>Gobierno Autónomo Municipal De Quiabaya</t>
  </si>
  <si>
    <t>Gobierno Autónomo Municipal De Combaya</t>
  </si>
  <si>
    <t>Gobierno Autónomo Municipal De Copacabana</t>
  </si>
  <si>
    <t>Gobierno Autónomo Municipal De San Pedro De Tiquina</t>
  </si>
  <si>
    <t>Gobierno Autónomo Municipal De Tito Yupanqui</t>
  </si>
  <si>
    <t>Gobierno Autónomo Municipal De Chuma</t>
  </si>
  <si>
    <t>Gobierno Autónomo Municipal De Ayata</t>
  </si>
  <si>
    <t>Gobierno Autónomo Municipal De Aucapata</t>
  </si>
  <si>
    <t>Gobierno Autónomo Municipal De Corocoro</t>
  </si>
  <si>
    <t>Gobierno Autónomo Municipal De Caquiaviri</t>
  </si>
  <si>
    <t>Gobierno Autónomo Municipal De Calacoto</t>
  </si>
  <si>
    <t>Gobierno Autónomo Municipal De Comanche</t>
  </si>
  <si>
    <t>Gobierno Autónomo Municipal De Charaña</t>
  </si>
  <si>
    <t>Gobierno Autónomo Municipal De Waldo Ballivián</t>
  </si>
  <si>
    <t>Gobierno Autónomo Municipal De Nazacara De Pacajes</t>
  </si>
  <si>
    <t>Gobierno Autónomo Municipal De Santiago De Callapa</t>
  </si>
  <si>
    <t>Gobierno Autónomo Municipal De Puerto Acosta</t>
  </si>
  <si>
    <t>Gobierno Autónomo Municipal De Mocomoco</t>
  </si>
  <si>
    <t>Gobierno Autónomo Municipal De Carabuco</t>
  </si>
  <si>
    <t>Gobierno Autónomo Municipal De Apolo</t>
  </si>
  <si>
    <t>Gobierno Autónomo Municipal De Pelechuco</t>
  </si>
  <si>
    <t>Gobierno Autónomo Municipal De Luribay</t>
  </si>
  <si>
    <t>Gobierno Autónomo Municipal De Sapahaqui</t>
  </si>
  <si>
    <t>Gobierno Autónomo Municipal De Yaco</t>
  </si>
  <si>
    <t>Gobierno Autónomo Municipal De Malla</t>
  </si>
  <si>
    <t>Gobierno Autónomo Municipal De Cairoma</t>
  </si>
  <si>
    <t>Gobierno Autónomo Municipal De Chulumani (Villa De La Libertad)</t>
  </si>
  <si>
    <t>Gobierno Autónomo Municipal De Irupana (Villa De Lanza)</t>
  </si>
  <si>
    <t>Gobierno Autónomo Municipal De Yanacachi</t>
  </si>
  <si>
    <t>Gobierno Autónomo Municipal De Palos Blancos</t>
  </si>
  <si>
    <t>Gobierno Autónomo Municipal De La Asunta</t>
  </si>
  <si>
    <t>Gobierno Autónomo Municipal De Pucarani</t>
  </si>
  <si>
    <t>Gobierno Autónomo Municipal De Laja</t>
  </si>
  <si>
    <t>Gobierno Autónomo Municipal De Batallas</t>
  </si>
  <si>
    <t>Gobierno Autónomo Municipal De Puerto Pérez</t>
  </si>
  <si>
    <t>Gobierno Autónomo Municipal De Coroico</t>
  </si>
  <si>
    <t>Gobierno Autónomo Municipal De Coripata</t>
  </si>
  <si>
    <t>Gobierno Autónomo Municipal De Ixiamas</t>
  </si>
  <si>
    <t>Gobierno Autónomo Municipal De San Buenaventura</t>
  </si>
  <si>
    <t>Gobierno Autónomo Municipal De General Juan José Pérez (Charazani)</t>
  </si>
  <si>
    <t>Gobierno Autónomo Municipal De Curva</t>
  </si>
  <si>
    <t>Gobierno Autónomo Municipal De San Pedro De Curahuara</t>
  </si>
  <si>
    <t>Gobierno Autónomo Municipal De Papel Pampa</t>
  </si>
  <si>
    <t>Gobierno Autónomo Municipal De Chacarilla</t>
  </si>
  <si>
    <t>Gobierno Autónomo Municipal De Santiago De Machaca</t>
  </si>
  <si>
    <t>Gobierno Autónomo Municipal De Catacora</t>
  </si>
  <si>
    <t>Gobierno Autónomo Municipal De Mapiri</t>
  </si>
  <si>
    <t>Gobierno Autónomo Municipal De Teoponte</t>
  </si>
  <si>
    <t>Gobierno Autónomo Municipal De San Andrés De Machaca</t>
  </si>
  <si>
    <t>Gobierno Autónomo Municipal De Jesús De Machaca</t>
  </si>
  <si>
    <t>Gobierno Autónomo Municipal De Taraco</t>
  </si>
  <si>
    <t>Gobierno Autónomo Municipal De Huarina</t>
  </si>
  <si>
    <t>Gobierno Autónomo Municipal De Santiago De Huata</t>
  </si>
  <si>
    <t>Gobierno Autónomo Municipal De Escoma</t>
  </si>
  <si>
    <t>Gobierno Autónomo Municipal De Humanata</t>
  </si>
  <si>
    <t>Gobierno Autónomo Municipal De Alto Beni</t>
  </si>
  <si>
    <t>Gobierno Autónomo Municipal De Huatajata</t>
  </si>
  <si>
    <t>Gobierno Autónomo Municipal De Chua Cocani</t>
  </si>
  <si>
    <t>Gobierno Autónomo Municipal De Cochabamba</t>
  </si>
  <si>
    <t>Gobierno Autónomo Municipal De Quillacollo</t>
  </si>
  <si>
    <t>Gobierno Autónomo Municipal De Sipe Sipe</t>
  </si>
  <si>
    <t>Gobierno Autónomo Municipal De Tiquipaya</t>
  </si>
  <si>
    <t>Gobierno Autónomo Municipal De Vinto</t>
  </si>
  <si>
    <t>Gobierno Autónomo Municipal De Colcapirhua</t>
  </si>
  <si>
    <t>Gobierno Autónomo Municipal De Aiquile</t>
  </si>
  <si>
    <t>Gobierno Autónomo Municipal De Pasorapa</t>
  </si>
  <si>
    <t>Gobierno Autónomo Municipal De Omereque</t>
  </si>
  <si>
    <t>Gobierno Autónomo Municipal De Independencia</t>
  </si>
  <si>
    <t>Gobierno Autónomo Municipal De Morochata</t>
  </si>
  <si>
    <t>Gobierno Autónomo Municipal De Sacaba</t>
  </si>
  <si>
    <t>Gobierno Autónomo Municipal De Colomi</t>
  </si>
  <si>
    <t>Gobierno Autónomo Municipal De Villa Tunari</t>
  </si>
  <si>
    <t>Gobierno Autónomo Municipal De Punata</t>
  </si>
  <si>
    <t>Gobierno Autónomo Municipal De Villa Rivero</t>
  </si>
  <si>
    <t>Gobierno Autónomo Municipal De San Benito (Villa José Quintín Mendoza)</t>
  </si>
  <si>
    <t>Gobierno Autónomo Municipal De Tacachi</t>
  </si>
  <si>
    <t>Gobierno Autónomo Municipal De Tarata</t>
  </si>
  <si>
    <t>Gobierno Autónomo Municipal De Anzaldo</t>
  </si>
  <si>
    <t>Gobierno Autónomo Municipal De Arbieto</t>
  </si>
  <si>
    <t>Gobierno Autónomo Municipal De Sacabamba</t>
  </si>
  <si>
    <t>Gobierno Autónomo Municipal De Cliza</t>
  </si>
  <si>
    <t>Gobierno Autónomo Municipal De Toco</t>
  </si>
  <si>
    <t>Gobierno Autónomo Municipal De Tolata</t>
  </si>
  <si>
    <t>Gobierno Autónomo Municipal De Capinota</t>
  </si>
  <si>
    <t>Gobierno Autónomo Municipal De Santivañez</t>
  </si>
  <si>
    <t>Gobierno Autónomo Municipal De Sicaya</t>
  </si>
  <si>
    <t>Gobierno Autónomo Municipal De Tapacari</t>
  </si>
  <si>
    <t>Gobierno Autónomo Municipal De Totora</t>
  </si>
  <si>
    <t>Gobierno Autónomo Municipal De Pojo</t>
  </si>
  <si>
    <t>Gobierno Autónomo Municipal De Pocona</t>
  </si>
  <si>
    <t>Gobierno Autónomo Municipal De Chimoré</t>
  </si>
  <si>
    <t>Gobierno Autónomo Municipal De Puerto Villarroel</t>
  </si>
  <si>
    <t>Gobierno Autónomo Municipal De Arani</t>
  </si>
  <si>
    <t>Gobierno Autónomo Municipal De Vacas</t>
  </si>
  <si>
    <t>Gobierno Autónomo Municipal De Arque</t>
  </si>
  <si>
    <t>Gobierno Autónomo Municipal De Tacopaya</t>
  </si>
  <si>
    <t>Gobierno Autónomo Municipal De Bolivar</t>
  </si>
  <si>
    <t>Gobierno Autónomo Municipal De Tiraque</t>
  </si>
  <si>
    <t>Gobierno Autónomo Municipal De Mizque</t>
  </si>
  <si>
    <t>Gobierno Autónomo Municipal De Vila Vila</t>
  </si>
  <si>
    <t>Gobierno Autónomo Municipal De Alalay</t>
  </si>
  <si>
    <t>Gobierno Autónomo Municipal De Entre Rios</t>
  </si>
  <si>
    <t>Gobierno Autónomo Municipal De Cocapata</t>
  </si>
  <si>
    <t>Gobierno Autónomo Municipal De Shinahota</t>
  </si>
  <si>
    <t>Gobierno Autónomo Municipal De Oruro</t>
  </si>
  <si>
    <t>Gobierno Autónomo Municipal De Caracollo</t>
  </si>
  <si>
    <t>Gobierno Autónomo Municipal De El Choro</t>
  </si>
  <si>
    <t>Gobierno Autónomo Municipal De Challapata</t>
  </si>
  <si>
    <t>Gobierno Autónomo Municipal De Santuario De Quillacas</t>
  </si>
  <si>
    <t>Gobierno Autónomo Municipal De Huanuni</t>
  </si>
  <si>
    <t>Gobierno Autónomo Municipal De Machacamarca</t>
  </si>
  <si>
    <t>Gobierno Autónomo Municipal De Poopó (Villa Poopó)</t>
  </si>
  <si>
    <t>Gobierno Autónomo Municipal De Pazña</t>
  </si>
  <si>
    <t>Gobierno Autónomo Municipal De Antequera</t>
  </si>
  <si>
    <t>Gobierno Autónomo Municipal De Eucaliptus</t>
  </si>
  <si>
    <t>Gobierno Autónomo Municipal De Santiago De Huari</t>
  </si>
  <si>
    <t>Gobierno Autónomo Municipal De Corque</t>
  </si>
  <si>
    <t>Gobierno Autónomo Municipal De Choquecota</t>
  </si>
  <si>
    <t>Gobierno Autónomo Municipal De Curahuara De Carangas</t>
  </si>
  <si>
    <t>Gobierno Autónomo Municipal De Turco</t>
  </si>
  <si>
    <t>Gobierno Autónomo Municipal De Huachacalla</t>
  </si>
  <si>
    <t>Gobierno Autónomo Municipal De Escara</t>
  </si>
  <si>
    <t>Gobierno Autónomo Municipal De Cruz De Machacamarca</t>
  </si>
  <si>
    <t>Gobierno Autónomo Municipal De Yunguyo De Litoral</t>
  </si>
  <si>
    <t>Gobierno Autónomo Municipal De Esmeralda</t>
  </si>
  <si>
    <t>Gobierno Autónomo Municipal De Toledo</t>
  </si>
  <si>
    <t>Gobierno Autónomo Municipal De Andamarca (Santiago De Andamarca)</t>
  </si>
  <si>
    <t>Gobierno Autónomo Municipal De Belén De Andamarca</t>
  </si>
  <si>
    <t>Gobierno Autónomo Municipal De Salinas De G. Mendoza</t>
  </si>
  <si>
    <t>Gobierno Autónomo Municipal De Pampa Aullagas</t>
  </si>
  <si>
    <t>Gobierno Autónomo Municipal De La Rivera</t>
  </si>
  <si>
    <t>Gobierno Autónomo Municipal De Todos Santos</t>
  </si>
  <si>
    <t>Gobierno Autónomo Municipal De Carangas</t>
  </si>
  <si>
    <t>Gobierno Autónomo Municipal De Sabaya</t>
  </si>
  <si>
    <t>Gobierno Autónomo Municipal De Coipasa</t>
  </si>
  <si>
    <t>Gobierno Autónomo Municipal De Chipaya</t>
  </si>
  <si>
    <t>Gobierno Autónomo Municipal De Huayllamarca (Santiago De Huayllamarca)</t>
  </si>
  <si>
    <t>Gobierno Autónomo Municipal De Soracachi</t>
  </si>
  <si>
    <t>Gobierno Autónomo Municipal De Potosí</t>
  </si>
  <si>
    <t>Gobierno Autónomo Municipal De Tinguipaya</t>
  </si>
  <si>
    <t>Gobierno Autónomo Municipal De Yocalla</t>
  </si>
  <si>
    <t>Gobierno Autónomo Municipal De Urmiri</t>
  </si>
  <si>
    <t>Gobierno Autónomo Municipal De Uncía</t>
  </si>
  <si>
    <t>Gobierno Autónomo Municipal De Chayanta</t>
  </si>
  <si>
    <t>Gobierno Autónomo Municipal De Llallagua</t>
  </si>
  <si>
    <t>Gobierno Autónomo Municipal De Betanzos</t>
  </si>
  <si>
    <t>Gobierno Autónomo Municipal De Chaqui</t>
  </si>
  <si>
    <t>Gobierno Autónomo Municipal De Tacobamba</t>
  </si>
  <si>
    <t>Gobierno Autónomo Municipal De Colquechaca</t>
  </si>
  <si>
    <t>Gobierno Autónomo Municipal De Ravelo</t>
  </si>
  <si>
    <t>Gobierno Autónomo Municipal De Pocoata</t>
  </si>
  <si>
    <t>Gobierno Autónomo Municipal De Ocurí</t>
  </si>
  <si>
    <t>Gobierno Autónomo Municipal De San Pedro De Buena Vista</t>
  </si>
  <si>
    <t>Gobierno Autónomo Municipal De Toro Toro</t>
  </si>
  <si>
    <t>Gobierno Autónomo Municipal De Cotagaita</t>
  </si>
  <si>
    <t>Gobierno Autónomo Municipal De Vitichi</t>
  </si>
  <si>
    <t>Gobierno Autónomo Municipal De Tupiza</t>
  </si>
  <si>
    <t>Gobierno Autónomo Municipal De Atocha</t>
  </si>
  <si>
    <t>Gobierno Autónomo Municipal De Colcha"K" (Villa Martín)</t>
  </si>
  <si>
    <t>Gobierno Autónomo Municipal De San Pedro De Quemes</t>
  </si>
  <si>
    <t>Gobierno Autónomo Municipal De San Pablo De Lípez</t>
  </si>
  <si>
    <t>Gobierno Autónomo Municipal De Mojinete</t>
  </si>
  <si>
    <t>Gobierno Autónomo Municipal De San Antonio De Esmoruco</t>
  </si>
  <si>
    <t>Gobierno Autónomo Municipal De Sacaca (Villa De Sacaca)</t>
  </si>
  <si>
    <t>Gobierno Autónomo Municipal De Caripuyo</t>
  </si>
  <si>
    <t>Gobierno Autónomo Municipal De Puna (Villa Talavera)</t>
  </si>
  <si>
    <t>Gobierno Autónomo Municipal De Caiza "D"</t>
  </si>
  <si>
    <t>Gobierno Autónomo Municipal De Uyuni</t>
  </si>
  <si>
    <t>Gobierno Autónomo Municipal De Tomave</t>
  </si>
  <si>
    <t>Gobierno Autónomo Municipal De Porco</t>
  </si>
  <si>
    <t>Gobierno Autónomo Municipal De Arampampa</t>
  </si>
  <si>
    <t>Gobierno Autónomo Municipal De Acasio</t>
  </si>
  <si>
    <t>Gobierno Autónomo Municipal De Llica</t>
  </si>
  <si>
    <t>Gobierno Autónomo Municipal De Tahua</t>
  </si>
  <si>
    <t>Gobierno Autónomo Municipal De Villazón</t>
  </si>
  <si>
    <t>Gobierno Autónomo Municipal De San Agustín</t>
  </si>
  <si>
    <t>Gobierno Autónomo Municipal De Ckochas</t>
  </si>
  <si>
    <t>Gobierno Autónomo Municipal De Chuquiuta "Ayllu Jucumani"</t>
  </si>
  <si>
    <t>Gobierno Autónomo Municipal De Tarija</t>
  </si>
  <si>
    <t>Gobierno Autónomo Municipal De Padcaya</t>
  </si>
  <si>
    <t>Gobierno Autónomo Municipal De Bermejo</t>
  </si>
  <si>
    <t>Gobierno Autónomo Municipal De Yacuiba</t>
  </si>
  <si>
    <t>Gobierno Autónomo Municipal De Caraparí</t>
  </si>
  <si>
    <t>Gobierno Autónomo Municipal De Villamontes</t>
  </si>
  <si>
    <t>Gobierno Autónomo Municipal De Uriondo (Concepción)</t>
  </si>
  <si>
    <t>Gobierno Autónomo Municipal De Yunchara</t>
  </si>
  <si>
    <t>Gobierno Autónomo Municipal De San Lorenzo</t>
  </si>
  <si>
    <t>Gobierno Autónomo Municipal De El Puente</t>
  </si>
  <si>
    <t>Gobierno Autónomo Municipal De Entre Ríos</t>
  </si>
  <si>
    <t>Gobierno Autónomo Municipal De Santa Cruz De La Sierra</t>
  </si>
  <si>
    <t>Gobierno Autónomo Municipal De Cotoca</t>
  </si>
  <si>
    <t>Gobierno Autónomo Municipal De Porongo (Ayacucho)</t>
  </si>
  <si>
    <t>Gobierno Autónomo Municipal De La Guardia</t>
  </si>
  <si>
    <t>Gobierno Autónomo Municipal De El Torno</t>
  </si>
  <si>
    <t>Gobierno Autónomo Municipal De Warnes</t>
  </si>
  <si>
    <t>Gobierno Autónomo Municipal De San Ignacio (San Ignacio De Velasco)</t>
  </si>
  <si>
    <t>Gobierno Autónomo Municipal De San Miguel (San Miguel De Velasco)</t>
  </si>
  <si>
    <t>Gobierno Autónomo Municipal De San Rafael</t>
  </si>
  <si>
    <t>Gobierno Autónomo Municipal De Buena Vista</t>
  </si>
  <si>
    <t>Gobierno Autónomo Municipal De San Carlos</t>
  </si>
  <si>
    <t>Gobierno Autónomo Municipal De Yapacaní</t>
  </si>
  <si>
    <t>Gobierno Autónomo Municipal De San José</t>
  </si>
  <si>
    <t>Gobierno Autónomo Municipal De Pailón</t>
  </si>
  <si>
    <t>Gobierno Autónomo Municipal De Roboré</t>
  </si>
  <si>
    <t>Gobierno Autónomo Municipal De Portachuelo</t>
  </si>
  <si>
    <t>Gobierno Autónomo Municipal De Santa Rosa Del Sara</t>
  </si>
  <si>
    <t>Gobierno Autónomo Municipal De Lagunillas</t>
  </si>
  <si>
    <t>Gobierno Autónomo Municipal De Charagua</t>
  </si>
  <si>
    <t>Gobierno Autónomo Municipal De Cabezas</t>
  </si>
  <si>
    <t>Gobierno Autónomo Municipal De Cuevo</t>
  </si>
  <si>
    <t>Gobierno Autónomo Municipal De Gutiérrez</t>
  </si>
  <si>
    <t>Gobierno Autónomo Municipal De Camiri</t>
  </si>
  <si>
    <t>Gobierno Autónomo Municipal De Boyuibe</t>
  </si>
  <si>
    <t>Gobierno Autónomo Municipal De Vallegrande</t>
  </si>
  <si>
    <t>Gobierno Autónomo Municipal De Trigal</t>
  </si>
  <si>
    <t>Gobierno Autónomo Municipal De Moro Moro</t>
  </si>
  <si>
    <t>Gobierno Autónomo Municipal De Postrer Valle</t>
  </si>
  <si>
    <t>Gobierno Autónomo Municipal De Pucara</t>
  </si>
  <si>
    <t>Gobierno Autónomo Municipal De Samaipata</t>
  </si>
  <si>
    <t>Gobierno Autónomo Municipal De Pampa Grande</t>
  </si>
  <si>
    <t>Gobierno Autónomo Municipal De Mairana</t>
  </si>
  <si>
    <t>Gobierno Autónomo Municipal De Quirusillas</t>
  </si>
  <si>
    <t>Gobierno Autónomo Municipal De Montero</t>
  </si>
  <si>
    <t>Gobierno Autónomo Municipal De General Agustín Saavedra</t>
  </si>
  <si>
    <t>Gobierno Autónomo Municipal De Mineros</t>
  </si>
  <si>
    <t>Gobierno Autónomo Municipal De Concepción</t>
  </si>
  <si>
    <t>Gobierno Autónomo Municipal De San Javier</t>
  </si>
  <si>
    <t>Gobierno Autónomo Municipal De San Julián</t>
  </si>
  <si>
    <t>Gobierno Autónomo Municipal De San Matías</t>
  </si>
  <si>
    <t>Gobierno Autónomo Municipal De Comarapa</t>
  </si>
  <si>
    <t>Gobierno Autónomo Municipal De Saipina</t>
  </si>
  <si>
    <t>Gobierno Autónomo Municipal De Puerto Suárez</t>
  </si>
  <si>
    <t>Gobierno Autónomo Municipal De Puerto Quijarro</t>
  </si>
  <si>
    <t>Gobierno Autónomo Municipal De Ascención De Guarayos</t>
  </si>
  <si>
    <t>Gobierno Autónomo Municipal De Urubicha</t>
  </si>
  <si>
    <t>Gobierno Autónomo Municipal De Okinawa Uno</t>
  </si>
  <si>
    <t>Gobierno Autónomo Municipal De San Antonio De Lomerio</t>
  </si>
  <si>
    <t>Gobierno Autónomo Municipal De San Ramón</t>
  </si>
  <si>
    <t>Gobierno Autónomo Municipal De El Carmen Rivero Tórrez</t>
  </si>
  <si>
    <t>Gobierno Autónomo Municipal De San Juan</t>
  </si>
  <si>
    <t>Gobierno Autónomo Municipal De Fernández Alonso</t>
  </si>
  <si>
    <t>Gobierno Autónomo Municipal De San Pedro</t>
  </si>
  <si>
    <t>Gobierno Autónomo Municipal De Cuatro Cañadas</t>
  </si>
  <si>
    <t>Gobierno Autónomo Municipal De Colpa Bélgica</t>
  </si>
  <si>
    <t>Gobierno Autónomo Municipal De Trinidad</t>
  </si>
  <si>
    <t>Gobierno Autónomo Municipal De Riberalta</t>
  </si>
  <si>
    <t>Gobierno Autónomo Municipal De Puerto Guayaramerín</t>
  </si>
  <si>
    <t>Gobierno Autónomo Municipal De Reyes</t>
  </si>
  <si>
    <t>Gobierno Autónomo Municipal De Puerto Rurrenabaque</t>
  </si>
  <si>
    <t>Gobierno Autónomo Municipal De San Borja</t>
  </si>
  <si>
    <t>Gobierno Autónomo Municipal De Santa Rosa</t>
  </si>
  <si>
    <t>Gobierno Autónomo Municipal De Santa Ana</t>
  </si>
  <si>
    <t>Gobierno Autónomo Municipal De San Ignacio</t>
  </si>
  <si>
    <t>Gobierno Autónomo Municipal De Loreto</t>
  </si>
  <si>
    <t>Gobierno Autónomo Municipal De San Andrés</t>
  </si>
  <si>
    <t>Gobierno Autónomo Municipal De San Joaquín</t>
  </si>
  <si>
    <t>Gobierno Autónomo Municipal De Puerto Síles</t>
  </si>
  <si>
    <t>Gobierno Autónomo Municipal De Magdalena</t>
  </si>
  <si>
    <t>Gobierno Autónomo Municipal De Baures</t>
  </si>
  <si>
    <t>Gobierno Autónomo Municipal De Huacaraje</t>
  </si>
  <si>
    <t>Gobierno Autónomo Municipal De Exaltación</t>
  </si>
  <si>
    <t>Gobierno Autónomo Municipal De Cobija</t>
  </si>
  <si>
    <t>Gobierno Autónomo Municipal De Porvenir</t>
  </si>
  <si>
    <t>Gobierno Autónomo Municipal De Bolpebra</t>
  </si>
  <si>
    <t>Gobierno Autónomo Municipal De Bella Flor</t>
  </si>
  <si>
    <t>Gobierno Autónomo Municipal De Puerto Rico</t>
  </si>
  <si>
    <t>Gobierno Autónomo Municipal De Filadelfia</t>
  </si>
  <si>
    <t>Gobierno Autónomo Municipal De Puerto Gonzalo Moreno</t>
  </si>
  <si>
    <t>Gobierno Autónomo Municipal De Sena</t>
  </si>
  <si>
    <t>Gobierno Autónomo Municipal De Santa Rosa Del Abuná</t>
  </si>
  <si>
    <t>Gobierno Autónomo Municipal De Ingavi (Humaita)</t>
  </si>
  <si>
    <t>Gobierno Autónomo Municipal De Nueva Esperanza</t>
  </si>
  <si>
    <t>Gobierno Autónomo Municipal De Villa Nueva (Loma Alta)</t>
  </si>
  <si>
    <t>Gobierno Autónomo Municipal De Santos Mercado</t>
  </si>
  <si>
    <t>Empresa Municipal De Gestión De Residuos Sólidos</t>
  </si>
  <si>
    <t>Empresa Municipal De Agua Potable Y Alcantarillado Sacaba</t>
  </si>
  <si>
    <t>Empresa Municipal De Areas Verdes Y Recreación Alternativa</t>
  </si>
  <si>
    <t>Servicio De Cuencas (Searpi)</t>
  </si>
  <si>
    <t>Empresa Municipal De Agua Potable Y Alcantarillado Viacha</t>
  </si>
  <si>
    <t>Entidad Municipal De Aseo Urbano Sucre</t>
  </si>
  <si>
    <t>Empresa Municipal De Areas Verdes Sucre</t>
  </si>
  <si>
    <t xml:space="preserve">Empresa Municipal De Servicio De Aseo </t>
  </si>
  <si>
    <t>Empresa Municipal De Áreas Verdes, Parques Y Forestación</t>
  </si>
  <si>
    <t>Empresa Municipal De Asfaltos Y Vías</t>
  </si>
  <si>
    <t>Entidad Descentralizada Ummipre Proman</t>
  </si>
  <si>
    <t>Empresa Pública Departamental Estratégica De Aguas - La Paz</t>
  </si>
  <si>
    <t>Empresa Publica Municipal De Servicios De Agua Y Alcantarrillado Sanitario De Cobija</t>
  </si>
  <si>
    <t>Acreedores</t>
  </si>
  <si>
    <t>Area De Contabilidad</t>
  </si>
  <si>
    <t>No Identificado</t>
  </si>
  <si>
    <t>Empresa Estratégica Boliviana Construcción y Conserv. Infraestructura Civil</t>
  </si>
  <si>
    <t>Lic. Gonzalo Mondaca Michel</t>
  </si>
  <si>
    <t>Jefe de la Unidad de Contabilidad y Cuentas Fiscales
Dirección General de Contabilidad Fiscal
Ministerio de Economía y Finanzas Publicas</t>
  </si>
  <si>
    <t>MZCh</t>
  </si>
  <si>
    <t>Dirección General de Programación y Operaciones del Tesoro</t>
  </si>
  <si>
    <t xml:space="preserve">CÓDIGO ENTIDAD      </t>
  </si>
  <si>
    <t>QUE AFECTAN A LAS CUENTAS ÚNICAS DEL TESORO EN BOLIVIANOS Y DÓLARES
(EXPRESADO EN BOLIVIANOS)</t>
  </si>
  <si>
    <t xml:space="preserve">CUT </t>
  </si>
  <si>
    <t>Dólares
($us) (**)</t>
  </si>
  <si>
    <t>(**) Los importes correspondientes a operaciones CUT Dolares, se expresan en Moneda Nacional.</t>
  </si>
  <si>
    <t>TEC</t>
  </si>
  <si>
    <t>Adm. de Aeropuertos y Servicios Auxiliares a la Naveg. Aérea</t>
  </si>
  <si>
    <t>TFD</t>
  </si>
  <si>
    <t>TRL Bs
Crédito</t>
  </si>
  <si>
    <t>TRL Bs
Débito</t>
  </si>
  <si>
    <t>TRL USD
Débito</t>
  </si>
  <si>
    <t>Fondo De Desarrollo Indigena</t>
  </si>
  <si>
    <t>TRL USD
Crédito</t>
  </si>
  <si>
    <t>Lic. Gonzalo Calisaya Gomez</t>
  </si>
  <si>
    <t>Director General de Contabilidad Fiscal
Viceministerio de Presupuesto y Contabilidad Fiscal
Ministerio de Economía y Finanzas Publicas</t>
  </si>
  <si>
    <t>CDC</t>
  </si>
  <si>
    <t>DAU</t>
  </si>
  <si>
    <t>DVD</t>
  </si>
  <si>
    <t>INF</t>
  </si>
  <si>
    <t>Transferencias entre Cuentas BCB</t>
  </si>
  <si>
    <t>Diferencial Cambiario en Compra Venta de Divisas</t>
  </si>
  <si>
    <t>Comisiones Bancarias</t>
  </si>
  <si>
    <t>Nota Impresa de Pago de Deuda Pública</t>
  </si>
  <si>
    <t>Cierre Definitivo de Cuentas</t>
  </si>
  <si>
    <t>Debito Automático Instruido por el VTCP</t>
  </si>
  <si>
    <t>(*)  Para conocer el detalle de cada codigo se debe ingresar al PORTAL de la página del SIGEP.</t>
  </si>
  <si>
    <t>DESDE ENERO A SEPTIEMBRE DE 2016</t>
  </si>
  <si>
    <t>TRC</t>
  </si>
  <si>
    <t>Unidad de Liquidación del Fondo de Desarrollo para los Pueblos Indígenas, Originarios y Comunidades Campesinas</t>
  </si>
  <si>
    <t>Fondo de Desarrollo Indigena</t>
  </si>
  <si>
    <t>Agencia de Gobierno Electrónico y Tecnologías de Información y Comunicación</t>
  </si>
  <si>
    <t>Comité Organizador de los XI Juegos Suramericanos Cochabamba 2018</t>
  </si>
  <si>
    <t>Agencia Boliviana de Energía Nuclear</t>
  </si>
  <si>
    <t>Dir. Estrg. de Defensa de los Manantiales del Silala y todos los Rec. Hídricos en frontera con la Rep.de Chile</t>
  </si>
  <si>
    <t>Servicio Nacional Textil</t>
  </si>
  <si>
    <t>Gestora Pública de la Seguridad Social de Largo Plazo</t>
  </si>
  <si>
    <t>EMPRESA MUNICIPAL DE AGUA POTABLE Y ALCANTARILLADO SANITARIO DE URIONDO</t>
  </si>
  <si>
    <t>Transferencias entre Cuentas</t>
  </si>
  <si>
    <t>01</t>
  </si>
  <si>
    <t>02</t>
  </si>
  <si>
    <t>00099021001</t>
  </si>
  <si>
    <t>Conservatorio Plurinacional de Musica</t>
  </si>
  <si>
    <t xml:space="preserve">Servicio Geológico Minero </t>
  </si>
  <si>
    <t>Empresa Estatal "Boliviana de Turismo"</t>
  </si>
  <si>
    <t>Cuenta Contable</t>
  </si>
  <si>
    <r>
      <t xml:space="preserve">Asimismo se aclara que los anexos de operaciones pendientes han sido identificados según la información descrita en las glosas de extractos bancarios de la CUT en el SIGEP, mismos que son proporcionados por el BCB. Se hace notar que en el “Anexo” de las BOD no se incluye aquellas Boletas de Deposito que en su descripción no se identifica la entidad beneficiaria y/o libreta, por lo que se sugiere a la entidad tomar en cuenta la importancia de estos datos al momento de realizar depósitos en las CUT’s. Sin embargo todas las operaciones bajos los códigos de formulario incluyendo los </t>
    </r>
    <r>
      <rPr>
        <u/>
        <sz val="8"/>
        <color theme="1"/>
        <rFont val="Calibri"/>
        <family val="2"/>
      </rPr>
      <t>no identificados</t>
    </r>
    <r>
      <rPr>
        <sz val="8"/>
        <color theme="1"/>
        <rFont val="Calibri"/>
        <family val="2"/>
      </rPr>
      <t xml:space="preserve"> se comunicarán periódicamente en el </t>
    </r>
    <r>
      <rPr>
        <b/>
        <u/>
        <sz val="8"/>
        <color theme="1"/>
        <rFont val="Calibri"/>
        <family val="2"/>
      </rPr>
      <t>PORTAL</t>
    </r>
    <r>
      <rPr>
        <sz val="8"/>
        <color theme="1"/>
        <rFont val="Calibri"/>
        <family val="2"/>
      </rPr>
      <t xml:space="preserve"> de comunicados del </t>
    </r>
    <r>
      <rPr>
        <b/>
        <u/>
        <sz val="8"/>
        <color theme="1"/>
        <rFont val="Calibri"/>
        <family val="2"/>
      </rPr>
      <t>SIGEP</t>
    </r>
    <r>
      <rPr>
        <sz val="8"/>
        <color theme="1"/>
        <rFont val="Calibri"/>
        <family val="2"/>
      </rPr>
      <t>.</t>
    </r>
  </si>
  <si>
    <t>Las operaciones en las CUT’s en moneda Bolivianos y Dólares, ambas deben ser registradas en moneda Nacional “Bolivianos”, para el caso de operaciones originadas en moneda extranjera “Dólares” se debe incorporar la Fecha de extracto, Tipo de Cambio "Compra".</t>
  </si>
  <si>
    <t>• Las Boletas de Depósito se regularizan en el SIGEP mediante comprobantes presupuestarios C-21's por el reconocimiento del ingreso y C-32's cuando la Boleta de Depósito sea utilizada para la reversión de comprobantes de pago C-31's.</t>
  </si>
  <si>
    <r>
      <rPr>
        <b/>
        <sz val="8"/>
        <color theme="1"/>
        <rFont val="Calibri"/>
        <family val="2"/>
      </rPr>
      <t xml:space="preserve">DAU Debito Automatico Instruido por el VTCP 
• </t>
    </r>
    <r>
      <rPr>
        <sz val="8"/>
        <color theme="1"/>
        <rFont val="Calibri"/>
        <family val="2"/>
      </rPr>
      <t>Operación de deducción de recursos realizada a cuentas corrientes fiscales por incumplimiento de convenio, contratos o cualquier obligación a una entidad con o sin intervención del titular.
• En base a los antecedentes del caso la entidad debera regularizar mediante C-31 CIP de Regularización  afectando a la estructura presupuestaria respectiva, de la misma forma en el caso que corresponda a un credito la entidad debera realizar la regularización mediante un C-21 CIP o C32 segun corresponda.</t>
    </r>
  </si>
  <si>
    <t>• Son débitos que realiza el BCB por el cobro de comisiones bancarias por las operaciones que se realizan en la CUT.</t>
  </si>
  <si>
    <t>• Operaciones solicitadas por la entidad, generados por transferencias o cargos bancarios que realiza el BCB.</t>
  </si>
  <si>
    <t xml:space="preserve">CVD  Comisiones por Compra Venta de Divisas   </t>
  </si>
  <si>
    <t xml:space="preserve">PTV  Pago de Títulos - Valores </t>
  </si>
  <si>
    <t>• Débitos o créditos que aplica el BCB por la revalorización de la moneda nacional por efectos de la variación del valor en moneda origen (moneda extranjera).</t>
  </si>
  <si>
    <t>• Estas operaciones se regularizan de dos formas:</t>
  </si>
  <si>
    <r>
      <t>-</t>
    </r>
    <r>
      <rPr>
        <sz val="8"/>
        <color theme="1"/>
        <rFont val="Times New Roman"/>
        <family val="1"/>
      </rPr>
      <t xml:space="preserve">           </t>
    </r>
    <r>
      <rPr>
        <sz val="8"/>
        <color theme="1"/>
        <rFont val="Calibri"/>
        <family val="2"/>
      </rPr>
      <t>Con Presupuesto, ingreso o gasto cuando corresponda, elaborar el registro C21 o C31.</t>
    </r>
  </si>
  <si>
    <r>
      <t>-</t>
    </r>
    <r>
      <rPr>
        <sz val="8"/>
        <color theme="1"/>
        <rFont val="Times New Roman"/>
        <family val="1"/>
      </rPr>
      <t xml:space="preserve">           </t>
    </r>
    <r>
      <rPr>
        <sz val="8"/>
        <color theme="1"/>
        <rFont val="Calibri"/>
        <family val="2"/>
      </rPr>
      <t>Sin Presupuesto y/o Contablemente, elaborar el C21 o C31 cuando afecte a un registro de origen Sin Imputación, se recomienda coordinar con la Dirección General de Contabilidad Fiscal exponiendo todos los antecedentes.</t>
    </r>
  </si>
  <si>
    <t>REGISTRO EN EL SIGEP</t>
  </si>
  <si>
    <t>-</t>
  </si>
  <si>
    <t>UCCF</t>
  </si>
  <si>
    <t>Area de Conciliaciones</t>
  </si>
  <si>
    <t>RETIRO TOTAL DE RECURSOS CAPTADOS EN LA FECHA</t>
  </si>
  <si>
    <t>Crédito por Dividendo de Títulos Valores</t>
  </si>
  <si>
    <r>
      <t xml:space="preserve">A continuación se describe los </t>
    </r>
    <r>
      <rPr>
        <b/>
        <sz val="8"/>
        <color theme="1"/>
        <rFont val="Calibri"/>
        <family val="2"/>
      </rPr>
      <t xml:space="preserve">códigos de operación más recurrentes </t>
    </r>
    <r>
      <rPr>
        <sz val="8"/>
        <color theme="1"/>
        <rFont val="Calibri"/>
        <family val="2"/>
      </rPr>
      <t>que afectan a la Cuenta Única del Tesoro:</t>
    </r>
  </si>
  <si>
    <r>
      <t xml:space="preserve">TRC TRANSFERENCIA ENTRE CUENTAS
• </t>
    </r>
    <r>
      <rPr>
        <sz val="8"/>
        <color theme="1"/>
        <rFont val="Calibri"/>
        <family val="2"/>
      </rPr>
      <t>Operaciones solicitadas por cada entidad, generados por transferencias y/o gastos operativos que realiza el VTCP.
• En base a los antecedentes cada entidad deberá realizar el registro C-31 o C-21 de "Regularización" según corresponda o solicitar el traspaso (TBP) a la DGCF.</t>
    </r>
  </si>
  <si>
    <t>RVL  Revalorización de Moneda Nacional</t>
  </si>
  <si>
    <t>• A estas operaciones se las debe asignar el Rubro correspondiente según el Presupuesto de Recursos, siempre y cuando no corresponda a un depósito erróneo o disminución de algún exigible.</t>
  </si>
  <si>
    <t>Agencia de Gobierno Electronico y Tec. de Inf. y Comunicación</t>
  </si>
  <si>
    <r>
      <t xml:space="preserve">CDT CREDITO PARA DIVIDENDO DE TITULOS VALOR
• </t>
    </r>
    <r>
      <rPr>
        <sz val="8"/>
        <rFont val="Calibri"/>
        <family val="2"/>
      </rPr>
      <t>Acreditación efectuada por el BCB a cuenta del TGN por el cobro de dividendos de  titulos valores.
• Operaciones que deben ser regularizadas a través de C-21 afectando al rubro respectivo.</t>
    </r>
  </si>
  <si>
    <t>10</t>
  </si>
  <si>
    <t>00292012001</t>
  </si>
  <si>
    <t>5.9.3</t>
  </si>
  <si>
    <t>5.9.4</t>
  </si>
  <si>
    <t>5.9.7</t>
  </si>
  <si>
    <t>5.9.8</t>
  </si>
  <si>
    <t>NO_CONCILIADO</t>
  </si>
  <si>
    <t>NTE</t>
  </si>
  <si>
    <t>CTV</t>
  </si>
  <si>
    <r>
      <rPr>
        <b/>
        <u/>
        <sz val="10"/>
        <rFont val="Arial"/>
        <family val="2"/>
      </rPr>
      <t>NOTA IMPORTANTE</t>
    </r>
    <r>
      <rPr>
        <sz val="10"/>
        <rFont val="Arial"/>
        <family val="2"/>
      </rPr>
      <t>: El formulario es un medio de COMUNICACIÓN y ALERTA, mas no se constituye en un documento de respaldo para el registro de ingresos y/o gastos, siendo responsabilidad de la entidad el análisis, evaluación y regularización oportuna en funcion a los antecedentes de cada una de las operaciones.</t>
    </r>
  </si>
  <si>
    <t>Nota de Transferencia Electrónica</t>
  </si>
  <si>
    <t>Ministerio de Hidrocarburos</t>
  </si>
  <si>
    <t xml:space="preserve">Ministerio de Hidrocarburos </t>
  </si>
  <si>
    <t>Ministerio de Energías</t>
  </si>
  <si>
    <t>Agencia Boliviana de Energia Nuclear</t>
  </si>
  <si>
    <t>Ministerio de Justicia y Transparencia Institucional</t>
  </si>
  <si>
    <t>Dir. Estrg. de Reinvindicación Marítima, Silala y Recursos Hídricos Internacionales</t>
  </si>
  <si>
    <r>
      <t xml:space="preserve">El formulario de Operaciones Pendientes en la CUT tiene por objetivo, comunicar que en el período evaluado su Entidad no ha regularizado operaciones mediante el registro de   C-21's, C-31's o C-32’s en el SIGEP, por lo que se solicita revisar los anexos adjuntos y evaluar las operaciones a ser regularizadas por la entidad. Concluido el registro debe comunicar a la Dirección General de Contabilidad Fiscal – DGCF para su respectiva conciliación concluyendo el ciclo integrado en el SIGEP. Cabe aclarar que el FORMULARIO </t>
    </r>
    <r>
      <rPr>
        <b/>
        <sz val="8"/>
        <color theme="1"/>
        <rFont val="Calibri"/>
        <family val="2"/>
      </rPr>
      <t>es un medio de comunicación y alerta</t>
    </r>
    <r>
      <rPr>
        <sz val="8"/>
        <color theme="1"/>
        <rFont val="Calibri"/>
        <family val="2"/>
      </rPr>
      <t>,</t>
    </r>
    <r>
      <rPr>
        <b/>
        <sz val="8"/>
        <color theme="1"/>
        <rFont val="Calibri"/>
        <family val="2"/>
      </rPr>
      <t xml:space="preserve"> mas no se constituye en un documento de respaldo</t>
    </r>
    <r>
      <rPr>
        <sz val="8"/>
        <color theme="1"/>
        <rFont val="Calibri"/>
        <family val="2"/>
      </rPr>
      <t xml:space="preserve"> para el registro de la operación, siendo responsabilidad de la entidad el análisis, evaluación y regularización oportuna en función a los antecedentes de cada una de las operaciones, a fin de mantener en línea la ejecución presupuestaria de ingresos y gastos de manera mensual y comunicar el mismo a la Dirección General de Contabilidad Fiscal (Disposición Final Tercera  de la Ley Nº856).</t>
    </r>
  </si>
  <si>
    <t>Autoridad De Fiscalización Y Control Del Sistema Nacional De Salud</t>
  </si>
  <si>
    <t xml:space="preserve">Asamblea Legislativa Plurinacional                                     </t>
  </si>
  <si>
    <t>Dirección Estratégica de Reivindicación Marítima, Silala y Recursos Hídricos Internacionales</t>
  </si>
  <si>
    <t>YAP</t>
  </si>
  <si>
    <t>PLS</t>
  </si>
  <si>
    <t>WAM</t>
  </si>
  <si>
    <t>JAD</t>
  </si>
  <si>
    <t>MVP</t>
  </si>
  <si>
    <t>BCC</t>
  </si>
  <si>
    <t>JMT</t>
  </si>
  <si>
    <t>SGP</t>
  </si>
  <si>
    <t>DCS</t>
  </si>
  <si>
    <t>ETC</t>
  </si>
  <si>
    <t>Responsable  del Área de Conciliación y Recolección de Datos
Unidad de Contabilidad y Cuentas Fiscales
Dirección General de Contabilidad Fiscal</t>
  </si>
  <si>
    <t>Lic. Paulina Larico Huanca</t>
  </si>
  <si>
    <t xml:space="preserve">Ministerio De Hidrocarburos </t>
  </si>
  <si>
    <t>Nro. Comp. BCB</t>
  </si>
  <si>
    <t>Tipo de Operación</t>
  </si>
  <si>
    <t>Fecha Extracto</t>
  </si>
  <si>
    <t>Nro. Doc. Extracto</t>
  </si>
  <si>
    <t>Glosa</t>
  </si>
  <si>
    <t>Registro - Ingresos</t>
  </si>
  <si>
    <t>Registro - Gastos</t>
  </si>
  <si>
    <t>Entidad</t>
  </si>
  <si>
    <t>D.A.</t>
  </si>
  <si>
    <t>C-21 CIP</t>
  </si>
  <si>
    <t>C-31 CIP</t>
  </si>
  <si>
    <t>C-31 SIP</t>
  </si>
  <si>
    <t>C-21 SIP</t>
  </si>
  <si>
    <t>Débitos                                   (Bs)</t>
  </si>
  <si>
    <t>Créditos                                 (Bs)</t>
  </si>
  <si>
    <t>Débitos                                   (USD)</t>
  </si>
  <si>
    <t>Créditos                                 (USD)</t>
  </si>
  <si>
    <t>Importe</t>
  </si>
  <si>
    <t>VICEMINISTERIO DE AUTONOMIAS</t>
  </si>
  <si>
    <t>Descripción</t>
  </si>
  <si>
    <t>Total</t>
  </si>
  <si>
    <t>Fecha</t>
  </si>
  <si>
    <t>Estado Actual</t>
  </si>
  <si>
    <t>Créditos                    (USD)</t>
  </si>
  <si>
    <t>Créditos                    (Bs)</t>
  </si>
  <si>
    <t>Débitos                                 (Bs)</t>
  </si>
  <si>
    <t>03</t>
  </si>
  <si>
    <t>N° Libreta</t>
  </si>
  <si>
    <t>IDH</t>
  </si>
  <si>
    <t>'TRANSFERENCIA DE FONDOS||S/G. NOTA CITE: MH/VTCP/DGT/UO/OB NO.1844/2008 DE F.21-10-2008 DEL MIN.DE HACIENDA S/G. DETALLE ADJUNTO. DEBITO DE LA LIBRETA NO.00990201001, REPOSICION UTILES DE ESCRITORIO.</t>
  </si>
  <si>
    <t>00099021001 DEPOSITO DE EFECTIVO, DEPOSITANTE: REMIGIA CHAMBI DE CALLISAYA, CONCEPTO: COBRO INDEBIDO POR NUEVAS NUPCIAS, CUENTA DE DEPOSITO: CUENTA UNICA DEL TESORO</t>
  </si>
  <si>
    <t>00099021001 DEPOSITO DE EFECTIVO, DEPOSITANTE: BRAULIO QUISPE BARRERA, CONCEPTO: DEVOLUCION POR COBRO INDEBIDO, CUENTA DE DEPOSITO: CUENTA UNICA DEL TESORO</t>
  </si>
  <si>
    <t>00099021001 DEPOSITO DE EFECTIVO, DEPOSITANTE: RAIMUNDO ANGEL FERRUFINO EDUARDO, CONCEPTO: DEVOLUCION, CUENTA DE DEPOSITO: CUENTA UNICA DEL TESORO</t>
  </si>
  <si>
    <t>00099021001 DEPOSITO DE EFECTIVO, DEPOSITANTE: VITALIANO MOLINA ERGUETA, CONCEPTO: DEVOLUCION POR COBRO INDEBIDO, CUENTA DE DEPOSITO: CUENTA UNICA DEL TESORO</t>
  </si>
  <si>
    <t>00099021001 DEPOSITO DE EFECTIVO, DEPOSITANTE: FELIPA AYALA DE NINAHUANCA, CONCEPTO: COBRO INDEBIDO, CUENTA DE DEPOSITO: CUENTA UNICA DEL TESORO</t>
  </si>
  <si>
    <t>NUMERO DE LIBRETA CUT: Cuenta Unica del Tesoro OPERACIÓN E18 TRANSFERENCIA DEL SISTEMA FINANCIERO POR CUENTA DE TERCEROS A LA CUT Devolucion pagos en exceso Gobierno Autonomo Departamental de Potosi</t>
  </si>
  <si>
    <t>00099021001 DEPOSITO DE EFECTIVO, DEPOSITANTE: OSCAR NIGOEVIC HEREDIA, CONCEPTO: DEVOLUCION DEMASIA HABERES MAXIMA REMUNERACION SECTOR PUBLICO, CUENTA DE DEPOSITO: CUENTA UNICA DEL TESORO</t>
  </si>
  <si>
    <t>00099021001 DEPOSITO DE EFECTIVO, DEPOSITANTE: LAUREANA QUISPE VDA. DE CANAVIRI, CONCEPTO: COBRO INDEBIDO, CUENTA DE DEPOSITO: CUENTA UNICA DEL TESORO</t>
  </si>
  <si>
    <t>00099021001 DEPOSITO DE EFECTIVO, DEPOSITANTE: EDWIN PEREZ PEREZ, CONCEPTO: DEVOLUCION, CUENTA DE DEPOSITO: CUENTA UNICA DEL TESORO</t>
  </si>
  <si>
    <t>00099021001 DEPOSITO DE EFECTIVO, DEPOSITANTE: IRMA MENESES VDA DE ALDUNATE, CONCEPTO: DEVOLUCION A SENASIR, CUENTA DE DEPOSITO: CUENTA UNICA DEL TESORO</t>
  </si>
  <si>
    <t>00099021001 DEPOSITO DE EFECTIVO, DEPOSITANTE: MARTIN YAHUASI MAMANI, CONCEPTO: ACUERDO PLAN DE PAGO SENASIR, CUENTA DE DEPOSITO: CUENTA UNICA DEL TESORO</t>
  </si>
  <si>
    <t>00099021001 DEPOSITO DE EFECTIVO, DEPOSITANTE: IRENE BALLADARES VELASQUEZ, CONCEPTO: DEVOLUCION AL SENASIR (COACTIVO SOCIAL), CUENTA DE DEPOSITO: CUENTA UNICA DEL TESORO</t>
  </si>
  <si>
    <t>00099021001 DEPOSITO DE EFECTIVO, DEPOSITANTE: CECILIA FLORES DE CEÑI, CONCEPTO: COBRO INDEBIDO DE SENASIR, CUENTA DE DEPOSITO: CUENTA UNICA DEL TESORO</t>
  </si>
  <si>
    <t>00099021001 DEPOSITO DE EFECTIVO, DEPOSITANTE: HUGO PABLO KANTUTA COLQUE, CONCEPTO: DEVOLUCION DE RENTA DE VEJEZ, CUENTA DE DEPOSITO: CUENTA UNICA DEL TESORO</t>
  </si>
  <si>
    <t>00130012002 DEPOSITO DE EFECTIVO, DEPOSITANTE: JUAN GUERREROS ROQUE, CONCEPTO: DEVOLUCION POR GASTOS DE PEAJES, CUENTA DE DEPOSITO: CUENTA UNICA DEL TESORO</t>
  </si>
  <si>
    <t>NUMERO DE LIBRETA CUT: Cuenta Unica del Tesoro OPERACIÓN E18 TRANSFERENCIA DEL SISTEMA FINANCIERO POR CUENTA DE TERCEROS A LA CUT Devolucion de pagos en exceso Gobierno Autonomo Departamental de Potosi</t>
  </si>
  <si>
    <t>00099021001 DEPOSITO DE EFECTIVO, DEPOSITANTE: HEBERT CHOQUE TARQUI, CONCEPTO: DEVOLUCION DEMASIA HABERES MAXIMA REMUNERACION SECTOR PUBLICO, CUENTA DE DEPOSITO: CUENTA UNICA DEL TESORO</t>
  </si>
  <si>
    <t>00099021001 DEPOSITO DE EFECTIVO, DEPOSITANTE: LOLA PORFIRIA RODRIGUEZ, CONCEPTO: DOBLE PERCEPCION, CUENTA DE DEPOSITO: CUENTA UNICA DEL TESORO</t>
  </si>
  <si>
    <t>00099021001 DEPOSITO DE EFECTIVO, DEPOSITANTE: MARTHA LUCIA GUTIERREZ DE MARCA, CONCEPTO: COBRO INDEBIDO POR NUEVAS NUPCIAS, CUENTA DE DEPOSITO: CUENTA UNICA DEL TESORO</t>
  </si>
  <si>
    <t>00099021001 DEPOSITO DE EFECTIVO, DEPOSITANTE: LUCRECIA VELARDE VDA DE FLORES, CONCEPTO: PARA DEPARTAMENTO DE SENASIR, CUENTA DE DEPOSITO: CUENTA UNICA DEL TESORO</t>
  </si>
  <si>
    <t>NUMERO DE LIBRETA CUT: 03420102001 OPERACIÓN E18 TRANSFERENCIA DEL SISTEMA FINANCIERO POR CUENTA DE TERCEROS A LA CUT TRANSFERENCIA DE RECURSOS DEL FIDEICOMISO AEVIVIENDA</t>
  </si>
  <si>
    <t>00099021001 DEPOSITO DE EFECTIVO, DEPOSITANTE: RUPERTO CHURATA MAMANI, CONCEPTO: COBRO INDEBIDO CON INCUMPLIMIENTO DE CONVENIO, CUENTA DE DEPOSITO: CUENTA UNICA DEL TESORO</t>
  </si>
  <si>
    <t>COBRO COSTOS DE PAPELERIA SEGUN TRANSFERENCIA DEL EXTERIOR POR ORDEN DE PERUANA DE COMBUSTIBLE S.A. LIB. 00513062001 YPFB-OPERACIONES PLANTA DE SEPARACION DE LIQUIDOS RIO GRANDE</t>
  </si>
  <si>
    <t>COBRO COSTOS DE PAPELERIA SEGUN TRANSFERENCIA DEL EXTERIOR POR ORDEN DE LIMA GAS S.A. LIB. 00513062001 YPFB-OPERACIONES PLANTA DE SEPARACION DE LIQUIDOS RIO GRANDE</t>
  </si>
  <si>
    <t>COBRO COSTOS DE PAPELERIA SEGUN TRANSFERENCIA DEL EXTERIOR POR ORDEN DE LLAMA GAS S.A. LIB. 00513062001 YPFB-OPERACIONES PLANTA DE SEPARACION DE LIQUIDOS RIO GRANDE</t>
  </si>
  <si>
    <t>De: 00099024113 Transferencia en cumplimiento al DS N0913 de 15/06/2011 y el Convenio Intergubernativo de Financiamiento UPRE-CIF-IG 170/2017, suscrito entre la UPRE y el GAM Puerto Rico, Proyecto Const. Dos Aulas Unidad Educativa Silverio Rojas Gonzales (Com. Puerto Madre de Dios - Mun. Puerto Rico</t>
  </si>
  <si>
    <t>TRANSFERENCIA AUTOMATICA SEGUN INSTRUCCION DEL MINISTERIO DE ECONOMIA Y FINANZAS PUBLICAS LIBRETA 00099018040 RECON-TERCER CONTRATO DE DESENDEUDAMIENTO Y DESARROLLO</t>
  </si>
  <si>
    <t>CONTABILIZACION ORDENES DE TRANSFERENCIA GRACOS</t>
  </si>
  <si>
    <t>00292012001 DEPOSITO DE EFECTIVO, DEPOSITANTE: NESTOR PAZ VILLAMOR, CONCEPTO: CONVENIO ENTRE VIAS BOLIVIA Y FEDERACION 1RO DE MAYO, CUENTA DE DEPOSITO: CUENTA UNICA DEL TESORO</t>
  </si>
  <si>
    <t>QUE AFECTAN A LA CUENTA ÚNICA DEL TESORO EN DÓLARES (CUT) No. 5970034001</t>
  </si>
  <si>
    <t>Ajuste Manual</t>
  </si>
  <si>
    <t>DETALLE DE OPERACIONES SIN REGULARIZACIÓN POR TRANSFERENCIAS ENTRE LIBRETAS (TRL)</t>
  </si>
  <si>
    <t>00099021001 DEPOSITO DE EFECTIVO, DEPOSITANTE: LOURDES M. CARRASCO MEJIA, CONCEPTO: DEVOLUCION, CUENTA DE DEPOSITO: CUENTA UNICA DEL TESORO</t>
  </si>
  <si>
    <t>00099021001 DEPOSITO DE EFECTIVO, DEPOSITANTE: GERMAN MENA SANTANDER, CONCEPTO: DEVOLUCION DEMASIA HABERES MAXIMA REMUNERACION SECTOR PUBLICO, CUENTA DE DEPOSITO: CUENTA UNICA DEL TESORO</t>
  </si>
  <si>
    <t>00099021001 DEPOSITO DE EFECTIVO, DEPOSITANTE: AMELIA APAZA DE APAZA, CONCEPTO: DEVOLUCION POR CONCEPTO SENASIR, CUENTA DE DEPOSITO: CUENTA UNICA DEL TESORO</t>
  </si>
  <si>
    <t>00046021109 DEPOSITO DE EFECTIVO, DEPOSITANTE: MINISTERIO DE SALUD, CONCEPTO: REVERSION DE FONDOS, CUENTA DE DEPOSITO: CUENTA UNICA DEL TESORO</t>
  </si>
  <si>
    <t>De: 00099024113 Transferencia en cumplimiento al DS N0913 de 15/06/2011 y el Convenio Intergubernativo de Financiamiento UPRE-CIF-IG 566/2016, suscrito entre la UPRE y el GAM El Puente, Proyecto Construccion Cocina Comedor y Deposito Unidad Educativa Tarija - Alta Gracia, correspondiente al pago de</t>
  </si>
  <si>
    <t>RCC</t>
  </si>
  <si>
    <t>MZC</t>
  </si>
  <si>
    <t>Ministerio De Justicia Y Transparencia Institucional</t>
  </si>
  <si>
    <t>Viceministerio De Autonomías</t>
  </si>
  <si>
    <t>Ministerio De Hidrocarburos</t>
  </si>
  <si>
    <t>Ministerio De Energias</t>
  </si>
  <si>
    <t>Dirección Estratégica De Reivindicación Marítima, Silala Y Recursos Hídricos Internacionales</t>
  </si>
  <si>
    <t>Empresa Pública "Editorial del Estado Plurinacional de Bolivia"</t>
  </si>
  <si>
    <t>00099021001 DEPOSITO DE EFECTIVO, DEPOSITANTE: GUIDO CRESPO V., CONCEPTO: DEVOLUCION PRA, CUENTA DE DEPOSITO: CUENTA UNICA DEL TESORO</t>
  </si>
  <si>
    <t>00099021001 DEPOSITO DE EFECTIVO, DEPOSITANTE: GERONIMO MAYTA ROMERO, CONCEPTO: CONVENIO DE PAGO POR COBRO INDEBIDO N° 029-17, CUENTA DE DEPOSITO: CUENTA UNICA DEL TESORO</t>
  </si>
  <si>
    <t>00099021001 DEPOSITO DE EFECTIVO, DEPOSITANTE: INSTITUTO DEL SEGURO AGRARIO, CONCEPTO: REVERSION, CUENTA DE DEPOSITO: CUENTA UNICA DEL TESORO</t>
  </si>
  <si>
    <t>00099021001 DEPOSITO DE EFECTIVO, DEPOSITANTE: JULIAN CESAR ROMERO CONDE, CONCEPTO: DEVOLUCION DE SALDO DE CAJA CHICA NO EJECUTADO, CUENTA DE DEPOSITO: CUENTA UNICA DEL TESORO</t>
  </si>
  <si>
    <t>00099021001 DEPOSITO DE EFECTIVO, DEPOSITANTE: JAVIER PERCY BRAVO ARROYO, CONCEPTO: DOBLE PERCEPCION, CUENTA DE DEPOSITO: CUENTA UNICA DEL TESORO</t>
  </si>
  <si>
    <t>00046024204 DEPOSITO DE EFECTIVO, DEPOSITANTE: MINISTERIO DE SALUD, CONCEPTO: DEVOLUCION DE FONDOS, CUENTA DE DEPOSITO: CUENTA UNICA DEL TESORO</t>
  </si>
  <si>
    <t>00099021001 DEPOSITO DE EFECTIVO, DEPOSITANTE: EVER MUÑOZ-INSA, CONCEPTO: REVERSION, CUENTA DE DEPOSITO: CUENTA UNICA DEL TESORO</t>
  </si>
  <si>
    <t>00593019201 DEPOSITO DE EFECTIVO, DEPOSITANTE: EMPRESA ESTATAL YACANA, CONCEPTO: REVERSION DE FONDOS ASIGNADOS PARA COMPRA DE FIBRA, CUENTA DE DEPOSITO: CUENTA UNICA DEL TESORO</t>
  </si>
  <si>
    <t>De: 00099024113 Transferencia en cumplimiento al DS N0913 de 15/06/2011 y el Convenio Intergubernativo de Financiamiento UPRE-CIF-IG 250/2017, suscrito entre la UPRE y el GAM La Asunta, Proyecto Construccion 4 Aulas Unidad Educativa Lic. Reynaldo Calcina Luna Siguani Chico, correspondiente al pago d</t>
  </si>
  <si>
    <t>COBRO COSTOS DE PAPELERIA SEGUN TRANSFERENCIA DEL EXTERIOR POR ORDEN DE CONSULADO DE BOLIVIA EN IQUIQUE CL. LIB. 00010011102 MIN.RELACIONES EXTERIORES - GESTORIA CONSULAR LEY Nº 3108</t>
  </si>
  <si>
    <t>COBRO COSTOS DE PAPELERIA SEGUN TRANSFERENCIA DEL EXTERIOR POR ORDEN DE CONSULADO DE BOLIVIA EN ARICA CHILE REF.: RECAUDACION GESTORIA CONSULAR LIB. 00010011102 MIN.RELACIONES EXTERIORES - GESTORIA CONSULAR LEY Nº 3108</t>
  </si>
  <si>
    <t>De: 00099024113 Transferencia en cumplimiento al DS N0913 de 15/06/2011 y el Convenio Intergubernativo de Financiamiento UPRE-CIF-IG 098/2017, suscrito entre la UPRE y el GAM Coripata, Proyecto Construccion Tinglado Polifuncional Unidad Educativa Inca Pucara, correspondiente al pago de la planilla N</t>
  </si>
  <si>
    <t>De: 00099024113 Transferencia en cumplimiento al DS N0913 de 15/06/2011 y el Convenio Intergubernativo de Financiamiento UPRE-CIF-IG 307/2017, suscrito entre la UPRE y el GAM Achacachi Proyecto Construccion Tinglado Unidad Educativa Chahuira Pampa, correspondiente al pago de la planilla N2, segun la</t>
  </si>
  <si>
    <t>De: 00099024113 Transferencia en cumplimiento al DS N0913 de 15/06/2011 y el Convenio Intergubernativo de Financiamiento UPRE-CIF-IG 128/2017, suscrito entre la UPRE y el GAM Villa Tunari, Proyecto Construccion U.E. Tecnico Humanistico Carlos Villegas Villa Tunari D-1, correspondiente al pago de la</t>
  </si>
  <si>
    <t>De: 00099024113 Transferencia en cumplimiento al DS N0913 de 15/06/2011 y el Convenio Intergubernativo de Financiamiento UPRE-CIF-IG 070/2017, suscrito entre la UPRE y el GAM Tarija Proyecto Construccion Centro de Salud Ambulatorio Barrio 15 de Noviembre Ciudad de Tarija, correspondiente al pago de</t>
  </si>
  <si>
    <t>De: 00099024113 Transferencia en cumplimiento al DS N0913 de 15/06/2011 y el Convenio Intergubernativo de Financiamiento UPRE-CIF-IG 074/2017, suscrito entre la UPRE y el GAM El Puente, Proyecto Construccion Terminal Iscayachi, correspondiente al pago de la planilla N3, segun la UPRE.</t>
  </si>
  <si>
    <t>COBRO COSTOS DE PAPELERIA SEGUN TRANSFERENCIA DEL EXTERIOR POR ORDEN DE BG BOLIVIA CORPORATION LIB. 00513012003 LBP-YPFB (2011349681373)</t>
  </si>
  <si>
    <t>(Unidad De Liquidación Fondo Des. Pueblos Indígenas, Originarios Y Com.Campesinas)</t>
  </si>
  <si>
    <r>
      <t xml:space="preserve">Fecha: </t>
    </r>
    <r>
      <rPr>
        <b/>
        <sz val="12"/>
        <rFont val="Arial"/>
        <family val="2"/>
      </rPr>
      <t xml:space="preserve"> 05 - FEBRERO - 2018</t>
    </r>
  </si>
  <si>
    <t>Nº Correlativo: 2</t>
  </si>
  <si>
    <r>
      <t xml:space="preserve">Estas operaciones deben ser registradas en el SIGEP hasta el </t>
    </r>
    <r>
      <rPr>
        <b/>
        <u/>
        <sz val="10"/>
        <rFont val="Arial"/>
        <family val="2"/>
      </rPr>
      <t xml:space="preserve">20 del presente mes </t>
    </r>
    <r>
      <rPr>
        <sz val="10"/>
        <rFont val="Arial"/>
        <family val="2"/>
      </rPr>
      <t>a efectos de evitar las sanciones previstas en normativa vigente, coordinando para el efecto con la Dirección General de Contabilidad Fiscal, en oficinas del piso 8vo del Edificio del Ministerio de Economía y Finanzas Públicas ubicado en la Av. Mariscal Santa Cruz, Esq. Loayza</t>
    </r>
  </si>
  <si>
    <t>ACTUALIZADO AL : 05 de febrero de 2018</t>
  </si>
  <si>
    <t xml:space="preserve">CORRESPONDIENTE AL MES DE ENERO </t>
  </si>
  <si>
    <t>G06322670002</t>
  </si>
  <si>
    <t>G06322690002</t>
  </si>
  <si>
    <t>J03343650002</t>
  </si>
  <si>
    <t>J03343660002</t>
  </si>
  <si>
    <t>J03343670002</t>
  </si>
  <si>
    <t>J03343680002</t>
  </si>
  <si>
    <t>Q09259220002</t>
  </si>
  <si>
    <t>Q09259530002</t>
  </si>
  <si>
    <t>Q09259580002</t>
  </si>
  <si>
    <t>S09100650002</t>
  </si>
  <si>
    <t>G06322680001</t>
  </si>
  <si>
    <t>G06322700001</t>
  </si>
  <si>
    <t>J03343690001</t>
  </si>
  <si>
    <t>S09101010003</t>
  </si>
  <si>
    <t>S09100740001</t>
  </si>
  <si>
    <t>S09100840001</t>
  </si>
  <si>
    <t>S09101010001</t>
  </si>
  <si>
    <t>S09100430001</t>
  </si>
  <si>
    <t>G06334200002</t>
  </si>
  <si>
    <t>Q09263530002</t>
  </si>
  <si>
    <t>S09101560002</t>
  </si>
  <si>
    <t>S09101570002</t>
  </si>
  <si>
    <t>S09101580002</t>
  </si>
  <si>
    <t>S09101640002</t>
  </si>
  <si>
    <t>S09101650002</t>
  </si>
  <si>
    <t>G06331920001</t>
  </si>
  <si>
    <t>S09101780003</t>
  </si>
  <si>
    <t>G06334210001</t>
  </si>
  <si>
    <t>G06334230001</t>
  </si>
  <si>
    <t>G06334280001</t>
  </si>
  <si>
    <t>S09101270001</t>
  </si>
  <si>
    <t>S09101280001</t>
  </si>
  <si>
    <t>S09101340001</t>
  </si>
  <si>
    <t>S09101340003</t>
  </si>
  <si>
    <t>S09101360001</t>
  </si>
  <si>
    <t>S09101770003</t>
  </si>
  <si>
    <t>G06334140003</t>
  </si>
  <si>
    <t>G06340250002</t>
  </si>
  <si>
    <t>G06340290002</t>
  </si>
  <si>
    <t>G06341260002</t>
  </si>
  <si>
    <t>G06342390002</t>
  </si>
  <si>
    <t>S09102270002</t>
  </si>
  <si>
    <t>S09102290002</t>
  </si>
  <si>
    <t>G06340260001</t>
  </si>
  <si>
    <t>S09102510003</t>
  </si>
  <si>
    <t>G06341270001</t>
  </si>
  <si>
    <t>G06341290001</t>
  </si>
  <si>
    <t>G06341310001</t>
  </si>
  <si>
    <t>G06342400001</t>
  </si>
  <si>
    <t>G06342420001</t>
  </si>
  <si>
    <t>G06343520001</t>
  </si>
  <si>
    <t>G06343540001</t>
  </si>
  <si>
    <t>G06343540003</t>
  </si>
  <si>
    <t>S09102180001</t>
  </si>
  <si>
    <t>S09102180003</t>
  </si>
  <si>
    <t>S09102320001</t>
  </si>
  <si>
    <t>G06340300001</t>
  </si>
  <si>
    <t>G06348940002</t>
  </si>
  <si>
    <t>G06348960002</t>
  </si>
  <si>
    <t>J03343850002</t>
  </si>
  <si>
    <t>J03343860002</t>
  </si>
  <si>
    <t>Q09274430002</t>
  </si>
  <si>
    <t>G06348950001</t>
  </si>
  <si>
    <t>S09102700001</t>
  </si>
  <si>
    <t>G06354350001</t>
  </si>
  <si>
    <t>J03343890001</t>
  </si>
  <si>
    <t>J03343900001</t>
  </si>
  <si>
    <t>S09102600001</t>
  </si>
  <si>
    <t>S09102620001</t>
  </si>
  <si>
    <t>S09102620003</t>
  </si>
  <si>
    <t>G06348970001</t>
  </si>
  <si>
    <t>G06358700002</t>
  </si>
  <si>
    <t>G06362900002</t>
  </si>
  <si>
    <t>G06362940002</t>
  </si>
  <si>
    <t>G06363970002</t>
  </si>
  <si>
    <t>G06366770002</t>
  </si>
  <si>
    <t>G06366790002</t>
  </si>
  <si>
    <t>J03344240002</t>
  </si>
  <si>
    <t>Q09281100002</t>
  </si>
  <si>
    <t>Q09281110002</t>
  </si>
  <si>
    <t>S09103430002</t>
  </si>
  <si>
    <t>S09103450002</t>
  </si>
  <si>
    <t>S09103470002</t>
  </si>
  <si>
    <t>S09103500002</t>
  </si>
  <si>
    <t>G06358660003</t>
  </si>
  <si>
    <t>S09103440003</t>
  </si>
  <si>
    <t>G06358680003</t>
  </si>
  <si>
    <t>G06358690003</t>
  </si>
  <si>
    <t>G06358710001</t>
  </si>
  <si>
    <t>G06362910001</t>
  </si>
  <si>
    <t>G06362950001</t>
  </si>
  <si>
    <t>G06363980001</t>
  </si>
  <si>
    <t>G06366760003</t>
  </si>
  <si>
    <t>G06366780001</t>
  </si>
  <si>
    <t>G06366800001</t>
  </si>
  <si>
    <t>G06367860001</t>
  </si>
  <si>
    <t>J03344170001</t>
  </si>
  <si>
    <t>S09103250001</t>
  </si>
  <si>
    <t>S09103250003</t>
  </si>
  <si>
    <t>G06358670003</t>
  </si>
  <si>
    <t>G06375000002</t>
  </si>
  <si>
    <t>G06375020002</t>
  </si>
  <si>
    <t>G06377540002</t>
  </si>
  <si>
    <t>G06378440002</t>
  </si>
  <si>
    <t>Q09285600002</t>
  </si>
  <si>
    <t>S09105430002</t>
  </si>
  <si>
    <t>G06371930004</t>
  </si>
  <si>
    <t>S09105610001</t>
  </si>
  <si>
    <t>G06375030001</t>
  </si>
  <si>
    <t>G06376260001</t>
  </si>
  <si>
    <t>G06377550001</t>
  </si>
  <si>
    <t>G06377570001</t>
  </si>
  <si>
    <t>G06378450001</t>
  </si>
  <si>
    <t>J03344580001</t>
  </si>
  <si>
    <t>S09105200001</t>
  </si>
  <si>
    <t>S09105440001</t>
  </si>
  <si>
    <t>S09105440003</t>
  </si>
  <si>
    <t>S09105580003</t>
  </si>
  <si>
    <t>G06375010001</t>
  </si>
  <si>
    <t>G06384120002</t>
  </si>
  <si>
    <t>G06384140002</t>
  </si>
  <si>
    <t>G06384160002</t>
  </si>
  <si>
    <t>G06385130002</t>
  </si>
  <si>
    <t>G06385170002</t>
  </si>
  <si>
    <t>G06387650002</t>
  </si>
  <si>
    <t>G06387670002</t>
  </si>
  <si>
    <t>G06388980002</t>
  </si>
  <si>
    <t>I00738090002</t>
  </si>
  <si>
    <t>Q09289870002</t>
  </si>
  <si>
    <t>Q09290820002</t>
  </si>
  <si>
    <t>S09107520002</t>
  </si>
  <si>
    <t>S09108060003</t>
  </si>
  <si>
    <t>G06384130001</t>
  </si>
  <si>
    <t>G06384150001</t>
  </si>
  <si>
    <t>G06384170001</t>
  </si>
  <si>
    <t>G06385140001</t>
  </si>
  <si>
    <t>G06385180001</t>
  </si>
  <si>
    <t>G06387660001</t>
  </si>
  <si>
    <t>G06387680001</t>
  </si>
  <si>
    <t>G06388990001</t>
  </si>
  <si>
    <t>J03344910001</t>
  </si>
  <si>
    <t>J03344920001</t>
  </si>
  <si>
    <t>S09107280001</t>
  </si>
  <si>
    <t>S09107320003</t>
  </si>
  <si>
    <t>S09107350001</t>
  </si>
  <si>
    <t>S09107350003</t>
  </si>
  <si>
    <t>S09107510001</t>
  </si>
  <si>
    <t>S09107870003</t>
  </si>
  <si>
    <t>S09107910001</t>
  </si>
  <si>
    <t>G06393060002</t>
  </si>
  <si>
    <t>G06393080002</t>
  </si>
  <si>
    <t>G06393150002</t>
  </si>
  <si>
    <t>G06393170002</t>
  </si>
  <si>
    <t>G06393300002</t>
  </si>
  <si>
    <t>G06393320002</t>
  </si>
  <si>
    <t>G06393340002</t>
  </si>
  <si>
    <t>G06396590002</t>
  </si>
  <si>
    <t>Q09294400002</t>
  </si>
  <si>
    <t>Q09294410002</t>
  </si>
  <si>
    <t>S09108780001</t>
  </si>
  <si>
    <t>S09108870003</t>
  </si>
  <si>
    <t>G06393070001</t>
  </si>
  <si>
    <t>G06393090001</t>
  </si>
  <si>
    <t>G06393160001</t>
  </si>
  <si>
    <t>G06393180001</t>
  </si>
  <si>
    <t>G06393200071</t>
  </si>
  <si>
    <t>G06393210004</t>
  </si>
  <si>
    <t>G06393220004</t>
  </si>
  <si>
    <t>G06393230007</t>
  </si>
  <si>
    <t>G06393240004</t>
  </si>
  <si>
    <t>G06393250019</t>
  </si>
  <si>
    <t>G06393260004</t>
  </si>
  <si>
    <t>G06393270005</t>
  </si>
  <si>
    <t>G06393310001</t>
  </si>
  <si>
    <t>G06393330001</t>
  </si>
  <si>
    <t>G06393350001</t>
  </si>
  <si>
    <t>G06395580003</t>
  </si>
  <si>
    <t>G06396550003</t>
  </si>
  <si>
    <t>G06396600001</t>
  </si>
  <si>
    <t>S09108560001</t>
  </si>
  <si>
    <t>S09108670001</t>
  </si>
  <si>
    <t>S09108670003</t>
  </si>
  <si>
    <t>S09108680003</t>
  </si>
  <si>
    <t>S09108690003</t>
  </si>
  <si>
    <t>G06408370002</t>
  </si>
  <si>
    <t>G06408470002</t>
  </si>
  <si>
    <t>G06408490002</t>
  </si>
  <si>
    <t>G06409620002</t>
  </si>
  <si>
    <t>G06409700002</t>
  </si>
  <si>
    <t>G06409740002</t>
  </si>
  <si>
    <t>J03345400002</t>
  </si>
  <si>
    <t>J03345410002</t>
  </si>
  <si>
    <t>J03345420002</t>
  </si>
  <si>
    <t>J03345430002</t>
  </si>
  <si>
    <t>J03345440002</t>
  </si>
  <si>
    <t>J03345820002</t>
  </si>
  <si>
    <t>Q09298490002</t>
  </si>
  <si>
    <t>Q09298520002</t>
  </si>
  <si>
    <t>Q09299620002</t>
  </si>
  <si>
    <t>S09109990003</t>
  </si>
  <si>
    <t>G06408280004</t>
  </si>
  <si>
    <t>G06408290004</t>
  </si>
  <si>
    <t>G06408300004</t>
  </si>
  <si>
    <t>G06408380001</t>
  </si>
  <si>
    <t>G06408460001</t>
  </si>
  <si>
    <t>G06408480001</t>
  </si>
  <si>
    <t>G06408500001</t>
  </si>
  <si>
    <t>G06409630001</t>
  </si>
  <si>
    <t>G06409650001</t>
  </si>
  <si>
    <t>G06409670001</t>
  </si>
  <si>
    <t>G06409710001</t>
  </si>
  <si>
    <t>G06409750001</t>
  </si>
  <si>
    <t>J03345740001</t>
  </si>
  <si>
    <t>J03345750001</t>
  </si>
  <si>
    <t>J03345790001</t>
  </si>
  <si>
    <t>J03345830001</t>
  </si>
  <si>
    <t>S09109200001</t>
  </si>
  <si>
    <t>S09109240003</t>
  </si>
  <si>
    <t>S09109360001</t>
  </si>
  <si>
    <t>S09109370001</t>
  </si>
  <si>
    <t>S09109380001</t>
  </si>
  <si>
    <t>S09109380003</t>
  </si>
  <si>
    <t>S09109400001</t>
  </si>
  <si>
    <t>S09109410003</t>
  </si>
  <si>
    <t>S09109970003</t>
  </si>
  <si>
    <t>G06418180002</t>
  </si>
  <si>
    <t>S09110990002</t>
  </si>
  <si>
    <t>S09111120001</t>
  </si>
  <si>
    <t>S09110490001</t>
  </si>
  <si>
    <t>S09110490003</t>
  </si>
  <si>
    <t>S09110610003</t>
  </si>
  <si>
    <t>S09110630001</t>
  </si>
  <si>
    <t>S09110630002</t>
  </si>
  <si>
    <t>S09110630005</t>
  </si>
  <si>
    <t>G06418190001</t>
  </si>
  <si>
    <t>G06429660002</t>
  </si>
  <si>
    <t>G06430760002</t>
  </si>
  <si>
    <t>G06430780002</t>
  </si>
  <si>
    <t>G06430800002</t>
  </si>
  <si>
    <t>G06430820002</t>
  </si>
  <si>
    <t>G06430890002</t>
  </si>
  <si>
    <t>G06432110002</t>
  </si>
  <si>
    <t>G06432160002</t>
  </si>
  <si>
    <t>J03346200002</t>
  </si>
  <si>
    <t>J03346210002</t>
  </si>
  <si>
    <t>Q09310890002</t>
  </si>
  <si>
    <t>S09111820003</t>
  </si>
  <si>
    <t>S09111840003</t>
  </si>
  <si>
    <t>S09111860003</t>
  </si>
  <si>
    <t>S09112010003</t>
  </si>
  <si>
    <t>G06423310003</t>
  </si>
  <si>
    <t>G06423320003</t>
  </si>
  <si>
    <t>G06423330003</t>
  </si>
  <si>
    <t>G06423340003</t>
  </si>
  <si>
    <t>G06423350003</t>
  </si>
  <si>
    <t>G06423360003</t>
  </si>
  <si>
    <t>G06423400003</t>
  </si>
  <si>
    <t>G06423410003</t>
  </si>
  <si>
    <t>G06423420003</t>
  </si>
  <si>
    <t>G06425580003</t>
  </si>
  <si>
    <t>G06425590003</t>
  </si>
  <si>
    <t>G06426690003</t>
  </si>
  <si>
    <t>G06429630001</t>
  </si>
  <si>
    <t>G06429650001</t>
  </si>
  <si>
    <t>G06429670001</t>
  </si>
  <si>
    <t>G06429690001</t>
  </si>
  <si>
    <t>G06430770001</t>
  </si>
  <si>
    <t>G06430790001</t>
  </si>
  <si>
    <t>G06430810001</t>
  </si>
  <si>
    <t>G06430830001</t>
  </si>
  <si>
    <t>G06430880004</t>
  </si>
  <si>
    <t>G06430880005</t>
  </si>
  <si>
    <t>G06430900001</t>
  </si>
  <si>
    <t>G06432120001</t>
  </si>
  <si>
    <t>G06432170001</t>
  </si>
  <si>
    <t>G06432210001</t>
  </si>
  <si>
    <t>G06433740003</t>
  </si>
  <si>
    <t>G06433750003</t>
  </si>
  <si>
    <t>G06433760003</t>
  </si>
  <si>
    <t>G06433770003</t>
  </si>
  <si>
    <t>G06433780003</t>
  </si>
  <si>
    <t>G06433790003</t>
  </si>
  <si>
    <t>G06433800003</t>
  </si>
  <si>
    <t>S09111540001</t>
  </si>
  <si>
    <t>S09111540003</t>
  </si>
  <si>
    <t>G06442180002</t>
  </si>
  <si>
    <t>G06442200002</t>
  </si>
  <si>
    <t>G06442350002</t>
  </si>
  <si>
    <t>G06442370002</t>
  </si>
  <si>
    <t>G06443450002</t>
  </si>
  <si>
    <t>J03346590002</t>
  </si>
  <si>
    <t>Q09312750002</t>
  </si>
  <si>
    <t>Q09312940002</t>
  </si>
  <si>
    <t>S09112960002</t>
  </si>
  <si>
    <t>G06438260004</t>
  </si>
  <si>
    <t>S09112830003</t>
  </si>
  <si>
    <t>G06441070004</t>
  </si>
  <si>
    <t>G06441080004</t>
  </si>
  <si>
    <t>G06442130004</t>
  </si>
  <si>
    <t>G06442140004</t>
  </si>
  <si>
    <t>G06442150004</t>
  </si>
  <si>
    <t>G06442190001</t>
  </si>
  <si>
    <t>G06442210001</t>
  </si>
  <si>
    <t>G06442360001</t>
  </si>
  <si>
    <t>G06442380001</t>
  </si>
  <si>
    <t>G06443460001</t>
  </si>
  <si>
    <t>G06444700001</t>
  </si>
  <si>
    <t>G06444780001</t>
  </si>
  <si>
    <t>G06444800001</t>
  </si>
  <si>
    <t>G06444820004</t>
  </si>
  <si>
    <t>G06444820005</t>
  </si>
  <si>
    <t>S09112250003</t>
  </si>
  <si>
    <t>S09112320001</t>
  </si>
  <si>
    <t>S09112320003</t>
  </si>
  <si>
    <t>S09112530001</t>
  </si>
  <si>
    <t>G06438260005</t>
  </si>
  <si>
    <t>G06449690002</t>
  </si>
  <si>
    <t>G06450860002</t>
  </si>
  <si>
    <t>G06454670002</t>
  </si>
  <si>
    <t>G06454690002</t>
  </si>
  <si>
    <t>G06456050002</t>
  </si>
  <si>
    <t>Q09319740002</t>
  </si>
  <si>
    <t>S09113080002</t>
  </si>
  <si>
    <t>S09113150001</t>
  </si>
  <si>
    <t>S09113200001</t>
  </si>
  <si>
    <t>S09113280001</t>
  </si>
  <si>
    <t>S09113280003</t>
  </si>
  <si>
    <t>S09113340001</t>
  </si>
  <si>
    <t>S09113480003</t>
  </si>
  <si>
    <t>S09113490003</t>
  </si>
  <si>
    <t>S09113510003</t>
  </si>
  <si>
    <t>S09113530003</t>
  </si>
  <si>
    <t>S09113540003</t>
  </si>
  <si>
    <t>G06449670003</t>
  </si>
  <si>
    <t>G06449700001</t>
  </si>
  <si>
    <t>G06450870001</t>
  </si>
  <si>
    <t>G06452930004</t>
  </si>
  <si>
    <t>G06452940004</t>
  </si>
  <si>
    <t>G06454680001</t>
  </si>
  <si>
    <t>G06454700001</t>
  </si>
  <si>
    <t>G06456060001</t>
  </si>
  <si>
    <t>G06456130004</t>
  </si>
  <si>
    <t>G06456130005</t>
  </si>
  <si>
    <t>S09113100001</t>
  </si>
  <si>
    <t>S09114320002</t>
  </si>
  <si>
    <t>S09114350002</t>
  </si>
  <si>
    <t>S09114050003</t>
  </si>
  <si>
    <t>S09114090001</t>
  </si>
  <si>
    <t>S09114380003</t>
  </si>
  <si>
    <t>S09114570003</t>
  </si>
  <si>
    <t>S09114620003</t>
  </si>
  <si>
    <t>G06463860003</t>
  </si>
  <si>
    <t>G06463870003</t>
  </si>
  <si>
    <t>G06463960004</t>
  </si>
  <si>
    <t>G06467520001</t>
  </si>
  <si>
    <t>G06467620001</t>
  </si>
  <si>
    <t>G06467640001</t>
  </si>
  <si>
    <t>G06467710001</t>
  </si>
  <si>
    <t>G06468680001</t>
  </si>
  <si>
    <t>S09113990003</t>
  </si>
  <si>
    <t>S09114050001</t>
  </si>
  <si>
    <t>G06479050002</t>
  </si>
  <si>
    <t>G06479090002</t>
  </si>
  <si>
    <t>G06479160002</t>
  </si>
  <si>
    <t>G06480460002</t>
  </si>
  <si>
    <t>J03348220002</t>
  </si>
  <si>
    <t>S09114870002</t>
  </si>
  <si>
    <t>S09115230002</t>
  </si>
  <si>
    <t>S09115240002</t>
  </si>
  <si>
    <t>J03348400001</t>
  </si>
  <si>
    <t>J03348410001</t>
  </si>
  <si>
    <t>J03348420001</t>
  </si>
  <si>
    <t>J03348430001</t>
  </si>
  <si>
    <t>J03348440001</t>
  </si>
  <si>
    <t>J03348450001</t>
  </si>
  <si>
    <t>J03348460001</t>
  </si>
  <si>
    <t>J03348470001</t>
  </si>
  <si>
    <t>J03348480001</t>
  </si>
  <si>
    <t>J03348490001</t>
  </si>
  <si>
    <t>J03348500001</t>
  </si>
  <si>
    <t>J03348510001</t>
  </si>
  <si>
    <t>S09115040001</t>
  </si>
  <si>
    <t>S09115060001</t>
  </si>
  <si>
    <t>S09115090001</t>
  </si>
  <si>
    <t>S09115090003</t>
  </si>
  <si>
    <t>S09115180003</t>
  </si>
  <si>
    <t>S09115190003</t>
  </si>
  <si>
    <t>S09115200003</t>
  </si>
  <si>
    <t>S09115410001</t>
  </si>
  <si>
    <t>S09115450001</t>
  </si>
  <si>
    <t>S09115460001</t>
  </si>
  <si>
    <t>G06470680003</t>
  </si>
  <si>
    <t>G06470690003</t>
  </si>
  <si>
    <t>G06472870003</t>
  </si>
  <si>
    <t>G06472880003</t>
  </si>
  <si>
    <t>G06472890003</t>
  </si>
  <si>
    <t>G06472900003</t>
  </si>
  <si>
    <t>G06477230004</t>
  </si>
  <si>
    <t>G06477240007</t>
  </si>
  <si>
    <t>G06477250004</t>
  </si>
  <si>
    <t>G06477260004</t>
  </si>
  <si>
    <t>G06477330003</t>
  </si>
  <si>
    <t>G06479060001</t>
  </si>
  <si>
    <t>G06479100001</t>
  </si>
  <si>
    <t>G06479110003</t>
  </si>
  <si>
    <t>G06479150001</t>
  </si>
  <si>
    <t>G06479170001</t>
  </si>
  <si>
    <t>G06480430001</t>
  </si>
  <si>
    <t>G06480470001</t>
  </si>
  <si>
    <t>J03348250001</t>
  </si>
  <si>
    <t>J03348260001</t>
  </si>
  <si>
    <t>J03348270001</t>
  </si>
  <si>
    <t>J03348280001</t>
  </si>
  <si>
    <t>J03348290001</t>
  </si>
  <si>
    <t>J03348300001</t>
  </si>
  <si>
    <t>J03348310001</t>
  </si>
  <si>
    <t>J03348320001</t>
  </si>
  <si>
    <t>J03348330001</t>
  </si>
  <si>
    <t>J03348340001</t>
  </si>
  <si>
    <t>J03348350001</t>
  </si>
  <si>
    <t>J03348360001</t>
  </si>
  <si>
    <t>J03348370001</t>
  </si>
  <si>
    <t>J03348380001</t>
  </si>
  <si>
    <t>J03348390001</t>
  </si>
  <si>
    <t>G06490420002</t>
  </si>
  <si>
    <t>Q09337460002</t>
  </si>
  <si>
    <t>Q09340030002</t>
  </si>
  <si>
    <t>S09116320002</t>
  </si>
  <si>
    <t>S09116900002</t>
  </si>
  <si>
    <t>S09116920002</t>
  </si>
  <si>
    <t>S09116280003</t>
  </si>
  <si>
    <t>S09116770001</t>
  </si>
  <si>
    <t>S09116830001</t>
  </si>
  <si>
    <t>S09116830004</t>
  </si>
  <si>
    <t>S09116890001</t>
  </si>
  <si>
    <t>S09116890004</t>
  </si>
  <si>
    <t>S09116910001</t>
  </si>
  <si>
    <t>S09116910004</t>
  </si>
  <si>
    <t>S09116930003</t>
  </si>
  <si>
    <t>S09116950001</t>
  </si>
  <si>
    <t>S09116950004</t>
  </si>
  <si>
    <t>S09116980003</t>
  </si>
  <si>
    <t>S09116990003</t>
  </si>
  <si>
    <t>S09117000001</t>
  </si>
  <si>
    <t>S09117000004</t>
  </si>
  <si>
    <t>S09117010001</t>
  </si>
  <si>
    <t>S09117010004</t>
  </si>
  <si>
    <t>S09117050001</t>
  </si>
  <si>
    <t>S09117050004</t>
  </si>
  <si>
    <t>G06483640003</t>
  </si>
  <si>
    <t>G06483670003</t>
  </si>
  <si>
    <t>G06490430001</t>
  </si>
  <si>
    <t>J03348730001</t>
  </si>
  <si>
    <t>J03348740001</t>
  </si>
  <si>
    <t>J03348750001</t>
  </si>
  <si>
    <t>J03348760001</t>
  </si>
  <si>
    <t>J03348770001</t>
  </si>
  <si>
    <t>J03348780001</t>
  </si>
  <si>
    <t>J03348790001</t>
  </si>
  <si>
    <t>J03348800001</t>
  </si>
  <si>
    <t>J03348810001</t>
  </si>
  <si>
    <t>J03348820001</t>
  </si>
  <si>
    <t>J03348830001</t>
  </si>
  <si>
    <t>J03348840001</t>
  </si>
  <si>
    <t>J03348850001</t>
  </si>
  <si>
    <t>J03348860001</t>
  </si>
  <si>
    <t>J03348870001</t>
  </si>
  <si>
    <t>J03348880001</t>
  </si>
  <si>
    <t>J03348890001</t>
  </si>
  <si>
    <t>J03348900001</t>
  </si>
  <si>
    <t>J03348910001</t>
  </si>
  <si>
    <t>J03348920001</t>
  </si>
  <si>
    <t>J03348930001</t>
  </si>
  <si>
    <t>J03348940001</t>
  </si>
  <si>
    <t>J03348950001</t>
  </si>
  <si>
    <t>J03348960001</t>
  </si>
  <si>
    <t>J03348970001</t>
  </si>
  <si>
    <t>J03348980001</t>
  </si>
  <si>
    <t>J03349680002</t>
  </si>
  <si>
    <t>J03349690002</t>
  </si>
  <si>
    <t>J03349710002</t>
  </si>
  <si>
    <t>J03349720002</t>
  </si>
  <si>
    <t>J03349730002</t>
  </si>
  <si>
    <t>J03349920002</t>
  </si>
  <si>
    <t>Q09345150002</t>
  </si>
  <si>
    <t>Q09345160002</t>
  </si>
  <si>
    <t>J03351210001</t>
  </si>
  <si>
    <t>J03351220001</t>
  </si>
  <si>
    <t>J03351230001</t>
  </si>
  <si>
    <t>J03351240001</t>
  </si>
  <si>
    <t>J03351250001</t>
  </si>
  <si>
    <t>J03351260001</t>
  </si>
  <si>
    <t>J03351270001</t>
  </si>
  <si>
    <t>J03351280001</t>
  </si>
  <si>
    <t>J03351290001</t>
  </si>
  <si>
    <t>J03351300001</t>
  </si>
  <si>
    <t>J03351310001</t>
  </si>
  <si>
    <t>J03351320001</t>
  </si>
  <si>
    <t>S09117100001</t>
  </si>
  <si>
    <t>S09117590003</t>
  </si>
  <si>
    <t>S09117600003</t>
  </si>
  <si>
    <t>S09118530003</t>
  </si>
  <si>
    <t>S09118540003</t>
  </si>
  <si>
    <t>J03350570001</t>
  </si>
  <si>
    <t>J03350580001</t>
  </si>
  <si>
    <t>J03350590001</t>
  </si>
  <si>
    <t>J03350600001</t>
  </si>
  <si>
    <t>J03350610001</t>
  </si>
  <si>
    <t>J03350620001</t>
  </si>
  <si>
    <t>J03350630001</t>
  </si>
  <si>
    <t>J03350640001</t>
  </si>
  <si>
    <t>J03350650001</t>
  </si>
  <si>
    <t>J03350660001</t>
  </si>
  <si>
    <t>J03350670001</t>
  </si>
  <si>
    <t>J03350680001</t>
  </si>
  <si>
    <t>J03350690001</t>
  </si>
  <si>
    <t>J03350700001</t>
  </si>
  <si>
    <t>J03350710001</t>
  </si>
  <si>
    <t>J03350720001</t>
  </si>
  <si>
    <t>J03350730001</t>
  </si>
  <si>
    <t>J03350740001</t>
  </si>
  <si>
    <t>J03350980001</t>
  </si>
  <si>
    <t>J03350990001</t>
  </si>
  <si>
    <t>J03351000001</t>
  </si>
  <si>
    <t>J03351010001</t>
  </si>
  <si>
    <t>J03351020001</t>
  </si>
  <si>
    <t>J03351030001</t>
  </si>
  <si>
    <t>J03351040001</t>
  </si>
  <si>
    <t>J03351050001</t>
  </si>
  <si>
    <t>J03351060001</t>
  </si>
  <si>
    <t>J03351070001</t>
  </si>
  <si>
    <t>J03351080001</t>
  </si>
  <si>
    <t>J03351090001</t>
  </si>
  <si>
    <t>J03351100001</t>
  </si>
  <si>
    <t>J03351110001</t>
  </si>
  <si>
    <t>J03351120001</t>
  </si>
  <si>
    <t>J03351130001</t>
  </si>
  <si>
    <t>J03351140001</t>
  </si>
  <si>
    <t>J03351150001</t>
  </si>
  <si>
    <t>J03351160001</t>
  </si>
  <si>
    <t>J03351170001</t>
  </si>
  <si>
    <t>J03351180001</t>
  </si>
  <si>
    <t>J03351190001</t>
  </si>
  <si>
    <t>J03351200001</t>
  </si>
  <si>
    <t>J03349910001</t>
  </si>
  <si>
    <t>J03349930001</t>
  </si>
  <si>
    <t>J03349940001</t>
  </si>
  <si>
    <t>J03349950001</t>
  </si>
  <si>
    <t>J03349960001</t>
  </si>
  <si>
    <t>J03350080001</t>
  </si>
  <si>
    <t>J03350090001</t>
  </si>
  <si>
    <t>J03350100001</t>
  </si>
  <si>
    <t>J03350110001</t>
  </si>
  <si>
    <t>J03350120001</t>
  </si>
  <si>
    <t>J03350130001</t>
  </si>
  <si>
    <t>J03350140001</t>
  </si>
  <si>
    <t>J03350150001</t>
  </si>
  <si>
    <t>J03350160001</t>
  </si>
  <si>
    <t>J03350170001</t>
  </si>
  <si>
    <t>J03350180001</t>
  </si>
  <si>
    <t>J03350190001</t>
  </si>
  <si>
    <t>J03350200001</t>
  </si>
  <si>
    <t>J03350210001</t>
  </si>
  <si>
    <t>J03350220001</t>
  </si>
  <si>
    <t>J03350230001</t>
  </si>
  <si>
    <t>J03350240001</t>
  </si>
  <si>
    <t>J03350250001</t>
  </si>
  <si>
    <t>J03350260001</t>
  </si>
  <si>
    <t>J03350270001</t>
  </si>
  <si>
    <t>J03350280001</t>
  </si>
  <si>
    <t>J03350290001</t>
  </si>
  <si>
    <t>J03350300001</t>
  </si>
  <si>
    <t>J03350310001</t>
  </si>
  <si>
    <t>J03350320001</t>
  </si>
  <si>
    <t>J03350330001</t>
  </si>
  <si>
    <t>J03350340001</t>
  </si>
  <si>
    <t>J03350350001</t>
  </si>
  <si>
    <t>J03350360001</t>
  </si>
  <si>
    <t>J03350370001</t>
  </si>
  <si>
    <t>J03350380001</t>
  </si>
  <si>
    <t>J03350390001</t>
  </si>
  <si>
    <t>J03350400001</t>
  </si>
  <si>
    <t>J03350410001</t>
  </si>
  <si>
    <t>J03350420001</t>
  </si>
  <si>
    <t>J03350430001</t>
  </si>
  <si>
    <t>J03350440001</t>
  </si>
  <si>
    <t>J03350450001</t>
  </si>
  <si>
    <t>J03350460001</t>
  </si>
  <si>
    <t>J03350470001</t>
  </si>
  <si>
    <t>J03350480001</t>
  </si>
  <si>
    <t>J03350490001</t>
  </si>
  <si>
    <t>J03350500001</t>
  </si>
  <si>
    <t>J03350510001</t>
  </si>
  <si>
    <t>J03350520001</t>
  </si>
  <si>
    <t>J03350530001</t>
  </si>
  <si>
    <t>J03350540001</t>
  </si>
  <si>
    <t>J03350550001</t>
  </si>
  <si>
    <t>J03350560001</t>
  </si>
  <si>
    <t>G06493790003</t>
  </si>
  <si>
    <t>G06497450004</t>
  </si>
  <si>
    <t>G06497460004</t>
  </si>
  <si>
    <t>G06500430080</t>
  </si>
  <si>
    <t>G06500490004</t>
  </si>
  <si>
    <t>G06500500005</t>
  </si>
  <si>
    <t>G06500540007</t>
  </si>
  <si>
    <t>J03349270001</t>
  </si>
  <si>
    <t>J03349280001</t>
  </si>
  <si>
    <t>J03349290001</t>
  </si>
  <si>
    <t>J03349300001</t>
  </si>
  <si>
    <t>J03349310001</t>
  </si>
  <si>
    <t>J03349320001</t>
  </si>
  <si>
    <t>J03349330001</t>
  </si>
  <si>
    <t>J03349340001</t>
  </si>
  <si>
    <t>J03349350001</t>
  </si>
  <si>
    <t>J03349360001</t>
  </si>
  <si>
    <t>J03349370001</t>
  </si>
  <si>
    <t>J03349380001</t>
  </si>
  <si>
    <t>J03349390001</t>
  </si>
  <si>
    <t>J03349400001</t>
  </si>
  <si>
    <t>J03349410001</t>
  </si>
  <si>
    <t>J03349420001</t>
  </si>
  <si>
    <t>J03349430001</t>
  </si>
  <si>
    <t>J03349440001</t>
  </si>
  <si>
    <t>J03349450001</t>
  </si>
  <si>
    <t>J03349460001</t>
  </si>
  <si>
    <t>J03349470001</t>
  </si>
  <si>
    <t>J03349480001</t>
  </si>
  <si>
    <t>J03349490001</t>
  </si>
  <si>
    <t>J03349500001</t>
  </si>
  <si>
    <t>J03349510001</t>
  </si>
  <si>
    <t>J03349520001</t>
  </si>
  <si>
    <t>J03349530001</t>
  </si>
  <si>
    <t>J03349540001</t>
  </si>
  <si>
    <t>J03349550001</t>
  </si>
  <si>
    <t>J03349560001</t>
  </si>
  <si>
    <t>J03349570001</t>
  </si>
  <si>
    <t>J03349580001</t>
  </si>
  <si>
    <t>J03349590001</t>
  </si>
  <si>
    <t>J03349600001</t>
  </si>
  <si>
    <t>J03349610001</t>
  </si>
  <si>
    <t>J03349620001</t>
  </si>
  <si>
    <t>J03349630001</t>
  </si>
  <si>
    <t>J03349640001</t>
  </si>
  <si>
    <t>J03349650001</t>
  </si>
  <si>
    <t>J03349660001</t>
  </si>
  <si>
    <t>J03349670001</t>
  </si>
  <si>
    <t>J03349740001</t>
  </si>
  <si>
    <t>J03349750001</t>
  </si>
  <si>
    <t>J03349760001</t>
  </si>
  <si>
    <t>J03349770001</t>
  </si>
  <si>
    <t>J03349780001</t>
  </si>
  <si>
    <t>J03349790001</t>
  </si>
  <si>
    <t>J03349800001</t>
  </si>
  <si>
    <t>J03349810001</t>
  </si>
  <si>
    <t>J03349820001</t>
  </si>
  <si>
    <t>J03349830001</t>
  </si>
  <si>
    <t>J03349840001</t>
  </si>
  <si>
    <t>J03349850001</t>
  </si>
  <si>
    <t>J03349870001</t>
  </si>
  <si>
    <t>J03349900001</t>
  </si>
  <si>
    <t>J03352560002</t>
  </si>
  <si>
    <t>S09120200002</t>
  </si>
  <si>
    <t>S09120210002</t>
  </si>
  <si>
    <t>S09120240002</t>
  </si>
  <si>
    <t>J03352680001</t>
  </si>
  <si>
    <t>J03352690001</t>
  </si>
  <si>
    <t>J03352700001</t>
  </si>
  <si>
    <t>J03352710001</t>
  </si>
  <si>
    <t>J03352720001</t>
  </si>
  <si>
    <t>J03352730001</t>
  </si>
  <si>
    <t>J03352740001</t>
  </si>
  <si>
    <t>J03352750001</t>
  </si>
  <si>
    <t>J03352760001</t>
  </si>
  <si>
    <t>J03352770001</t>
  </si>
  <si>
    <t>J03352780001</t>
  </si>
  <si>
    <t>J03352790001</t>
  </si>
  <si>
    <t>J03352800001</t>
  </si>
  <si>
    <t>J03352810001</t>
  </si>
  <si>
    <t>J03352820001</t>
  </si>
  <si>
    <t>J03352830001</t>
  </si>
  <si>
    <t>J03352840001</t>
  </si>
  <si>
    <t>J03352850001</t>
  </si>
  <si>
    <t>J03352860001</t>
  </si>
  <si>
    <t>J03352870001</t>
  </si>
  <si>
    <t>J03352880001</t>
  </si>
  <si>
    <t>J03352890001</t>
  </si>
  <si>
    <t>J03352900001</t>
  </si>
  <si>
    <t>J03352910001</t>
  </si>
  <si>
    <t>J03352920001</t>
  </si>
  <si>
    <t>J03352930001</t>
  </si>
  <si>
    <t>J03352940001</t>
  </si>
  <si>
    <t>J03352950001</t>
  </si>
  <si>
    <t>J03352960001</t>
  </si>
  <si>
    <t>J03352970001</t>
  </si>
  <si>
    <t>J03352980001</t>
  </si>
  <si>
    <t>S09119170003</t>
  </si>
  <si>
    <t>S09119810001</t>
  </si>
  <si>
    <t>S09119920003</t>
  </si>
  <si>
    <t>S09120090003</t>
  </si>
  <si>
    <t>S09120300003</t>
  </si>
  <si>
    <t>J03351940001</t>
  </si>
  <si>
    <t>J03351950001</t>
  </si>
  <si>
    <t>J03351960001</t>
  </si>
  <si>
    <t>J03351970001</t>
  </si>
  <si>
    <t>J03351980001</t>
  </si>
  <si>
    <t>J03351990001</t>
  </si>
  <si>
    <t>J03352000001</t>
  </si>
  <si>
    <t>J03352010001</t>
  </si>
  <si>
    <t>J03352020001</t>
  </si>
  <si>
    <t>J03352030001</t>
  </si>
  <si>
    <t>J03352040001</t>
  </si>
  <si>
    <t>J03352050001</t>
  </si>
  <si>
    <t>J03352060001</t>
  </si>
  <si>
    <t>J03352070001</t>
  </si>
  <si>
    <t>J03352080001</t>
  </si>
  <si>
    <t>J03352090001</t>
  </si>
  <si>
    <t>J03352100001</t>
  </si>
  <si>
    <t>J03352110001</t>
  </si>
  <si>
    <t>J03352120001</t>
  </si>
  <si>
    <t>J03352130001</t>
  </si>
  <si>
    <t>J03352140001</t>
  </si>
  <si>
    <t>J03352150001</t>
  </si>
  <si>
    <t>J03352160001</t>
  </si>
  <si>
    <t>J03352170001</t>
  </si>
  <si>
    <t>J03352210001</t>
  </si>
  <si>
    <t>J03352220001</t>
  </si>
  <si>
    <t>J03352230001</t>
  </si>
  <si>
    <t>J03352240001</t>
  </si>
  <si>
    <t>J03352250001</t>
  </si>
  <si>
    <t>J03352260001</t>
  </si>
  <si>
    <t>J03352270001</t>
  </si>
  <si>
    <t>J03352280001</t>
  </si>
  <si>
    <t>J03352290001</t>
  </si>
  <si>
    <t>J03352300001</t>
  </si>
  <si>
    <t>J03352310001</t>
  </si>
  <si>
    <t>J03352320001</t>
  </si>
  <si>
    <t>J03352330001</t>
  </si>
  <si>
    <t>J03352340001</t>
  </si>
  <si>
    <t>J03352350001</t>
  </si>
  <si>
    <t>J03352360001</t>
  </si>
  <si>
    <t>J03352370001</t>
  </si>
  <si>
    <t>J03352380001</t>
  </si>
  <si>
    <t>J03352390001</t>
  </si>
  <si>
    <t>J03352400001</t>
  </si>
  <si>
    <t>J03352410001</t>
  </si>
  <si>
    <t>J03352420001</t>
  </si>
  <si>
    <t>J03352430001</t>
  </si>
  <si>
    <t>J03352440001</t>
  </si>
  <si>
    <t>J03352450001</t>
  </si>
  <si>
    <t>G06506760003</t>
  </si>
  <si>
    <t>G06508090003</t>
  </si>
  <si>
    <t>G06508140003</t>
  </si>
  <si>
    <t>G06508170003</t>
  </si>
  <si>
    <t>G06508180003</t>
  </si>
  <si>
    <t>J03351350001</t>
  </si>
  <si>
    <t>J03351360001</t>
  </si>
  <si>
    <t>J03351370001</t>
  </si>
  <si>
    <t>J03351380001</t>
  </si>
  <si>
    <t>J03351390001</t>
  </si>
  <si>
    <t>J03351400001</t>
  </si>
  <si>
    <t>J03351410001</t>
  </si>
  <si>
    <t>J03351420001</t>
  </si>
  <si>
    <t>J03351430001</t>
  </si>
  <si>
    <t>J03351440001</t>
  </si>
  <si>
    <t>J03351450001</t>
  </si>
  <si>
    <t>J03351460001</t>
  </si>
  <si>
    <t>J03351470001</t>
  </si>
  <si>
    <t>J03351480001</t>
  </si>
  <si>
    <t>J03351490001</t>
  </si>
  <si>
    <t>J03351500001</t>
  </si>
  <si>
    <t>J03351510001</t>
  </si>
  <si>
    <t>J03351520001</t>
  </si>
  <si>
    <t>J03351530001</t>
  </si>
  <si>
    <t>J03351540001</t>
  </si>
  <si>
    <t>J03351550001</t>
  </si>
  <si>
    <t>J03351560001</t>
  </si>
  <si>
    <t>J03351570001</t>
  </si>
  <si>
    <t>J03351580001</t>
  </si>
  <si>
    <t>J03351590001</t>
  </si>
  <si>
    <t>J03351600001</t>
  </si>
  <si>
    <t>J03351610001</t>
  </si>
  <si>
    <t>J03351620001</t>
  </si>
  <si>
    <t>J03351630001</t>
  </si>
  <si>
    <t>J03351640001</t>
  </si>
  <si>
    <t>J03351650001</t>
  </si>
  <si>
    <t>J03351660001</t>
  </si>
  <si>
    <t>J03351670001</t>
  </si>
  <si>
    <t>J03351680001</t>
  </si>
  <si>
    <t>J03351690001</t>
  </si>
  <si>
    <t>J03351700001</t>
  </si>
  <si>
    <t>J03351710001</t>
  </si>
  <si>
    <t>J03351720001</t>
  </si>
  <si>
    <t>J03351730001</t>
  </si>
  <si>
    <t>J03351740001</t>
  </si>
  <si>
    <t>J03351750001</t>
  </si>
  <si>
    <t>J03351760001</t>
  </si>
  <si>
    <t>J03351770001</t>
  </si>
  <si>
    <t>J03351780001</t>
  </si>
  <si>
    <t>J03351790001</t>
  </si>
  <si>
    <t>J03351800001</t>
  </si>
  <si>
    <t>J03351810001</t>
  </si>
  <si>
    <t>J03351820001</t>
  </si>
  <si>
    <t>J03351830001</t>
  </si>
  <si>
    <t>J03351840001</t>
  </si>
  <si>
    <t>J03351850001</t>
  </si>
  <si>
    <t>J03351860001</t>
  </si>
  <si>
    <t>J03351870001</t>
  </si>
  <si>
    <t>J03351880001</t>
  </si>
  <si>
    <t>J03351890001</t>
  </si>
  <si>
    <t>J03351900001</t>
  </si>
  <si>
    <t>J03351910001</t>
  </si>
  <si>
    <t>J03351920001</t>
  </si>
  <si>
    <t>J03351930001</t>
  </si>
  <si>
    <t>G06519540002</t>
  </si>
  <si>
    <t>J03353510002</t>
  </si>
  <si>
    <t>J03353530002</t>
  </si>
  <si>
    <t>J03353550002</t>
  </si>
  <si>
    <t>J03353570002</t>
  </si>
  <si>
    <t>J03353590002</t>
  </si>
  <si>
    <t>J03353610002</t>
  </si>
  <si>
    <t>J03353690002</t>
  </si>
  <si>
    <t>J03353730002</t>
  </si>
  <si>
    <t>J03353750002</t>
  </si>
  <si>
    <t>J03353770002</t>
  </si>
  <si>
    <t>J03353790002</t>
  </si>
  <si>
    <t>J03353810002</t>
  </si>
  <si>
    <t>J03353830002</t>
  </si>
  <si>
    <t>J03353850002</t>
  </si>
  <si>
    <t>J03353870002</t>
  </si>
  <si>
    <t>J03353890002</t>
  </si>
  <si>
    <t>J03353910002</t>
  </si>
  <si>
    <t>J03353930002</t>
  </si>
  <si>
    <t>J03353950002</t>
  </si>
  <si>
    <t>J03353960002</t>
  </si>
  <si>
    <t>J03353980002</t>
  </si>
  <si>
    <t>J03354000002</t>
  </si>
  <si>
    <t>J03354020002</t>
  </si>
  <si>
    <t>J03354040002</t>
  </si>
  <si>
    <t>J03354060002</t>
  </si>
  <si>
    <t>J03354080002</t>
  </si>
  <si>
    <t>J03354100002</t>
  </si>
  <si>
    <t>Q09352710002</t>
  </si>
  <si>
    <t>Q09355350002</t>
  </si>
  <si>
    <t>Q09355880002</t>
  </si>
  <si>
    <t>Q09356330002</t>
  </si>
  <si>
    <t>S09122120002</t>
  </si>
  <si>
    <t>T03787570001</t>
  </si>
  <si>
    <t>T03787590001</t>
  </si>
  <si>
    <t>T03787610001</t>
  </si>
  <si>
    <t>T03787630001</t>
  </si>
  <si>
    <t>T03787650001</t>
  </si>
  <si>
    <t>T03787670001</t>
  </si>
  <si>
    <t>T03787690001</t>
  </si>
  <si>
    <t>T03787710001</t>
  </si>
  <si>
    <t>T03787730001</t>
  </si>
  <si>
    <t>T03787750001</t>
  </si>
  <si>
    <t>T03787770001</t>
  </si>
  <si>
    <t>T03787790001</t>
  </si>
  <si>
    <t>T03787810001</t>
  </si>
  <si>
    <t>T03787830001</t>
  </si>
  <si>
    <t>T03787850001</t>
  </si>
  <si>
    <t>T03787870001</t>
  </si>
  <si>
    <t>T03787890001</t>
  </si>
  <si>
    <t>T03787910001</t>
  </si>
  <si>
    <t>T03787930001</t>
  </si>
  <si>
    <t>T03787950001</t>
  </si>
  <si>
    <t>T03787970001</t>
  </si>
  <si>
    <t>T03787990001</t>
  </si>
  <si>
    <t>T03788010001</t>
  </si>
  <si>
    <t>T03788030001</t>
  </si>
  <si>
    <t>T03788050001</t>
  </si>
  <si>
    <t>T03788070001</t>
  </si>
  <si>
    <t>T03788090001</t>
  </si>
  <si>
    <t>T03788110001</t>
  </si>
  <si>
    <t>T03788130001</t>
  </si>
  <si>
    <t>T03788150001</t>
  </si>
  <si>
    <t>T03788170001</t>
  </si>
  <si>
    <t>T03788190001</t>
  </si>
  <si>
    <t>T03788210001</t>
  </si>
  <si>
    <t>T03786290001</t>
  </si>
  <si>
    <t>T03786310001</t>
  </si>
  <si>
    <t>T03786330001</t>
  </si>
  <si>
    <t>T03786350001</t>
  </si>
  <si>
    <t>T03786370001</t>
  </si>
  <si>
    <t>T03786390001</t>
  </si>
  <si>
    <t>T03786410001</t>
  </si>
  <si>
    <t>T03786430001</t>
  </si>
  <si>
    <t>T03786450001</t>
  </si>
  <si>
    <t>T03786470001</t>
  </si>
  <si>
    <t>T03786490001</t>
  </si>
  <si>
    <t>T03786510001</t>
  </si>
  <si>
    <t>T03786530001</t>
  </si>
  <si>
    <t>T03786550001</t>
  </si>
  <si>
    <t>T03786570001</t>
  </si>
  <si>
    <t>T03786590001</t>
  </si>
  <si>
    <t>T03786610001</t>
  </si>
  <si>
    <t>T03786630001</t>
  </si>
  <si>
    <t>T03786650001</t>
  </si>
  <si>
    <t>T03786670001</t>
  </si>
  <si>
    <t>T03786690001</t>
  </si>
  <si>
    <t>T03786710001</t>
  </si>
  <si>
    <t>T03786730001</t>
  </si>
  <si>
    <t>T03786750001</t>
  </si>
  <si>
    <t>T03786770001</t>
  </si>
  <si>
    <t>T03786790001</t>
  </si>
  <si>
    <t>T03786810001</t>
  </si>
  <si>
    <t>T03786830001</t>
  </si>
  <si>
    <t>T03786850001</t>
  </si>
  <si>
    <t>T03786870001</t>
  </si>
  <si>
    <t>T03786890001</t>
  </si>
  <si>
    <t>T03786910001</t>
  </si>
  <si>
    <t>T03786930001</t>
  </si>
  <si>
    <t>T03786950001</t>
  </si>
  <si>
    <t>T03786970001</t>
  </si>
  <si>
    <t>T03786990001</t>
  </si>
  <si>
    <t>T03787010001</t>
  </si>
  <si>
    <t>T03787030001</t>
  </si>
  <si>
    <t>T03787050001</t>
  </si>
  <si>
    <t>T03787070001</t>
  </si>
  <si>
    <t>T03787090001</t>
  </si>
  <si>
    <t>T03787110001</t>
  </si>
  <si>
    <t>T03787130001</t>
  </si>
  <si>
    <t>T03787150001</t>
  </si>
  <si>
    <t>T03787170001</t>
  </si>
  <si>
    <t>T03787190001</t>
  </si>
  <si>
    <t>T03787210001</t>
  </si>
  <si>
    <t>T03787230001</t>
  </si>
  <si>
    <t>T03787250001</t>
  </si>
  <si>
    <t>T03787270001</t>
  </si>
  <si>
    <t>T03787290001</t>
  </si>
  <si>
    <t>T03787310001</t>
  </si>
  <si>
    <t>T03787330001</t>
  </si>
  <si>
    <t>T03787350001</t>
  </si>
  <si>
    <t>T03787370001</t>
  </si>
  <si>
    <t>T03787390001</t>
  </si>
  <si>
    <t>T03787410001</t>
  </si>
  <si>
    <t>T03787430001</t>
  </si>
  <si>
    <t>T03787450001</t>
  </si>
  <si>
    <t>T03787470001</t>
  </si>
  <si>
    <t>T03787490001</t>
  </si>
  <si>
    <t>T03787510001</t>
  </si>
  <si>
    <t>T03787530001</t>
  </si>
  <si>
    <t>T03787550001</t>
  </si>
  <si>
    <t>G06517810003</t>
  </si>
  <si>
    <t>G06517820003</t>
  </si>
  <si>
    <t>G06517830003</t>
  </si>
  <si>
    <t>G06517840003</t>
  </si>
  <si>
    <t>G06518990003</t>
  </si>
  <si>
    <t>G06519550001</t>
  </si>
  <si>
    <t>G06520750003</t>
  </si>
  <si>
    <t>J03353280001</t>
  </si>
  <si>
    <t>J03353310001</t>
  </si>
  <si>
    <t>J03353360001</t>
  </si>
  <si>
    <t>S09121520001</t>
  </si>
  <si>
    <t>S09121670003</t>
  </si>
  <si>
    <t>S09121700001</t>
  </si>
  <si>
    <t>S09122290004</t>
  </si>
  <si>
    <t>S09122300003</t>
  </si>
  <si>
    <t>S09122390003</t>
  </si>
  <si>
    <t>T03786130001</t>
  </si>
  <si>
    <t>T03786150001</t>
  </si>
  <si>
    <t>T03786170001</t>
  </si>
  <si>
    <t>T03786190001</t>
  </si>
  <si>
    <t>T03786210001</t>
  </si>
  <si>
    <t>T03786230001</t>
  </si>
  <si>
    <t>T03786250001</t>
  </si>
  <si>
    <t>T03786270001</t>
  </si>
  <si>
    <t>J03354590002</t>
  </si>
  <si>
    <t>J03354600002</t>
  </si>
  <si>
    <t>J03354610002</t>
  </si>
  <si>
    <t>J03354620002</t>
  </si>
  <si>
    <t>J03354630002</t>
  </si>
  <si>
    <t>J03354640002</t>
  </si>
  <si>
    <t>J03354650002</t>
  </si>
  <si>
    <t>J03354670002</t>
  </si>
  <si>
    <t>J03354680002</t>
  </si>
  <si>
    <t>J03354690002</t>
  </si>
  <si>
    <t>J03354710002</t>
  </si>
  <si>
    <t>J03354730002</t>
  </si>
  <si>
    <t>J03354750002</t>
  </si>
  <si>
    <t>J03354770002</t>
  </si>
  <si>
    <t>J03354790002</t>
  </si>
  <si>
    <t>J03354810002</t>
  </si>
  <si>
    <t>J03354830002</t>
  </si>
  <si>
    <t>J03354850002</t>
  </si>
  <si>
    <t>J03354870002</t>
  </si>
  <si>
    <t>J03354890002</t>
  </si>
  <si>
    <t>J03354910002</t>
  </si>
  <si>
    <t>J03354920002</t>
  </si>
  <si>
    <t>J03354940002</t>
  </si>
  <si>
    <t>J03354960002</t>
  </si>
  <si>
    <t>J03354970002</t>
  </si>
  <si>
    <t>J03354990002</t>
  </si>
  <si>
    <t>J03355010002</t>
  </si>
  <si>
    <t>J03355030002</t>
  </si>
  <si>
    <t>J03355050002</t>
  </si>
  <si>
    <t>J03355060002</t>
  </si>
  <si>
    <t>J03355070002</t>
  </si>
  <si>
    <t>J03355080002</t>
  </si>
  <si>
    <t>J03355120002</t>
  </si>
  <si>
    <t>J03355130002</t>
  </si>
  <si>
    <t>J03355150002</t>
  </si>
  <si>
    <t>J03355170002</t>
  </si>
  <si>
    <t>J03355180002</t>
  </si>
  <si>
    <t>J03355200002</t>
  </si>
  <si>
    <t>Q09358390002</t>
  </si>
  <si>
    <t>Q09361370002</t>
  </si>
  <si>
    <t>S09123960003</t>
  </si>
  <si>
    <t>G06532350003</t>
  </si>
  <si>
    <t>G06537350004</t>
  </si>
  <si>
    <t>G06537360004</t>
  </si>
  <si>
    <t>G06537370004</t>
  </si>
  <si>
    <t>J03354190001</t>
  </si>
  <si>
    <t>S09122830001</t>
  </si>
  <si>
    <t>S09123300003</t>
  </si>
  <si>
    <t>S09123620003</t>
  </si>
  <si>
    <t>G06545860002</t>
  </si>
  <si>
    <t>G06545880002</t>
  </si>
  <si>
    <t>G06545900002</t>
  </si>
  <si>
    <t>G06545920002</t>
  </si>
  <si>
    <t>G06545940002</t>
  </si>
  <si>
    <t>G06546010002</t>
  </si>
  <si>
    <t>G06546030002</t>
  </si>
  <si>
    <t>G06546050002</t>
  </si>
  <si>
    <t>G06546070002</t>
  </si>
  <si>
    <t>G06546090002</t>
  </si>
  <si>
    <t>G06546110002</t>
  </si>
  <si>
    <t>G06548330002</t>
  </si>
  <si>
    <t>G06550210002</t>
  </si>
  <si>
    <t>G06550230002</t>
  </si>
  <si>
    <t>G06550250002</t>
  </si>
  <si>
    <t>G06550560002</t>
  </si>
  <si>
    <t>G06550610002</t>
  </si>
  <si>
    <t>G06550630002</t>
  </si>
  <si>
    <t>J03355570002</t>
  </si>
  <si>
    <t>J03355880002</t>
  </si>
  <si>
    <t>J03355900002</t>
  </si>
  <si>
    <t>J03355910002</t>
  </si>
  <si>
    <t>J03355960002</t>
  </si>
  <si>
    <t>J03355980002</t>
  </si>
  <si>
    <t>J03355990002</t>
  </si>
  <si>
    <t>J03356010002</t>
  </si>
  <si>
    <t>J03356030002</t>
  </si>
  <si>
    <t>J03356050002</t>
  </si>
  <si>
    <t>J03356070002</t>
  </si>
  <si>
    <t>Q09365890002</t>
  </si>
  <si>
    <t>S09124190003</t>
  </si>
  <si>
    <t>S09124500002</t>
  </si>
  <si>
    <t>J03356440001</t>
  </si>
  <si>
    <t>J03356450001</t>
  </si>
  <si>
    <t>J03356460001</t>
  </si>
  <si>
    <t>J03356470001</t>
  </si>
  <si>
    <t>J03356480001</t>
  </si>
  <si>
    <t>J03356490001</t>
  </si>
  <si>
    <t>J03356500001</t>
  </si>
  <si>
    <t>J03356510001</t>
  </si>
  <si>
    <t>J03356520001</t>
  </si>
  <si>
    <t>J03356530001</t>
  </si>
  <si>
    <t>J03356540001</t>
  </si>
  <si>
    <t>J03356550001</t>
  </si>
  <si>
    <t>J03356560001</t>
  </si>
  <si>
    <t>J03356570001</t>
  </si>
  <si>
    <t>J03356580001</t>
  </si>
  <si>
    <t>J03356590001</t>
  </si>
  <si>
    <t>J03356600001</t>
  </si>
  <si>
    <t>J03356610001</t>
  </si>
  <si>
    <t>J03356620001</t>
  </si>
  <si>
    <t>J03356630001</t>
  </si>
  <si>
    <t>J03356640001</t>
  </si>
  <si>
    <t>J03356650001</t>
  </si>
  <si>
    <t>J03356660001</t>
  </si>
  <si>
    <t>J03356670001</t>
  </si>
  <si>
    <t>J03356680001</t>
  </si>
  <si>
    <t>J03356690001</t>
  </si>
  <si>
    <t>J03356710001</t>
  </si>
  <si>
    <t>S09124480001</t>
  </si>
  <si>
    <t>S09124580003</t>
  </si>
  <si>
    <t>S09125320001</t>
  </si>
  <si>
    <t>S09125850003</t>
  </si>
  <si>
    <t>S09126290001</t>
  </si>
  <si>
    <t>S09126680001</t>
  </si>
  <si>
    <t>J03356100001</t>
  </si>
  <si>
    <t>J03356190001</t>
  </si>
  <si>
    <t>J03356210001</t>
  </si>
  <si>
    <t>J03356220001</t>
  </si>
  <si>
    <t>J03356230001</t>
  </si>
  <si>
    <t>J03356240001</t>
  </si>
  <si>
    <t>J03356250001</t>
  </si>
  <si>
    <t>J03356260001</t>
  </si>
  <si>
    <t>J03356270001</t>
  </si>
  <si>
    <t>J03356280001</t>
  </si>
  <si>
    <t>J03356290001</t>
  </si>
  <si>
    <t>J03356300001</t>
  </si>
  <si>
    <t>J03356310001</t>
  </si>
  <si>
    <t>J03356320001</t>
  </si>
  <si>
    <t>J03356330001</t>
  </si>
  <si>
    <t>J03356340001</t>
  </si>
  <si>
    <t>J03356350001</t>
  </si>
  <si>
    <t>J03356360001</t>
  </si>
  <si>
    <t>J03356370001</t>
  </si>
  <si>
    <t>J03356380001</t>
  </si>
  <si>
    <t>J03356390001</t>
  </si>
  <si>
    <t>J03356400001</t>
  </si>
  <si>
    <t>J03356410001</t>
  </si>
  <si>
    <t>J03356420001</t>
  </si>
  <si>
    <t>J03356430001</t>
  </si>
  <si>
    <t>G06544180003</t>
  </si>
  <si>
    <t>G06544210003</t>
  </si>
  <si>
    <t>G06544260003</t>
  </si>
  <si>
    <t>G06544480004</t>
  </si>
  <si>
    <t>G06544510003</t>
  </si>
  <si>
    <t>G06544560003</t>
  </si>
  <si>
    <t>G06545800003</t>
  </si>
  <si>
    <t>G06545810003</t>
  </si>
  <si>
    <t>G06545870001</t>
  </si>
  <si>
    <t>G06545890001</t>
  </si>
  <si>
    <t>G06545910001</t>
  </si>
  <si>
    <t>G06545930001</t>
  </si>
  <si>
    <t>G06545950001</t>
  </si>
  <si>
    <t>G06546020001</t>
  </si>
  <si>
    <t>G06546040001</t>
  </si>
  <si>
    <t>G06546060001</t>
  </si>
  <si>
    <t>G06546080001</t>
  </si>
  <si>
    <t>G06546100001</t>
  </si>
  <si>
    <t>G06546120001</t>
  </si>
  <si>
    <t>G06548340001</t>
  </si>
  <si>
    <t>G06548390003</t>
  </si>
  <si>
    <t>G06549460003</t>
  </si>
  <si>
    <t>G06549490004</t>
  </si>
  <si>
    <t>G06549500004</t>
  </si>
  <si>
    <t>G06549510004</t>
  </si>
  <si>
    <t>G06549520004</t>
  </si>
  <si>
    <t>G06550220001</t>
  </si>
  <si>
    <t>G06550240001</t>
  </si>
  <si>
    <t>G06550260001</t>
  </si>
  <si>
    <t>G06550570001</t>
  </si>
  <si>
    <t>G06550620001</t>
  </si>
  <si>
    <t>G06550640001</t>
  </si>
  <si>
    <t>G06552410001</t>
  </si>
  <si>
    <t>B15837480002</t>
  </si>
  <si>
    <t>B15837490002</t>
  </si>
  <si>
    <t>B15837950002</t>
  </si>
  <si>
    <t>B15837980002</t>
  </si>
  <si>
    <t>B15838000002</t>
  </si>
  <si>
    <t>B15838020002</t>
  </si>
  <si>
    <t>B15838030002</t>
  </si>
  <si>
    <t>B15838100002</t>
  </si>
  <si>
    <t>B15838280002</t>
  </si>
  <si>
    <t>B15838330002</t>
  </si>
  <si>
    <t>B15838380002</t>
  </si>
  <si>
    <t>B15838530002</t>
  </si>
  <si>
    <t>B15838550002</t>
  </si>
  <si>
    <t>B15838610002</t>
  </si>
  <si>
    <t>B15838630002</t>
  </si>
  <si>
    <t>B15839020002</t>
  </si>
  <si>
    <t>O15837560002</t>
  </si>
  <si>
    <t>O15837710002</t>
  </si>
  <si>
    <t>O15837810002</t>
  </si>
  <si>
    <t>O15837840002</t>
  </si>
  <si>
    <t>O15838050002</t>
  </si>
  <si>
    <t>O15838300002</t>
  </si>
  <si>
    <t>O15838510002</t>
  </si>
  <si>
    <t>O15838540002</t>
  </si>
  <si>
    <t>O15838970002</t>
  </si>
  <si>
    <t>O15838980002</t>
  </si>
  <si>
    <t>O15839380002</t>
  </si>
  <si>
    <t>O15839470002</t>
  </si>
  <si>
    <t>O15839530002</t>
  </si>
  <si>
    <t>O15839550002</t>
  </si>
  <si>
    <t>O15839560002</t>
  </si>
  <si>
    <t>O15839570002</t>
  </si>
  <si>
    <t>O15839640002</t>
  </si>
  <si>
    <t>O15839790002</t>
  </si>
  <si>
    <t>O15839840002</t>
  </si>
  <si>
    <t>O15839870002</t>
  </si>
  <si>
    <t>O15839910002</t>
  </si>
  <si>
    <t>O15839920002</t>
  </si>
  <si>
    <t>O15839940002</t>
  </si>
  <si>
    <t>O15840130002</t>
  </si>
  <si>
    <t>O15840150002</t>
  </si>
  <si>
    <t>O15840450002</t>
  </si>
  <si>
    <t>O15840460002</t>
  </si>
  <si>
    <t>O15840660002</t>
  </si>
  <si>
    <t>O15840970002</t>
  </si>
  <si>
    <t>O15840980002</t>
  </si>
  <si>
    <t>O15841090002</t>
  </si>
  <si>
    <t>B15842200002</t>
  </si>
  <si>
    <t>B15842280002</t>
  </si>
  <si>
    <t>B15842500002</t>
  </si>
  <si>
    <t>B15842510002</t>
  </si>
  <si>
    <t>B15842580002</t>
  </si>
  <si>
    <t>B15842780002</t>
  </si>
  <si>
    <t>B15842890002</t>
  </si>
  <si>
    <t>B15842920002</t>
  </si>
  <si>
    <t>B15843120002</t>
  </si>
  <si>
    <t>B15843170002</t>
  </si>
  <si>
    <t>B15843360002</t>
  </si>
  <si>
    <t>B15843420002</t>
  </si>
  <si>
    <t>B15843450002</t>
  </si>
  <si>
    <t>B15843470002</t>
  </si>
  <si>
    <t>B15843490002</t>
  </si>
  <si>
    <t>B15843530002</t>
  </si>
  <si>
    <t>O15842100002</t>
  </si>
  <si>
    <t>O15842110002</t>
  </si>
  <si>
    <t>O15842120002</t>
  </si>
  <si>
    <t>O15842260002</t>
  </si>
  <si>
    <t>O15842290002</t>
  </si>
  <si>
    <t>O15842300002</t>
  </si>
  <si>
    <t>O15842310002</t>
  </si>
  <si>
    <t>O15842810002</t>
  </si>
  <si>
    <t>O15843200002</t>
  </si>
  <si>
    <t>O15843230002</t>
  </si>
  <si>
    <t>O15843260002</t>
  </si>
  <si>
    <t>O15843430002</t>
  </si>
  <si>
    <t>O15843710002</t>
  </si>
  <si>
    <t>O15843990002</t>
  </si>
  <si>
    <t>O15844020002</t>
  </si>
  <si>
    <t>O15844040002</t>
  </si>
  <si>
    <t>O15844080002</t>
  </si>
  <si>
    <t>O15844220002</t>
  </si>
  <si>
    <t>O15844240002</t>
  </si>
  <si>
    <t>O15844250002</t>
  </si>
  <si>
    <t>O15844430002</t>
  </si>
  <si>
    <t>O15844680002</t>
  </si>
  <si>
    <t>O15844760002</t>
  </si>
  <si>
    <t>O15844780002</t>
  </si>
  <si>
    <t>O15844790002</t>
  </si>
  <si>
    <t>O15844810002</t>
  </si>
  <si>
    <t>O15845510002</t>
  </si>
  <si>
    <t>B15847750002</t>
  </si>
  <si>
    <t>B15847760002</t>
  </si>
  <si>
    <t>B15847790002</t>
  </si>
  <si>
    <t>B15847800002</t>
  </si>
  <si>
    <t>B15848040002</t>
  </si>
  <si>
    <t>B15848070002</t>
  </si>
  <si>
    <t>B15848090002</t>
  </si>
  <si>
    <t>B15848100002</t>
  </si>
  <si>
    <t>B15848130002</t>
  </si>
  <si>
    <t>B15848150002</t>
  </si>
  <si>
    <t>B15848190002</t>
  </si>
  <si>
    <t>B15848200002</t>
  </si>
  <si>
    <t>B15848220002</t>
  </si>
  <si>
    <t>O15846810002</t>
  </si>
  <si>
    <t>O15846820002</t>
  </si>
  <si>
    <t>O15847160002</t>
  </si>
  <si>
    <t>O15847170002</t>
  </si>
  <si>
    <t>O15847180002</t>
  </si>
  <si>
    <t>O15847200002</t>
  </si>
  <si>
    <t>O15847220002</t>
  </si>
  <si>
    <t>O15847400002</t>
  </si>
  <si>
    <t>O15847600002</t>
  </si>
  <si>
    <t>O15847610002</t>
  </si>
  <si>
    <t>O15847670002</t>
  </si>
  <si>
    <t>O15847680002</t>
  </si>
  <si>
    <t>O15847690002</t>
  </si>
  <si>
    <t>O15847710002</t>
  </si>
  <si>
    <t>O15847870002</t>
  </si>
  <si>
    <t>O15848180002</t>
  </si>
  <si>
    <t>O15848210002</t>
  </si>
  <si>
    <t>O15848280002</t>
  </si>
  <si>
    <t>O15848310002</t>
  </si>
  <si>
    <t>O15848320002</t>
  </si>
  <si>
    <t>O15848600002</t>
  </si>
  <si>
    <t>O15848730002</t>
  </si>
  <si>
    <t>O15848790002</t>
  </si>
  <si>
    <t>O15848800002</t>
  </si>
  <si>
    <t>O15848830002</t>
  </si>
  <si>
    <t>O15848860002</t>
  </si>
  <si>
    <t>O15848880002</t>
  </si>
  <si>
    <t>O15849020002</t>
  </si>
  <si>
    <t>O15849040002</t>
  </si>
  <si>
    <t>O15849070002</t>
  </si>
  <si>
    <t>O15849100002</t>
  </si>
  <si>
    <t>O15849660002</t>
  </si>
  <si>
    <t>O15849670002</t>
  </si>
  <si>
    <t>O15849940002</t>
  </si>
  <si>
    <t>B15851240002</t>
  </si>
  <si>
    <t>B15851270002</t>
  </si>
  <si>
    <t>B15851290002</t>
  </si>
  <si>
    <t>B15851720002</t>
  </si>
  <si>
    <t>B15851730002</t>
  </si>
  <si>
    <t>B15851760002</t>
  </si>
  <si>
    <t>B15851790002</t>
  </si>
  <si>
    <t>B15851810002</t>
  </si>
  <si>
    <t>B15851900002</t>
  </si>
  <si>
    <t>B15851910002</t>
  </si>
  <si>
    <t>B15851930002</t>
  </si>
  <si>
    <t>B15851940002</t>
  </si>
  <si>
    <t>B15851970002</t>
  </si>
  <si>
    <t>B15852000002</t>
  </si>
  <si>
    <t>B15852020002</t>
  </si>
  <si>
    <t>B15852040002</t>
  </si>
  <si>
    <t>B15852060002</t>
  </si>
  <si>
    <t>B15852070002</t>
  </si>
  <si>
    <t>B15852090002</t>
  </si>
  <si>
    <t>B15852110002</t>
  </si>
  <si>
    <t>B15852120002</t>
  </si>
  <si>
    <t>B15852140002</t>
  </si>
  <si>
    <t>B15852160002</t>
  </si>
  <si>
    <t>B15852180002</t>
  </si>
  <si>
    <t>B15852190002</t>
  </si>
  <si>
    <t>B15852320002</t>
  </si>
  <si>
    <t>B15852940002</t>
  </si>
  <si>
    <t>B15853080002</t>
  </si>
  <si>
    <t>O15850960002</t>
  </si>
  <si>
    <t>O15851020002</t>
  </si>
  <si>
    <t>O15851100002</t>
  </si>
  <si>
    <t>O15851410002</t>
  </si>
  <si>
    <t>O15851480002</t>
  </si>
  <si>
    <t>O15851570002</t>
  </si>
  <si>
    <t>O15851580002</t>
  </si>
  <si>
    <t>O15851610002</t>
  </si>
  <si>
    <t>O15851650002</t>
  </si>
  <si>
    <t>O15851680002</t>
  </si>
  <si>
    <t>O15851980002</t>
  </si>
  <si>
    <t>O15852390002</t>
  </si>
  <si>
    <t>O15852450002</t>
  </si>
  <si>
    <t>O15852460002</t>
  </si>
  <si>
    <t>O15852470002</t>
  </si>
  <si>
    <t>O15852490002</t>
  </si>
  <si>
    <t>O15852550002</t>
  </si>
  <si>
    <t>O15852880002</t>
  </si>
  <si>
    <t>O15852890002</t>
  </si>
  <si>
    <t>O15852980002</t>
  </si>
  <si>
    <t>O15853000002</t>
  </si>
  <si>
    <t>O15853040002</t>
  </si>
  <si>
    <t>O15853050002</t>
  </si>
  <si>
    <t>O15853060002</t>
  </si>
  <si>
    <t>O15853760002</t>
  </si>
  <si>
    <t>O15853840002</t>
  </si>
  <si>
    <t>O15853860002</t>
  </si>
  <si>
    <t>O15853920002</t>
  </si>
  <si>
    <t>O15853960002</t>
  </si>
  <si>
    <t>O15853980002</t>
  </si>
  <si>
    <t>O15854070002</t>
  </si>
  <si>
    <t>O15854220002</t>
  </si>
  <si>
    <t>O15854280002</t>
  </si>
  <si>
    <t>O15854400002</t>
  </si>
  <si>
    <t>O15854410002</t>
  </si>
  <si>
    <t>O15854430002</t>
  </si>
  <si>
    <t>O15854450002</t>
  </si>
  <si>
    <t>O15854470002</t>
  </si>
  <si>
    <t>O15854490002</t>
  </si>
  <si>
    <t>O15854820002</t>
  </si>
  <si>
    <t>O15854830002</t>
  </si>
  <si>
    <t>O15855350002</t>
  </si>
  <si>
    <t>O15855530002</t>
  </si>
  <si>
    <t>B15856850002</t>
  </si>
  <si>
    <t>B15856860002</t>
  </si>
  <si>
    <t>B15856880002</t>
  </si>
  <si>
    <t>B15857380002</t>
  </si>
  <si>
    <t>B15857560002</t>
  </si>
  <si>
    <t>B15857880002</t>
  </si>
  <si>
    <t>B15857900002</t>
  </si>
  <si>
    <t>B15857920002</t>
  </si>
  <si>
    <t>B15857950002</t>
  </si>
  <si>
    <t>O15856600002</t>
  </si>
  <si>
    <t>O15856610002</t>
  </si>
  <si>
    <t>O15856620002</t>
  </si>
  <si>
    <t>O15856720002</t>
  </si>
  <si>
    <t>O15856890002</t>
  </si>
  <si>
    <t>O15856900002</t>
  </si>
  <si>
    <t>O15856920002</t>
  </si>
  <si>
    <t>O15856960002</t>
  </si>
  <si>
    <t>O15857000002</t>
  </si>
  <si>
    <t>O15857010002</t>
  </si>
  <si>
    <t>O15857020002</t>
  </si>
  <si>
    <t>O15857100002</t>
  </si>
  <si>
    <t>O15857170002</t>
  </si>
  <si>
    <t>O15857250002</t>
  </si>
  <si>
    <t>O15857350002</t>
  </si>
  <si>
    <t>O15857390002</t>
  </si>
  <si>
    <t>O15857400002</t>
  </si>
  <si>
    <t>O15857420002</t>
  </si>
  <si>
    <t>O15857430002</t>
  </si>
  <si>
    <t>O15857460002</t>
  </si>
  <si>
    <t>O15857500002</t>
  </si>
  <si>
    <t>O15857520002</t>
  </si>
  <si>
    <t>O15857550002</t>
  </si>
  <si>
    <t>O15857570002</t>
  </si>
  <si>
    <t>O15857690002</t>
  </si>
  <si>
    <t>O15857800002</t>
  </si>
  <si>
    <t>O15857830002</t>
  </si>
  <si>
    <t>O15857990002</t>
  </si>
  <si>
    <t>O15858150002</t>
  </si>
  <si>
    <t>O15858190002</t>
  </si>
  <si>
    <t>O15858410002</t>
  </si>
  <si>
    <t>O15858440002</t>
  </si>
  <si>
    <t>O15858690002</t>
  </si>
  <si>
    <t>O15858700002</t>
  </si>
  <si>
    <t>O15858770002</t>
  </si>
  <si>
    <t>O15858970002</t>
  </si>
  <si>
    <t>O15858990002</t>
  </si>
  <si>
    <t>O15859090002</t>
  </si>
  <si>
    <t>O15859110002</t>
  </si>
  <si>
    <t>O15859120002</t>
  </si>
  <si>
    <t>O15859150002</t>
  </si>
  <si>
    <t>O15859170002</t>
  </si>
  <si>
    <t>O15859300002</t>
  </si>
  <si>
    <t>O15859440002</t>
  </si>
  <si>
    <t>O15859450002</t>
  </si>
  <si>
    <t>O15859460002</t>
  </si>
  <si>
    <t>O15859480002</t>
  </si>
  <si>
    <t>O15859540002</t>
  </si>
  <si>
    <t>O15859580002</t>
  </si>
  <si>
    <t>O15859640002</t>
  </si>
  <si>
    <t>O15859890002</t>
  </si>
  <si>
    <t>O15859900002</t>
  </si>
  <si>
    <t>B15861610002</t>
  </si>
  <si>
    <t>B15861660002</t>
  </si>
  <si>
    <t>B15861740002</t>
  </si>
  <si>
    <t>B15861790002</t>
  </si>
  <si>
    <t>B15862150002</t>
  </si>
  <si>
    <t>B15862160002</t>
  </si>
  <si>
    <t>B15862240002</t>
  </si>
  <si>
    <t>B15862360002</t>
  </si>
  <si>
    <t>B15862370002</t>
  </si>
  <si>
    <t>B15862600002</t>
  </si>
  <si>
    <t>O15861120002</t>
  </si>
  <si>
    <t>O15861150002</t>
  </si>
  <si>
    <t>O15861270002</t>
  </si>
  <si>
    <t>O15861540002</t>
  </si>
  <si>
    <t>O15861780002</t>
  </si>
  <si>
    <t>O15861800002</t>
  </si>
  <si>
    <t>O15861810002</t>
  </si>
  <si>
    <t>O15861870002</t>
  </si>
  <si>
    <t>O15861950002</t>
  </si>
  <si>
    <t>O15862180002</t>
  </si>
  <si>
    <t>O15862190002</t>
  </si>
  <si>
    <t>O15862200002</t>
  </si>
  <si>
    <t>O15862220002</t>
  </si>
  <si>
    <t>O15862230002</t>
  </si>
  <si>
    <t>O15862260002</t>
  </si>
  <si>
    <t>O15862270002</t>
  </si>
  <si>
    <t>O15862440002</t>
  </si>
  <si>
    <t>O15862590002</t>
  </si>
  <si>
    <t>O15862630002</t>
  </si>
  <si>
    <t>O15862800002</t>
  </si>
  <si>
    <t>O15862850002</t>
  </si>
  <si>
    <t>O15862860002</t>
  </si>
  <si>
    <t>O15862960002</t>
  </si>
  <si>
    <t>O15863000002</t>
  </si>
  <si>
    <t>O15863010002</t>
  </si>
  <si>
    <t>O15863030002</t>
  </si>
  <si>
    <t>O15863040002</t>
  </si>
  <si>
    <t>O15863050002</t>
  </si>
  <si>
    <t>O15863070002</t>
  </si>
  <si>
    <t>O15863210002</t>
  </si>
  <si>
    <t>O15863330002</t>
  </si>
  <si>
    <t>O15863450002</t>
  </si>
  <si>
    <t>O15863460002</t>
  </si>
  <si>
    <t>O15863500002</t>
  </si>
  <si>
    <t>O15863510002</t>
  </si>
  <si>
    <t>O15863520002</t>
  </si>
  <si>
    <t>O15863530002</t>
  </si>
  <si>
    <t>O15863690002</t>
  </si>
  <si>
    <t>O15863700002</t>
  </si>
  <si>
    <t>O15863830002</t>
  </si>
  <si>
    <t>O15863930002</t>
  </si>
  <si>
    <t>O15864110002</t>
  </si>
  <si>
    <t>O15864160002</t>
  </si>
  <si>
    <t>O15864320002</t>
  </si>
  <si>
    <t>O15864350002</t>
  </si>
  <si>
    <t>O15864720002</t>
  </si>
  <si>
    <t>B15865860002</t>
  </si>
  <si>
    <t>B15865870002</t>
  </si>
  <si>
    <t>B15865920002</t>
  </si>
  <si>
    <t>B15865960002</t>
  </si>
  <si>
    <t>B15866250002</t>
  </si>
  <si>
    <t>B15866300002</t>
  </si>
  <si>
    <t>B15866370002</t>
  </si>
  <si>
    <t>B15866380002</t>
  </si>
  <si>
    <t>B15866450002</t>
  </si>
  <si>
    <t>B15866670002</t>
  </si>
  <si>
    <t>B15866680002</t>
  </si>
  <si>
    <t>B15866730002</t>
  </si>
  <si>
    <t>B15866820002</t>
  </si>
  <si>
    <t>B15866830002</t>
  </si>
  <si>
    <t>B15866920002</t>
  </si>
  <si>
    <t>B15866980002</t>
  </si>
  <si>
    <t>B15867030002</t>
  </si>
  <si>
    <t>O15865780002</t>
  </si>
  <si>
    <t>O15865790002</t>
  </si>
  <si>
    <t>O15866010002</t>
  </si>
  <si>
    <t>O15866120002</t>
  </si>
  <si>
    <t>O15866150002</t>
  </si>
  <si>
    <t>O15866580002</t>
  </si>
  <si>
    <t>O15866630002</t>
  </si>
  <si>
    <t>O15866640002</t>
  </si>
  <si>
    <t>O15866740002</t>
  </si>
  <si>
    <t>O15866790002</t>
  </si>
  <si>
    <t>O15866860002</t>
  </si>
  <si>
    <t>O15866870002</t>
  </si>
  <si>
    <t>O15867000002</t>
  </si>
  <si>
    <t>O15867060002</t>
  </si>
  <si>
    <t>O15867070002</t>
  </si>
  <si>
    <t>O15867090002</t>
  </si>
  <si>
    <t>O15867200002</t>
  </si>
  <si>
    <t>O15867500002</t>
  </si>
  <si>
    <t>O15867510002</t>
  </si>
  <si>
    <t>O15867520002</t>
  </si>
  <si>
    <t>O15867630002</t>
  </si>
  <si>
    <t>O15867640002</t>
  </si>
  <si>
    <t>O15867680002</t>
  </si>
  <si>
    <t>O15867720002</t>
  </si>
  <si>
    <t>O15867740002</t>
  </si>
  <si>
    <t>O15867800002</t>
  </si>
  <si>
    <t>O15867880002</t>
  </si>
  <si>
    <t>O15867930002</t>
  </si>
  <si>
    <t>O15867970002</t>
  </si>
  <si>
    <t>O15868040002</t>
  </si>
  <si>
    <t>O15868100002</t>
  </si>
  <si>
    <t>O15868300002</t>
  </si>
  <si>
    <t>O15868310002</t>
  </si>
  <si>
    <t>O15868350002</t>
  </si>
  <si>
    <t>O15869060002</t>
  </si>
  <si>
    <t>B15870350002</t>
  </si>
  <si>
    <t>B15870360002</t>
  </si>
  <si>
    <t>B15870390002</t>
  </si>
  <si>
    <t>B15870420002</t>
  </si>
  <si>
    <t>B15870460002</t>
  </si>
  <si>
    <t>B15870530002</t>
  </si>
  <si>
    <t>B15870550002</t>
  </si>
  <si>
    <t>B15870560002</t>
  </si>
  <si>
    <t>B15870570002</t>
  </si>
  <si>
    <t>B15870710002</t>
  </si>
  <si>
    <t>B15870750002</t>
  </si>
  <si>
    <t>B15870830002</t>
  </si>
  <si>
    <t>B15870940002</t>
  </si>
  <si>
    <t>O15870290002</t>
  </si>
  <si>
    <t>O15870580002</t>
  </si>
  <si>
    <t>O15870620002</t>
  </si>
  <si>
    <t>O15870640002</t>
  </si>
  <si>
    <t>O15870650002</t>
  </si>
  <si>
    <t>O15870660002</t>
  </si>
  <si>
    <t>O15870670002</t>
  </si>
  <si>
    <t>O15870680002</t>
  </si>
  <si>
    <t>O15870690002</t>
  </si>
  <si>
    <t>O15870720002</t>
  </si>
  <si>
    <t>O15870810002</t>
  </si>
  <si>
    <t>O15870920002</t>
  </si>
  <si>
    <t>O15871120002</t>
  </si>
  <si>
    <t>O15871150002</t>
  </si>
  <si>
    <t>O15871210002</t>
  </si>
  <si>
    <t>O15871240002</t>
  </si>
  <si>
    <t>O15871250002</t>
  </si>
  <si>
    <t>O15871260002</t>
  </si>
  <si>
    <t>O15871430002</t>
  </si>
  <si>
    <t>O15871460002</t>
  </si>
  <si>
    <t>O15871500002</t>
  </si>
  <si>
    <t>O15871590002</t>
  </si>
  <si>
    <t>O15872130002</t>
  </si>
  <si>
    <t>O15872190002</t>
  </si>
  <si>
    <t>B15873270002</t>
  </si>
  <si>
    <t>B15873290002</t>
  </si>
  <si>
    <t>B15873320002</t>
  </si>
  <si>
    <t>B15873800002</t>
  </si>
  <si>
    <t>B15874600002</t>
  </si>
  <si>
    <t>B15874610002</t>
  </si>
  <si>
    <t>O15873390002</t>
  </si>
  <si>
    <t>O15873440002</t>
  </si>
  <si>
    <t>O15873450002</t>
  </si>
  <si>
    <t>O15873730002</t>
  </si>
  <si>
    <t>O15873840002</t>
  </si>
  <si>
    <t>O15874040002</t>
  </si>
  <si>
    <t>O15874090002</t>
  </si>
  <si>
    <t>O15874120002</t>
  </si>
  <si>
    <t>O15874230002</t>
  </si>
  <si>
    <t>O15874280002</t>
  </si>
  <si>
    <t>O15874470002</t>
  </si>
  <si>
    <t>O15874480002</t>
  </si>
  <si>
    <t>O15874500002</t>
  </si>
  <si>
    <t>O15874520002</t>
  </si>
  <si>
    <t>O15874530002</t>
  </si>
  <si>
    <t>O15874560002</t>
  </si>
  <si>
    <t>O15874980002</t>
  </si>
  <si>
    <t>O15875000002</t>
  </si>
  <si>
    <t>O15875020002</t>
  </si>
  <si>
    <t>O15875080002</t>
  </si>
  <si>
    <t>O15875210002</t>
  </si>
  <si>
    <t>O15875260002</t>
  </si>
  <si>
    <t>O15875390002</t>
  </si>
  <si>
    <t>O15875450002</t>
  </si>
  <si>
    <t>O15875510002</t>
  </si>
  <si>
    <t>O15875560002</t>
  </si>
  <si>
    <t>O15875830002</t>
  </si>
  <si>
    <t>O15875970002</t>
  </si>
  <si>
    <t>O15875990002</t>
  </si>
  <si>
    <t>B15877980002</t>
  </si>
  <si>
    <t>B15878010002</t>
  </si>
  <si>
    <t>B15878060002</t>
  </si>
  <si>
    <t>B15878080002</t>
  </si>
  <si>
    <t>B15878140002</t>
  </si>
  <si>
    <t>B15878390002</t>
  </si>
  <si>
    <t>B15878430002</t>
  </si>
  <si>
    <t>B15878870002</t>
  </si>
  <si>
    <t>B15878990002</t>
  </si>
  <si>
    <t>B15879010002</t>
  </si>
  <si>
    <t>B15879140002</t>
  </si>
  <si>
    <t>O15878610002</t>
  </si>
  <si>
    <t>O15878650002</t>
  </si>
  <si>
    <t>O15878730002</t>
  </si>
  <si>
    <t>O15878780002</t>
  </si>
  <si>
    <t>O15878820002</t>
  </si>
  <si>
    <t>O15879240002</t>
  </si>
  <si>
    <t>O15879310002</t>
  </si>
  <si>
    <t>O15879580002</t>
  </si>
  <si>
    <t>O15879630002</t>
  </si>
  <si>
    <t>O15879800002</t>
  </si>
  <si>
    <t>O15879980002</t>
  </si>
  <si>
    <t>O15880000002</t>
  </si>
  <si>
    <t>O15880200002</t>
  </si>
  <si>
    <t>O15880220002</t>
  </si>
  <si>
    <t>O15880250002</t>
  </si>
  <si>
    <t>O15880270002</t>
  </si>
  <si>
    <t>O15880280002</t>
  </si>
  <si>
    <t>O15880440002</t>
  </si>
  <si>
    <t>B15882450002</t>
  </si>
  <si>
    <t>B15882480002</t>
  </si>
  <si>
    <t>B15882490002</t>
  </si>
  <si>
    <t>B15882580002</t>
  </si>
  <si>
    <t>B15882590002</t>
  </si>
  <si>
    <t>B15882620002</t>
  </si>
  <si>
    <t>B15882640002</t>
  </si>
  <si>
    <t>B15882650002</t>
  </si>
  <si>
    <t>B15882660002</t>
  </si>
  <si>
    <t>B15882690002</t>
  </si>
  <si>
    <t>B15882700002</t>
  </si>
  <si>
    <t>B15882800002</t>
  </si>
  <si>
    <t>B15882820002</t>
  </si>
  <si>
    <t>B15882910002</t>
  </si>
  <si>
    <t>B15883180002</t>
  </si>
  <si>
    <t>B15883230002</t>
  </si>
  <si>
    <t>B15883260002</t>
  </si>
  <si>
    <t>B15883360002</t>
  </si>
  <si>
    <t>B15883370002</t>
  </si>
  <si>
    <t>B15883380002</t>
  </si>
  <si>
    <t>B15883390002</t>
  </si>
  <si>
    <t>B15883400002</t>
  </si>
  <si>
    <t>B15883500002</t>
  </si>
  <si>
    <t>O15882100002</t>
  </si>
  <si>
    <t>O15882130002</t>
  </si>
  <si>
    <t>O15882320002</t>
  </si>
  <si>
    <t>O15882600002</t>
  </si>
  <si>
    <t>O15882780002</t>
  </si>
  <si>
    <t>O15882970002</t>
  </si>
  <si>
    <t>O15883310002</t>
  </si>
  <si>
    <t>O15883340002</t>
  </si>
  <si>
    <t>O15883350002</t>
  </si>
  <si>
    <t>O15883550002</t>
  </si>
  <si>
    <t>O15883630002</t>
  </si>
  <si>
    <t>O15883970002</t>
  </si>
  <si>
    <t>O15883980002</t>
  </si>
  <si>
    <t>O15884010002</t>
  </si>
  <si>
    <t>O15884100002</t>
  </si>
  <si>
    <t>O15884270002</t>
  </si>
  <si>
    <t>O15884410002</t>
  </si>
  <si>
    <t>O15884440002</t>
  </si>
  <si>
    <t>O15884450002</t>
  </si>
  <si>
    <t>O15884470002</t>
  </si>
  <si>
    <t>O15884540002</t>
  </si>
  <si>
    <t>O15884640002</t>
  </si>
  <si>
    <t>O15884700002</t>
  </si>
  <si>
    <t>O15884780002</t>
  </si>
  <si>
    <t>B15886440002</t>
  </si>
  <si>
    <t>B15886450002</t>
  </si>
  <si>
    <t>B15886560002</t>
  </si>
  <si>
    <t>B15886600002</t>
  </si>
  <si>
    <t>B15886940002</t>
  </si>
  <si>
    <t>B15886980002</t>
  </si>
  <si>
    <t>B15887000002</t>
  </si>
  <si>
    <t>B15887560002</t>
  </si>
  <si>
    <t>B15887570002</t>
  </si>
  <si>
    <t>B15887800002</t>
  </si>
  <si>
    <t>O15886410002</t>
  </si>
  <si>
    <t>O15886580002</t>
  </si>
  <si>
    <t>O15886590002</t>
  </si>
  <si>
    <t>O15886690002</t>
  </si>
  <si>
    <t>O15886730002</t>
  </si>
  <si>
    <t>O15886800002</t>
  </si>
  <si>
    <t>O15886930002</t>
  </si>
  <si>
    <t>O15887020002</t>
  </si>
  <si>
    <t>O15887080002</t>
  </si>
  <si>
    <t>O15887190002</t>
  </si>
  <si>
    <t>O15887270002</t>
  </si>
  <si>
    <t>O15887360002</t>
  </si>
  <si>
    <t>O15887530002</t>
  </si>
  <si>
    <t>O15887890002</t>
  </si>
  <si>
    <t>O15888180002</t>
  </si>
  <si>
    <t>O15888350002</t>
  </si>
  <si>
    <t>O15888380002</t>
  </si>
  <si>
    <t>O15888690002</t>
  </si>
  <si>
    <t>O15888710002</t>
  </si>
  <si>
    <t>O15888750002</t>
  </si>
  <si>
    <t>O15888860002</t>
  </si>
  <si>
    <t>O15889040002</t>
  </si>
  <si>
    <t>O15889050002</t>
  </si>
  <si>
    <t>O15889060002</t>
  </si>
  <si>
    <t>O15889070002</t>
  </si>
  <si>
    <t>O15889080002</t>
  </si>
  <si>
    <t>O15889090002</t>
  </si>
  <si>
    <t>O15889100002</t>
  </si>
  <si>
    <t>O15889120002</t>
  </si>
  <si>
    <t>O15889170002</t>
  </si>
  <si>
    <t>O15889230002</t>
  </si>
  <si>
    <t>O15889400002</t>
  </si>
  <si>
    <t>O15889620002</t>
  </si>
  <si>
    <t>B15891100002</t>
  </si>
  <si>
    <t>B15891110002</t>
  </si>
  <si>
    <t>B15891130002</t>
  </si>
  <si>
    <t>B15891160002</t>
  </si>
  <si>
    <t>B15891330002</t>
  </si>
  <si>
    <t>B15891370002</t>
  </si>
  <si>
    <t>B15891390002</t>
  </si>
  <si>
    <t>B15891440002</t>
  </si>
  <si>
    <t>B15891470002</t>
  </si>
  <si>
    <t>B15891540002</t>
  </si>
  <si>
    <t>B15891560002</t>
  </si>
  <si>
    <t>B15892170002</t>
  </si>
  <si>
    <t>B15892200002</t>
  </si>
  <si>
    <t>B15892220002</t>
  </si>
  <si>
    <t>O15890780002</t>
  </si>
  <si>
    <t>O15890940002</t>
  </si>
  <si>
    <t>O15891040002</t>
  </si>
  <si>
    <t>O15891090002</t>
  </si>
  <si>
    <t>O15891220002</t>
  </si>
  <si>
    <t>O15891300002</t>
  </si>
  <si>
    <t>O15891310002</t>
  </si>
  <si>
    <t>O15891430002</t>
  </si>
  <si>
    <t>O15891480002</t>
  </si>
  <si>
    <t>O15891490002</t>
  </si>
  <si>
    <t>O15891500002</t>
  </si>
  <si>
    <t>O15891660002</t>
  </si>
  <si>
    <t>O15891700002</t>
  </si>
  <si>
    <t>O15891720002</t>
  </si>
  <si>
    <t>O15891770002</t>
  </si>
  <si>
    <t>O15891860002</t>
  </si>
  <si>
    <t>O15891880002</t>
  </si>
  <si>
    <t>O15892270002</t>
  </si>
  <si>
    <t>O15892430002</t>
  </si>
  <si>
    <t>O15892630002</t>
  </si>
  <si>
    <t>O15892690002</t>
  </si>
  <si>
    <t>O15893090002</t>
  </si>
  <si>
    <t>O15893130002</t>
  </si>
  <si>
    <t>O15893180002</t>
  </si>
  <si>
    <t>O15893190002</t>
  </si>
  <si>
    <t>O15893550002</t>
  </si>
  <si>
    <t>O15893560002</t>
  </si>
  <si>
    <t>O15893580002</t>
  </si>
  <si>
    <t>O15893670002</t>
  </si>
  <si>
    <t>O15893750002</t>
  </si>
  <si>
    <t>O15893900002</t>
  </si>
  <si>
    <t>O15894320002</t>
  </si>
  <si>
    <t>B15895350002</t>
  </si>
  <si>
    <t>B15895480002</t>
  </si>
  <si>
    <t>B15895930002</t>
  </si>
  <si>
    <t>B15896020002</t>
  </si>
  <si>
    <t>B15896030002</t>
  </si>
  <si>
    <t>B15896310002</t>
  </si>
  <si>
    <t>B15896410002</t>
  </si>
  <si>
    <t>B15896500002</t>
  </si>
  <si>
    <t>B15896600002</t>
  </si>
  <si>
    <t>B15896610002</t>
  </si>
  <si>
    <t>B15896620002</t>
  </si>
  <si>
    <t>B15896630002</t>
  </si>
  <si>
    <t>B15896640002</t>
  </si>
  <si>
    <t>B15896650002</t>
  </si>
  <si>
    <t>B15896660002</t>
  </si>
  <si>
    <t>B15896670002</t>
  </si>
  <si>
    <t>B15896680002</t>
  </si>
  <si>
    <t>B15896700002</t>
  </si>
  <si>
    <t>O15895360002</t>
  </si>
  <si>
    <t>O15895380002</t>
  </si>
  <si>
    <t>O15895390002</t>
  </si>
  <si>
    <t>O15895470002</t>
  </si>
  <si>
    <t>O15895600002</t>
  </si>
  <si>
    <t>O15895660002</t>
  </si>
  <si>
    <t>O15895730002</t>
  </si>
  <si>
    <t>O15895780002</t>
  </si>
  <si>
    <t>O15895800002</t>
  </si>
  <si>
    <t>O15895850002</t>
  </si>
  <si>
    <t>O15895940002</t>
  </si>
  <si>
    <t>O15896110002</t>
  </si>
  <si>
    <t>O15896120002</t>
  </si>
  <si>
    <t>O15896340002</t>
  </si>
  <si>
    <t>O15896370002</t>
  </si>
  <si>
    <t>O15896490002</t>
  </si>
  <si>
    <t>O15896570002</t>
  </si>
  <si>
    <t>O15896930002</t>
  </si>
  <si>
    <t>O15896960002</t>
  </si>
  <si>
    <t>O15896980002</t>
  </si>
  <si>
    <t>O15896990002</t>
  </si>
  <si>
    <t>O15897000002</t>
  </si>
  <si>
    <t>O15897010002</t>
  </si>
  <si>
    <t>O15897020002</t>
  </si>
  <si>
    <t>O15897030002</t>
  </si>
  <si>
    <t>O15897040002</t>
  </si>
  <si>
    <t>O15897060002</t>
  </si>
  <si>
    <t>O15897070002</t>
  </si>
  <si>
    <t>O15897100002</t>
  </si>
  <si>
    <t>O15897130002</t>
  </si>
  <si>
    <t>O15897140002</t>
  </si>
  <si>
    <t>O15897170002</t>
  </si>
  <si>
    <t>O15897180002</t>
  </si>
  <si>
    <t>O15897190002</t>
  </si>
  <si>
    <t>O15897200002</t>
  </si>
  <si>
    <t>O15897220002</t>
  </si>
  <si>
    <t>O15897250002</t>
  </si>
  <si>
    <t>O15897270002</t>
  </si>
  <si>
    <t>O15897280002</t>
  </si>
  <si>
    <t>O15897290002</t>
  </si>
  <si>
    <t>O15897300002</t>
  </si>
  <si>
    <t>O15897310002</t>
  </si>
  <si>
    <t>O15897330002</t>
  </si>
  <si>
    <t>O15897340002</t>
  </si>
  <si>
    <t>O15897360002</t>
  </si>
  <si>
    <t>O15897370002</t>
  </si>
  <si>
    <t>O15897400002</t>
  </si>
  <si>
    <t>O15897420002</t>
  </si>
  <si>
    <t>O15897430002</t>
  </si>
  <si>
    <t>O15897440002</t>
  </si>
  <si>
    <t>O15897450002</t>
  </si>
  <si>
    <t>O15897460002</t>
  </si>
  <si>
    <t>O15897470002</t>
  </si>
  <si>
    <t>O15897480002</t>
  </si>
  <si>
    <t>O15897490002</t>
  </si>
  <si>
    <t>O15897500002</t>
  </si>
  <si>
    <t>O15897510002</t>
  </si>
  <si>
    <t>O15897520002</t>
  </si>
  <si>
    <t>O15897540002</t>
  </si>
  <si>
    <t>O15897550002</t>
  </si>
  <si>
    <t>O15897560002</t>
  </si>
  <si>
    <t>O15897570002</t>
  </si>
  <si>
    <t>O15897580002</t>
  </si>
  <si>
    <t>O15897590002</t>
  </si>
  <si>
    <t>O15897600002</t>
  </si>
  <si>
    <t>O15897610002</t>
  </si>
  <si>
    <t>O15897620002</t>
  </si>
  <si>
    <t>O15897630002</t>
  </si>
  <si>
    <t>O15897640002</t>
  </si>
  <si>
    <t>O15897670002</t>
  </si>
  <si>
    <t>O15897680002</t>
  </si>
  <si>
    <t>O15897690002</t>
  </si>
  <si>
    <t>O15897700002</t>
  </si>
  <si>
    <t>O15897710002</t>
  </si>
  <si>
    <t>O15897720002</t>
  </si>
  <si>
    <t>O15897740002</t>
  </si>
  <si>
    <t>O15897750002</t>
  </si>
  <si>
    <t>O15897760002</t>
  </si>
  <si>
    <t>O15897970002</t>
  </si>
  <si>
    <t>O15898000002</t>
  </si>
  <si>
    <t>O15898150002</t>
  </si>
  <si>
    <t>O15898160002</t>
  </si>
  <si>
    <t>O15898200002</t>
  </si>
  <si>
    <t>O15898310002</t>
  </si>
  <si>
    <t>O15898320002</t>
  </si>
  <si>
    <t>O15898330002</t>
  </si>
  <si>
    <t>O15898430002</t>
  </si>
  <si>
    <t>O15898440002</t>
  </si>
  <si>
    <t>O15898500002</t>
  </si>
  <si>
    <t>O15898550002</t>
  </si>
  <si>
    <t>O15898590002</t>
  </si>
  <si>
    <t>O15898620002</t>
  </si>
  <si>
    <t>O15898650002</t>
  </si>
  <si>
    <t>O15898670002</t>
  </si>
  <si>
    <t>O15898690002</t>
  </si>
  <si>
    <t>O15898700002</t>
  </si>
  <si>
    <t>O15898710002</t>
  </si>
  <si>
    <t>O15898740002</t>
  </si>
  <si>
    <t>O15898870002</t>
  </si>
  <si>
    <t>O15898940002</t>
  </si>
  <si>
    <t>O15899100002</t>
  </si>
  <si>
    <t>O15899330002</t>
  </si>
  <si>
    <t>B15901120002</t>
  </si>
  <si>
    <t>O15900790002</t>
  </si>
  <si>
    <t>O15900850002</t>
  </si>
  <si>
    <t>O15900860002</t>
  </si>
  <si>
    <t>O15900870002</t>
  </si>
  <si>
    <t>O15900880002</t>
  </si>
  <si>
    <t>O15900900002</t>
  </si>
  <si>
    <t>O15900930002</t>
  </si>
  <si>
    <t>O15900960002</t>
  </si>
  <si>
    <t>O15901000002</t>
  </si>
  <si>
    <t>O15901010002</t>
  </si>
  <si>
    <t>O15901020002</t>
  </si>
  <si>
    <t>O15901040002</t>
  </si>
  <si>
    <t>O15901180002</t>
  </si>
  <si>
    <t>O15901190002</t>
  </si>
  <si>
    <t>O15901200002</t>
  </si>
  <si>
    <t>O15901280002</t>
  </si>
  <si>
    <t>O15901310002</t>
  </si>
  <si>
    <t>O15901500002</t>
  </si>
  <si>
    <t>O15901650002</t>
  </si>
  <si>
    <t>O15901710002</t>
  </si>
  <si>
    <t>O15901730002</t>
  </si>
  <si>
    <t>O15901750002</t>
  </si>
  <si>
    <t>O15901960002</t>
  </si>
  <si>
    <t>O15901970002</t>
  </si>
  <si>
    <t>O15902310002</t>
  </si>
  <si>
    <t>O15902340002</t>
  </si>
  <si>
    <t>O15902370002</t>
  </si>
  <si>
    <t>O15902410002</t>
  </si>
  <si>
    <t>O15902420002</t>
  </si>
  <si>
    <t>O15902510002</t>
  </si>
  <si>
    <t>O15902530002</t>
  </si>
  <si>
    <t>O15902540002</t>
  </si>
  <si>
    <t>O15902550002</t>
  </si>
  <si>
    <t>O15902560002</t>
  </si>
  <si>
    <t>O15902580002</t>
  </si>
  <si>
    <t>O15902600002</t>
  </si>
  <si>
    <t>O15902750002</t>
  </si>
  <si>
    <t>O15902800002</t>
  </si>
  <si>
    <t>O15902880002</t>
  </si>
  <si>
    <t>O15902890002</t>
  </si>
  <si>
    <t>O15902910002</t>
  </si>
  <si>
    <t>O15902980002</t>
  </si>
  <si>
    <t>O15903010002</t>
  </si>
  <si>
    <t>O15903040002</t>
  </si>
  <si>
    <t>O15903080002</t>
  </si>
  <si>
    <t>O15903210002</t>
  </si>
  <si>
    <t>O15903220002</t>
  </si>
  <si>
    <t>O15903440002</t>
  </si>
  <si>
    <t>O15903650002</t>
  </si>
  <si>
    <t>B15905070002</t>
  </si>
  <si>
    <t>B15905320002</t>
  </si>
  <si>
    <t>B15905580002</t>
  </si>
  <si>
    <t>B15905810002</t>
  </si>
  <si>
    <t>B15905820002</t>
  </si>
  <si>
    <t>B15905850002</t>
  </si>
  <si>
    <t>B15905860002</t>
  </si>
  <si>
    <t>B15905870002</t>
  </si>
  <si>
    <t>O15904980002</t>
  </si>
  <si>
    <t>O15905000002</t>
  </si>
  <si>
    <t>O15905080002</t>
  </si>
  <si>
    <t>O15905210002</t>
  </si>
  <si>
    <t>O15905220002</t>
  </si>
  <si>
    <t>O15905260002</t>
  </si>
  <si>
    <t>O15905280002</t>
  </si>
  <si>
    <t>O15905310002</t>
  </si>
  <si>
    <t>O15905350002</t>
  </si>
  <si>
    <t>O15905550002</t>
  </si>
  <si>
    <t>O15905730002</t>
  </si>
  <si>
    <t>O15905840002</t>
  </si>
  <si>
    <t>O15905990002</t>
  </si>
  <si>
    <t>O15906420002</t>
  </si>
  <si>
    <t>O15906500002</t>
  </si>
  <si>
    <t>O15906570002</t>
  </si>
  <si>
    <t>O15906780002</t>
  </si>
  <si>
    <t>O15906860002</t>
  </si>
  <si>
    <t>O15906870002</t>
  </si>
  <si>
    <t>O15906890002</t>
  </si>
  <si>
    <t>O15906900002</t>
  </si>
  <si>
    <t>O15907000002</t>
  </si>
  <si>
    <t>B15909230002</t>
  </si>
  <si>
    <t>B15909240002</t>
  </si>
  <si>
    <t>B15909250002</t>
  </si>
  <si>
    <t>B15909270002</t>
  </si>
  <si>
    <t>B15909450002</t>
  </si>
  <si>
    <t>B15909480002</t>
  </si>
  <si>
    <t>B15909500002</t>
  </si>
  <si>
    <t>B15909600002</t>
  </si>
  <si>
    <t>B15909670002</t>
  </si>
  <si>
    <t>O15908690002</t>
  </si>
  <si>
    <t>O15908740002</t>
  </si>
  <si>
    <t>O15908820002</t>
  </si>
  <si>
    <t>O15908830002</t>
  </si>
  <si>
    <t>O15908850002</t>
  </si>
  <si>
    <t>O15908900002</t>
  </si>
  <si>
    <t>O15909010002</t>
  </si>
  <si>
    <t>O15909460002</t>
  </si>
  <si>
    <t>O15909590002</t>
  </si>
  <si>
    <t>O15909700002</t>
  </si>
  <si>
    <t>O15909820002</t>
  </si>
  <si>
    <t>O15909830002</t>
  </si>
  <si>
    <t>O15910160002</t>
  </si>
  <si>
    <t>O15910170002</t>
  </si>
  <si>
    <t>O15910300002</t>
  </si>
  <si>
    <t>O15910330002</t>
  </si>
  <si>
    <t>O15910370002</t>
  </si>
  <si>
    <t>O15910460002</t>
  </si>
  <si>
    <t>O15910710002</t>
  </si>
  <si>
    <t>O15910770002</t>
  </si>
  <si>
    <t>O15910820002</t>
  </si>
  <si>
    <t>O15911080002</t>
  </si>
  <si>
    <t>O15911360002</t>
  </si>
  <si>
    <t>B15912860002</t>
  </si>
  <si>
    <t>B15912870002</t>
  </si>
  <si>
    <t>B15912890002</t>
  </si>
  <si>
    <t>B15913060002</t>
  </si>
  <si>
    <t>B15913070002</t>
  </si>
  <si>
    <t>B15913090002</t>
  </si>
  <si>
    <t>B15913130002</t>
  </si>
  <si>
    <t>B15913160002</t>
  </si>
  <si>
    <t>B15913230002</t>
  </si>
  <si>
    <t>B15913240002</t>
  </si>
  <si>
    <t>B15913640002</t>
  </si>
  <si>
    <t>B15913660002</t>
  </si>
  <si>
    <t>B15913690002</t>
  </si>
  <si>
    <t>B15913720002</t>
  </si>
  <si>
    <t>B15913730002</t>
  </si>
  <si>
    <t>B15914170002</t>
  </si>
  <si>
    <t>B15914180002</t>
  </si>
  <si>
    <t>B15914200002</t>
  </si>
  <si>
    <t>B15914260002</t>
  </si>
  <si>
    <t>O15912660002</t>
  </si>
  <si>
    <t>O15912720002</t>
  </si>
  <si>
    <t>O15912920002</t>
  </si>
  <si>
    <t>O15912930002</t>
  </si>
  <si>
    <t>O15912940002</t>
  </si>
  <si>
    <t>O15912950002</t>
  </si>
  <si>
    <t>O15912990002</t>
  </si>
  <si>
    <t>O15913000002</t>
  </si>
  <si>
    <t>O15913280002</t>
  </si>
  <si>
    <t>O15913400002</t>
  </si>
  <si>
    <t>O15913440002</t>
  </si>
  <si>
    <t>O15913460002</t>
  </si>
  <si>
    <t>O15913560002</t>
  </si>
  <si>
    <t>O15913570002</t>
  </si>
  <si>
    <t>O15913760002</t>
  </si>
  <si>
    <t>O15913940002</t>
  </si>
  <si>
    <t>O15914290002</t>
  </si>
  <si>
    <t>O15914650002</t>
  </si>
  <si>
    <t>O15914670002</t>
  </si>
  <si>
    <t>O15914740002</t>
  </si>
  <si>
    <t>O15914820002</t>
  </si>
  <si>
    <t>O15914830002</t>
  </si>
  <si>
    <t>O15914900002</t>
  </si>
  <si>
    <t>O15914920002</t>
  </si>
  <si>
    <t>O15915010002</t>
  </si>
  <si>
    <t>O15915100002</t>
  </si>
  <si>
    <t>O15915180002</t>
  </si>
  <si>
    <t>O15915270002</t>
  </si>
  <si>
    <t>O15915300002</t>
  </si>
  <si>
    <t>O15915540002</t>
  </si>
  <si>
    <t>O15915560002</t>
  </si>
  <si>
    <t>O15915640002</t>
  </si>
  <si>
    <t>O15915800002</t>
  </si>
  <si>
    <t>O15915840002</t>
  </si>
  <si>
    <t>O15915880002</t>
  </si>
  <si>
    <t>O15915900002</t>
  </si>
  <si>
    <t>O15916120002</t>
  </si>
  <si>
    <t>O15916400002</t>
  </si>
  <si>
    <t>O15916470002</t>
  </si>
  <si>
    <t>O15916560002</t>
  </si>
  <si>
    <t>O15916790002</t>
  </si>
  <si>
    <t>O15916850002</t>
  </si>
  <si>
    <t>O15916860002</t>
  </si>
  <si>
    <t>B15918570002</t>
  </si>
  <si>
    <t>B15918590002</t>
  </si>
  <si>
    <t>B15918910002</t>
  </si>
  <si>
    <t>B15918940002</t>
  </si>
  <si>
    <t>B15918980002</t>
  </si>
  <si>
    <t>B15919020002</t>
  </si>
  <si>
    <t>B15919030002</t>
  </si>
  <si>
    <t>B15919680002</t>
  </si>
  <si>
    <t>B15919710002</t>
  </si>
  <si>
    <t>B15919760002</t>
  </si>
  <si>
    <t>B15919770002</t>
  </si>
  <si>
    <t>B15919790002</t>
  </si>
  <si>
    <t>B15919820002</t>
  </si>
  <si>
    <t>B15919830002</t>
  </si>
  <si>
    <t>B15919850002</t>
  </si>
  <si>
    <t>B15919870002</t>
  </si>
  <si>
    <t>B15919910002</t>
  </si>
  <si>
    <t>B15919920002</t>
  </si>
  <si>
    <t>B15919930002</t>
  </si>
  <si>
    <t>B15919950002</t>
  </si>
  <si>
    <t>O15918430002</t>
  </si>
  <si>
    <t>O15918460002</t>
  </si>
  <si>
    <t>O15918750002</t>
  </si>
  <si>
    <t>O15918770002</t>
  </si>
  <si>
    <t>O15918790002</t>
  </si>
  <si>
    <t>O15918860002</t>
  </si>
  <si>
    <t>O15919050002</t>
  </si>
  <si>
    <t>O15919150002</t>
  </si>
  <si>
    <t>O15919210002</t>
  </si>
  <si>
    <t>O15919260002</t>
  </si>
  <si>
    <t>O15919360002</t>
  </si>
  <si>
    <t>O15919500002</t>
  </si>
  <si>
    <t>O15919510002</t>
  </si>
  <si>
    <t>O15919630002</t>
  </si>
  <si>
    <t>O15919840002</t>
  </si>
  <si>
    <t>O15920060002</t>
  </si>
  <si>
    <t>O15920130002</t>
  </si>
  <si>
    <t>O15920140002</t>
  </si>
  <si>
    <t>O15920160002</t>
  </si>
  <si>
    <t>O15920170002</t>
  </si>
  <si>
    <t>O15920190002</t>
  </si>
  <si>
    <t>O15920220002</t>
  </si>
  <si>
    <t>O15920240002</t>
  </si>
  <si>
    <t>O15920250002</t>
  </si>
  <si>
    <t>O15920510002</t>
  </si>
  <si>
    <t>O15920520002</t>
  </si>
  <si>
    <t>O15920530002</t>
  </si>
  <si>
    <t>O15920540002</t>
  </si>
  <si>
    <t>O15920560002</t>
  </si>
  <si>
    <t>O15920570002</t>
  </si>
  <si>
    <t>O15920600002</t>
  </si>
  <si>
    <t>O15920670002</t>
  </si>
  <si>
    <t>O15920680002</t>
  </si>
  <si>
    <t>O15920780002</t>
  </si>
  <si>
    <t>O15921120002</t>
  </si>
  <si>
    <t>O15921140002</t>
  </si>
  <si>
    <t>O15921150002</t>
  </si>
  <si>
    <t>O15921470002</t>
  </si>
  <si>
    <t>O15921500002</t>
  </si>
  <si>
    <t>O15921570002</t>
  </si>
  <si>
    <t>O15922110002</t>
  </si>
  <si>
    <t>O15922380002</t>
  </si>
  <si>
    <t>B15923750002</t>
  </si>
  <si>
    <t>B15923980002</t>
  </si>
  <si>
    <t>B15924100002</t>
  </si>
  <si>
    <t>B15924450002</t>
  </si>
  <si>
    <t>B15924540002</t>
  </si>
  <si>
    <t>B15924590002</t>
  </si>
  <si>
    <t>B15924610002</t>
  </si>
  <si>
    <t>B15924630002</t>
  </si>
  <si>
    <t>B15924720002</t>
  </si>
  <si>
    <t>B15924730002</t>
  </si>
  <si>
    <t>B15924740002</t>
  </si>
  <si>
    <t>B15924750002</t>
  </si>
  <si>
    <t>B15924930002</t>
  </si>
  <si>
    <t>B15925120002</t>
  </si>
  <si>
    <t>B15925130002</t>
  </si>
  <si>
    <t>B15925140002</t>
  </si>
  <si>
    <t>B15925250002</t>
  </si>
  <si>
    <t>B15925420002</t>
  </si>
  <si>
    <t>O15923700002</t>
  </si>
  <si>
    <t>O15923790002</t>
  </si>
  <si>
    <t>O15923800002</t>
  </si>
  <si>
    <t>O15924110002</t>
  </si>
  <si>
    <t>O15924300002</t>
  </si>
  <si>
    <t>O15924310002</t>
  </si>
  <si>
    <t>O15924330002</t>
  </si>
  <si>
    <t>O15924340002</t>
  </si>
  <si>
    <t>O15924370002</t>
  </si>
  <si>
    <t>O15924400002</t>
  </si>
  <si>
    <t>O15924440002</t>
  </si>
  <si>
    <t>O15924470002</t>
  </si>
  <si>
    <t>O15924480002</t>
  </si>
  <si>
    <t>O15924490002</t>
  </si>
  <si>
    <t>O15924510002</t>
  </si>
  <si>
    <t>O15924620002</t>
  </si>
  <si>
    <t>O15924640002</t>
  </si>
  <si>
    <t>O15924660002</t>
  </si>
  <si>
    <t>O15924670002</t>
  </si>
  <si>
    <t>O15924840002</t>
  </si>
  <si>
    <t>O15924880002</t>
  </si>
  <si>
    <t>O15925230002</t>
  </si>
  <si>
    <t>O15925380002</t>
  </si>
  <si>
    <t>O15925710002</t>
  </si>
  <si>
    <t>O15925760002</t>
  </si>
  <si>
    <t>O15925810002</t>
  </si>
  <si>
    <t>O15925840002</t>
  </si>
  <si>
    <t>O15925870002</t>
  </si>
  <si>
    <t>O15926010002</t>
  </si>
  <si>
    <t>O15926050002</t>
  </si>
  <si>
    <t>O15926150002</t>
  </si>
  <si>
    <t>O15926310002</t>
  </si>
  <si>
    <t>O15926320002</t>
  </si>
  <si>
    <t>O15926380002</t>
  </si>
  <si>
    <t>O15926420002</t>
  </si>
  <si>
    <t>O15926430002</t>
  </si>
  <si>
    <t>O15926450002</t>
  </si>
  <si>
    <t>O15926490002</t>
  </si>
  <si>
    <t>O15926500002</t>
  </si>
  <si>
    <t>O15926510002</t>
  </si>
  <si>
    <t>O15926520002</t>
  </si>
  <si>
    <t>O15926630002</t>
  </si>
  <si>
    <t>O15926660002</t>
  </si>
  <si>
    <t>O15926680002</t>
  </si>
  <si>
    <t>O15926870002</t>
  </si>
  <si>
    <t>O15926880002</t>
  </si>
  <si>
    <t>O15926900002</t>
  </si>
  <si>
    <t>O15926940002</t>
  </si>
  <si>
    <t>O15926950002</t>
  </si>
  <si>
    <t>O15926960002</t>
  </si>
  <si>
    <t>O15927000002</t>
  </si>
  <si>
    <t>O15927510002</t>
  </si>
  <si>
    <t>O15927810002</t>
  </si>
  <si>
    <t>O15928030002</t>
  </si>
  <si>
    <t>O15928470002</t>
  </si>
  <si>
    <t>O15928530002</t>
  </si>
  <si>
    <t>O15928550002</t>
  </si>
  <si>
    <t>B15929920002</t>
  </si>
  <si>
    <t>B15930070002</t>
  </si>
  <si>
    <t>B15930360002</t>
  </si>
  <si>
    <t>B15930380002</t>
  </si>
  <si>
    <t>B15930390002</t>
  </si>
  <si>
    <t>B15930640002</t>
  </si>
  <si>
    <t>B15930660002</t>
  </si>
  <si>
    <t>B15930670002</t>
  </si>
  <si>
    <t>B15930690002</t>
  </si>
  <si>
    <t>B15930770002</t>
  </si>
  <si>
    <t>B15930780002</t>
  </si>
  <si>
    <t>B15930910002</t>
  </si>
  <si>
    <t>B15931140002</t>
  </si>
  <si>
    <t>B15931170002</t>
  </si>
  <si>
    <t>B15931260002</t>
  </si>
  <si>
    <t>B15931310002</t>
  </si>
  <si>
    <t>B15931340002</t>
  </si>
  <si>
    <t>B15931350002</t>
  </si>
  <si>
    <t>B15931380002</t>
  </si>
  <si>
    <t>B15931510002</t>
  </si>
  <si>
    <t>B15931580002</t>
  </si>
  <si>
    <t>B15931590002</t>
  </si>
  <si>
    <t>O15929760002</t>
  </si>
  <si>
    <t>O15929800002</t>
  </si>
  <si>
    <t>O15929910002</t>
  </si>
  <si>
    <t>O15930570002</t>
  </si>
  <si>
    <t>O15930590002</t>
  </si>
  <si>
    <t>O15930800002</t>
  </si>
  <si>
    <t>O15930860002</t>
  </si>
  <si>
    <t>O15930890002</t>
  </si>
  <si>
    <t>O15930900002</t>
  </si>
  <si>
    <t>O15930920002</t>
  </si>
  <si>
    <t>O15930930002</t>
  </si>
  <si>
    <t>O15930980002</t>
  </si>
  <si>
    <t>O15930990002</t>
  </si>
  <si>
    <t>O15931060002</t>
  </si>
  <si>
    <t>O15931130002</t>
  </si>
  <si>
    <t>O15931630002</t>
  </si>
  <si>
    <t>O15931640002</t>
  </si>
  <si>
    <t>O15931670002</t>
  </si>
  <si>
    <t>O15931680002</t>
  </si>
  <si>
    <t>O15931700002</t>
  </si>
  <si>
    <t>O15931710002</t>
  </si>
  <si>
    <t>O15931720002</t>
  </si>
  <si>
    <t>O15932090002</t>
  </si>
  <si>
    <t>O15932230002</t>
  </si>
  <si>
    <t>O15932320002</t>
  </si>
  <si>
    <t>O15932330002</t>
  </si>
  <si>
    <t>O15932830002</t>
  </si>
  <si>
    <t>O15933140002</t>
  </si>
  <si>
    <t>O15934080002</t>
  </si>
  <si>
    <t>O15934180002</t>
  </si>
  <si>
    <t>Autoridad de Fiscalización y Control del Sistema Nacional de Salud</t>
  </si>
  <si>
    <t>TRANSFERENCIA DEL EXTERIOR SEGUN SWIFT 00049-00045 DE FECHA 02/01/2018 ORDENANTE: CONSULADO GENERAL DE BOLIVIA EN BUENOS AIRES-AR. LIB. 00340012005 SEGIP - RECAUDACION EXTERIOR - CEDULAS DE IDENTIDAD</t>
  </si>
  <si>
    <t>TRANSFERENCIA DEL EXTERIOR SEGUN SWIFT 00050-00046 DE FECHA 02/01/2018 ORDENANTE: CONSULADO GENERAL DE BOLIVIA-BUENOS AIRES-AR. LIB. 00340012005 SEGIP - RECAUDACION EXTERIOR - CEDULAS DE IDENTIDAD</t>
  </si>
  <si>
    <t>A:00099021001 Pago de capital e interes corriente a favor del TGN, adeudado por el GAD Santa Cruz, correspondiente al Prestamo Convenio Subsidiario CAF 2324, Proyecto de Electrificacion San Antonio del Lomerio Fases I y II (Sistema (0001/2009))</t>
  </si>
  <si>
    <t>A:00099021001 Pago de capital e interes corriente a favor del TGN, adeudado por el GAD Santa Cruz, correspondiente al Prestamo Convenio Subsidiario CAF 2324, Proyectos de Electrificacion: Itacua Charagua, San Andres Villa Victoria (089/2004) y San Antonio del Lomerio Fases I y II (091/2004).</t>
  </si>
  <si>
    <t>A:00373024105 DESEMBOLSO DE RECURSOS AL FONDO DE DESARROLLO INDIGENA PARA 31 PROGRAMAS Y/O PROYECTOS PARA 64 MUNICIPIOS DEL DEPARTAMENTO DE LA PAZ EN EL MARCO DEL D.S. N2493 DE 26/08/2015; D.S. N3186 DE 17/05/2017 Y R.A. N030 DE 23/05/2017, S/G NOTA FDI/DGE/EXT/N332/2017 E INFORME MEFP/VTCP/DGPOT/UP</t>
  </si>
  <si>
    <t>A:00373024105 DESEMBOLSO DE RECURSOS AL FONDO DE DESARROLLO INDIGENA PARA 31 PROGRAMAS Y/O PROYECTOS DE DIFERENTES GOBIERNOS AUTONOMOS MUNICIPALES DEL DEPARTAMENTO DE COCHABAMBA, POTOSI, SANTA CRUZ, BENI, CHUQUISACA Y TARIJA EN EL MARCO DEL D.S. N2493 DE 26/08/2015; D.S. N3186 DE 17/05/2017 Y R.A. N</t>
  </si>
  <si>
    <t>NUMERO DE LIBRETA CUT: 00078014205 OPERACIÓN E18 TRANSFERENCIA DEL SISTEMA FINANCIERO POR CUENTA DE TERCEROS A LA CUT PROCESO DE CONSULTA Y PARTICIPACION DEL PROYECTO PERFORACION POZOS LOS HUESOS A SOLICITUD DE YPFB CHACO</t>
  </si>
  <si>
    <t>NUMERO DE LIBRETA CUT: 00078014205 OPERACIÓN E18 TRANSFERENCIA DEL SISTEMA FINANCIERO POR CUENTA DE TERCEROS A LA CUT PROCESO DE CONSULTA Y PARTICIPACION A SOLICITUD DE YPFB CHACO</t>
  </si>
  <si>
    <t>||TRANSFERENCIA DE FONDOS S/G. FORMULARIO, CITE' BUN013/18 DE LA FECHA (HRE-TSO-19). APORTES LOCALES DEL G.A.D. DE CHUQUISACA. PROY.CONST. DOBLE VIA SUCRE-YAMPARAEZ. A SOLICITUD DE LA ADMINISTRADORA BOLIVIANA DE CARRETERAS; LIBRETA 00291024201; BUN.</t>
  </si>
  <si>
    <t>COBRO COSTOS DE PAPELERIA SEGUN TRANSFERENCIA DEL EXTERIOR POR ORDEN DE CONSULADO GENERAL DE BOLIVIA EN BUENOS AIRES-AR. LIB. 00340012003 RECAUDACION EXTRANJERIA - C.I. -L.C.</t>
  </si>
  <si>
    <t>COBRO COSTOS DE PAPELERIA SEGUN TRANSFERENCIA DEL EXTERIOR POR ORDEN DE CONSULADO GENERAL DE BOLIVIA-BUENOS AIRES-AR. LIB. 00340012003 RECAUDACION EXTRANJERIA - C.I. -L.C.</t>
  </si>
  <si>
    <t>De: 00041031107 Transferencia que efectuamos a requerimiento del Instituto Boliviano de Metrologia dependiente del Ministerio de Desarrollo Productivo y Economia Plural, segun nota CITE: IBMETRO-DAF-CE-1505/2017 y en virtud a la nota interna CITE: MEFP/VPCF/DGCF/UCCF No.1324/2017 de la Direccion Gen</t>
  </si>
  <si>
    <t>'TRANSFERENCIA DE FONDOS||S/G. CITE: MEFP/VTCP/DGCP/UODP-001/2018 DE LA FECHA, DEL MIN.DE ECONOMIA Y FINANZAS PUBLICAS.(HRE-TSO-4), PAGO BTS EXTRABURSATIL - VENCIMIENTO 3 DE ENERO DE 2018 D.S. N° 121 DE 11 DE ENERO DE 2012. DEBITO DE LA LIBRETA N° 00099021001, REPOSICION UTILES DE ESCRITORIO.</t>
  </si>
  <si>
    <t>COBRO DE||COSTO UTILES DE ESCRITORIO POR LA ELABORACION DEL COMPROBANTE CONTABLE NRO. 0910043 DE LA FECHA DE LA LIBRETA N° 00099021001 TGN RECURSOS ORDINARIOS MONEDA NACIONAL COSTO UTILES DE ESCRITORIO</t>
  </si>
  <si>
    <t>'COBRO DE UTILES DE ESCRITORIO POR´||EMISION COMP.CONTABLE BS50.- Y REEMB.GSTS.COMUNICACION BS220.-RETIRO CARTA DE CREDITO STANDBY REF.:460011605518 (BCB:SB-R-2017-24) A/F ENVIBOL,EN COMPL.A COMP.910073 ADJ.DE LA FECHA. LIB.00132019202 SEDEM-PLANTA ENVASES DE VIDRIO CHUQUISACA-MUNICIPIO ZUDAÑEZ</t>
  </si>
  <si>
    <t>'TRANSFERENCIA DE FONDOS||S/G. CITE: MEFP/VTCP/DGCP/UODP-001/2018 DE LA FECHA, DEL MIN.DE ECONOMIA Y FINANZAS PUBLICAS.(HRE-TSO-4), PAGO BTS EXTRABURSATIL - VENCIMIENTO 3 DE ENERO DE 2018 D.S. N° 121 DE 11 DE ENERO DE 2012. DEBITO DE LA LIBRETA N° 00099021001 TGN-RECURSOS ORDINARIOS MN.</t>
  </si>
  <si>
    <t>||TRANSFERENCIA DE FONDOS SG. NOTA DEL MEFP CITE: MEFP/VTCP/DGCP/UODP-002/2018 RECIBIDA EN LA FECHA (TRAM-TSO-3) REF: PAGO VENCIMIENTO CLAVE DE PIZARRA TGNU1C07 UFV 3.000.000,00 AL T/C POR UFV 2,23726 DE LA LIBRETA N° 00099021001 TGN RECURSOS ORDINARIOS MONEDA NACIONAL</t>
  </si>
  <si>
    <t>TRANSFERENCIA DEL EXTERIOR SEGUN SWIFT 00080 DE FECHA 03/01/2018 ORDENANTE: VICECONSULADO DE BOLIVIA EN LA PALTA ARGENTINA LIB. 00010011102 MIN.RELACIONES EXTERIORES - GESTORIA CONSULAR LEY Nº 3108</t>
  </si>
  <si>
    <t>||TRANSFERENCIA DE FONDOS S/G. FORMUALARIO, CITE' BUN019/18 DE LA FECHA (HRE-TSO-30). PARA LA EJECUCIÓN DEL PROYECTO "MANEJO INTEGRAL DE LOS RR.NN. CUENCA RIO LAUCA". A SOLICITUD DEL G.A.D. ORURO; LIBRETA 00990201001 TGN - RECURSOS ORDINARIOS; BUN.</t>
  </si>
  <si>
    <t>||TRANSFERENCIA DE FONDOS S/G. FORMUALARIO, CITE' BUN018/18 DE LA FECHA (HRE-TSO-31). PARA LA EJECUCIÓN DEL PROYECTO "MANEJO INTEGRAL RR.NN. CUENCA PROV.SUR CARANGAS". A SOLICITUD DEL G.A.D. ORURO; LIBRETA 00990201001 TGN-RECURSOS ORDINARIOS; BUN.</t>
  </si>
  <si>
    <t>||TRANSFERENCIA DE FONDOS S/G. FORMULARIO, CITE' BUN017/18 DE LA FECHA (HRE-TSO-32). PARA LA EJECUCIÓN DEL PROYECTO "MANEJO INTEGRAL DE LA CUENCA ANDAMARCA-ABAROA". A SOLICITUD DEL G.A.D. ORURO; LIBRETA 00990201001 TGN-RECURSOS ORDINARIOS; BUN.</t>
  </si>
  <si>
    <t>||TRANSFERENCIA DE FONDOS S/G. FORMULARIO CITE: BUN020/18 DE LA FECHA.(HRE-TSO-35), DEVOLUCION RECURSOS OTORGADOS A TRAVES DEL PROGRAMA BOLIVIA CAMBIA NO EJECUTADOS AL CIERRE DE LA GESTION/2017. A SOLICITUD GOB.AUT.MCPAL.TRIGAL, LIBRETA N° 00099024113 BOLIVIA CAMBIA; BUN.</t>
  </si>
  <si>
    <t>||TRANSFERENCIA DE FONDOS S/G. FORMULARIO CITE: BUN016/18 DE LA FECHA.(HRE-TSO-34), DEVOLUCION RECURSOS OTORGADOS A TRAVES DEL PROGRAMA BOLIVIA CAMBIA NO EJECUTADOS AL CIERRE DE LA GESTION/2017, DEL PROYECTO FINANCIADO POR LA UPRE. A SOLICITUD GOB.AUT.MCPAL.QUILLACOLLO, LIBRETA N° 00099024113 BOLIVIA CAMBIA; BUN.</t>
  </si>
  <si>
    <t>COBRO COSTOS DE PAPELERIA POR REGULARIZACION DE TRANSFERENCIA DEL EXTERIOR POR ORDEN DE PETROLEOS PARAGUAYOS (PETROPAR) LIB. 00513062001 YPFB-OPERACIONES PLANTA DE SEPARACION DE LIQUIDOS RIO GRANDE</t>
  </si>
  <si>
    <t>||TRANSFERENCIA DE FONDOS S/G. MENSAJES SWIFT NROS. 00112 Y 00109 DE LA FECHA (SECTOR PUBLICO). DEBITO DE LA LIBRETA 00119012001 ADSIB, REPOSICION UTILES DE ESCRITORIO.</t>
  </si>
  <si>
    <t>COBRO COSTOS DE PAPELERIA SEGUN TRANSFERENCIA DEL EXTERIOR POR ORDEN DE VICECONSULADO DE BOLIVIA EN LA PALTA ARGENTINA LIB. 00010011102 MIN.RELACIONES EXTERIORES - GESTORIA CONSULAR LEY Nº 3108</t>
  </si>
  <si>
    <t>'COBRO DE'||UTILES DE ESCRITORIO POR EL COMPROBANTE CONTABLE NRO. 0910081 DE F. 02-01-2018 POR TRANSFERENCIA DE FONDOS DEL EXTERIOR A ADSIB S/G. MENSAJES SWIFT NROS. 00069 Y 00067. DEBITO DE LA LIBRETA 00119012001 ADSIB, REPOSICION UTILES DE ESCRITORIO.</t>
  </si>
  <si>
    <t>'COBRO DE'||UTILES DE ESCRITORIO POR EL COMPROBANTE CONTABLE NRO. 0910079 DE F. 02/01/18 POR TRANSFERENCIA DE FONDOS DEL EXTERIOR A ADSIB S/G. MENSAJES SWIFT NROS. 00071 Y 00068. DEBITO DE LA LIBRETA 00119012001 ADSIB, REPOSICION UTILES DE ESCRITORIO.</t>
  </si>
  <si>
    <t>'TRANSFERENCIA DE FONDOS||S/G. CITE: MEFP/VTCP/DGCP/UODP-003/2018 DE F.02-01-2018, DEL MIN.DE ECONOMIA Y FINANZAS PUBLICAS.(HRE-TSO-24), PAGO BTS EXTRABURSATIL - VENCIMIENTO 4 DE ENERO DE 2018 D.S. N° 121 DE 11 DE ENERO DE 2012. DEBITO DE LA LIBRETA N° 00099021001 TGN-RECURSOS ORDINARIOS MN.</t>
  </si>
  <si>
    <t>'TRANSFERENCIA DE FONDOS||S/G. CITE: MEFP/VTCP/DGCP/UODP-003/2018 DE F.02-01-2018, DEL MIN.DE ECONOMIA Y FINANZAS PUBLICAS.(HRE-TSO-24), PAGO BTS EXTRABURSATIL - VENCIMIENTO 4 DE ENERO DE 2018 D.S. N° 121 DE 11 DE ENERO DE 2012. DEBITO DE LA LIBRETA N° 00099021001, REPOSICION UTILES DE ESCRITORIO.</t>
  </si>
  <si>
    <t>||COBRO COMISION AMPLIACION DE VALIDEZ CARTA DE CREDITO 0,15% S/USD 284.335,40 POR 40 DIAS, REEMB. GTOS DE COMUNICACION BS220.- Y EMISION DE CBTE.CTBLE. BS50.- SEGUN NOTA ADJUNTA REF.: CARTA DE CREDITO I-2017-036 CGO. LIB. 00132069201 SEDEM - PROMIEL FINPRO - CHUQUISACA REF.: COM. AMPL. DE VALIDEZ LC I-2017-036</t>
  </si>
  <si>
    <t>||TRANSFERENCIA DE FONDOS S/G. MENSAJE SWIFT NRO. 00111 DE LA FECHA (SECTOR PÚBLICO). DEBITO DE LA LIBRETA 00117012001 DGAC, REPOSICION UTILES DE ESCRITORIO.</t>
  </si>
  <si>
    <t>PAGO A CAF PRÉSTAMO CFA007894 VCTO. 03-01-2018 SEGÚN NOTA MEFP/VTCP/DGCP/UODP-009/2018 DE FECHA 02/01/2018 POR CUENTA DE TGN , NTI. 010211 VALOR 03-01-2018 CAPITAL USD 641.703,15 INTERESES USD 209.122,38 CTA. 3987 CUENTA UNICA DEL TESORO-3987 LIBRETA 00099021001 REF.: COMISIONES BANCARIAS</t>
  </si>
  <si>
    <t>TRANSFERENCIA DEL EXTERIOR SEGUN SWIFT 00128 DE FECHA 04/01/2018 ORDENANTE: BOLIVIAN CONSULATE LONDON GB REF.: GESTORIA CONSULAR DICIEMBRE 2017 LIB. 00010011102 MIN.RELACIONES EXTERIORES - GESTORIA CONSULAR LEY Nº 3108</t>
  </si>
  <si>
    <t>TRANSFERENCIA DEL EXTERIOR SEGUN SWIFT 00124 DE FECHA 04/01/2018 ORDENANTE: SECCION CONSULAR EMBAJADA ITALIA REF.: GESTORIA CONSULAR DIC / 2017 Y SALDOS SUPERAVITARIOS AL 31.12017 LIB. 00010011102 MIN.RELACIONES EXTERIORES - GESTORIA CONSULAR LEY Nº 3108</t>
  </si>
  <si>
    <t>TRANSFERENCIA DEL EXTERIOR SEGUN SWIFT NO.00151 DE FECHA 04/01/2018 ORDENANTE: CONSULADO GENERAL DE BOLIVIA-GINEBRA-SUIZA REF:GESTORIA CONSULAR DICIEMBRE LIB. 00010011102 MIN.RELACIONES EXTERIORES - GESTORIA CONSULAR LEY Nº 3108</t>
  </si>
  <si>
    <t>TRANSFERENCIA DEL EXTERIOR SEGUN SWIFT 00123 DE FECHA 04/01/2018 ORDENANTE: CONSULADO DE BOLIVIA EN MURCIA LIB. 00010011102 MIN.RELACIONES EXTERIORES - GESTORIA CONSULAR LEY Nº 3108</t>
  </si>
  <si>
    <t>||TRANSFERENCIA DE FONDOS S/G. FORMULARIO, CITE' BUN022/18 DE LA FECHA (HRE-TSO-43). RECURSOS NO EJECUTADOS DEL PROYECTO CONSTRUCCION UNIDAD EDUCATIVA LA PALIZADA-COMARAPA. A SOLICITUD DEL G.A.M. COMARAPA; LIBRETA 00099024113 BOLIVIA CAMBIA; BUN.</t>
  </si>
  <si>
    <t>||2° DESEMBOLSO CREDITO EXT. AL MEFP CONST. DEL SIST.DE TRANSPORTE FERREO EN EL TRAMO MONTERO BULO BULO SG. CITE. MEFP VTCP DGCP UEPS-35/2018 RECIB. EN LA F. (TRAM TGL-164) REF: RD.N°026/14 Y CONT.SANO N°147/14,ADENDA N°036/16 E IF. BCB GOM Y GAL N°1 Y 3 DE F. 4-01-18 ABONO EN LA LIB. N° 00990201001 TGN- RECURSOS ORDINARIOS</t>
  </si>
  <si>
    <t>COBRO COSTOS DE PAPELERIA SEGUN TRANSFERENCIA DEL EXTERIOR POR ORDEN DE BOLIVIAN CONSULATE LONDON GB REF.: GESTORIA CONSULAR DICIEMBRE 2017 LIB. 00010011102 MIN.RELACIONES EXTERIORES - GESTORIA CONSULAR LEY Nº 3108</t>
  </si>
  <si>
    <t>||TRANSFERENCIA DE FONDOS S/G. MENSAJES SWIFT NROS. 00163 Y 00164 DE LA FECHA (SECTOR PUBLICO). DEBITO DE LA LIBRETA 00119012001 ADSIB, REPOSICION UTILES DE ESCRITORIO.</t>
  </si>
  <si>
    <t>COBRO COSTOS DE PAPELERIA SEGUN TRANSFERENCIA DEL EXTERIOR POR ORDEN DE CONSULADO GENERAL DE BOLIVIA-GINEBRA-SUIZA REF:GESTORIA CONSULAR DICIEMBRE LIB. 00010011102 MIN.RELACIONES EXTERIORES - GESTORIA CONSULAR LEY Nº 3108</t>
  </si>
  <si>
    <t>COBRO COSTOS DE PAPELERIA POR REGULARIZACION DE TRANSFERENCIA DEL EXTERIOR POR ORDEN DE SOCIETE MAGHREB MANAGEMENT INTERNAT LIB. 00513012003 LBP-YPFB (2011349681373)</t>
  </si>
  <si>
    <t>COBRO COSTOS DE PAPELERIA SEGUN TRANSFERENCIA DEL EXTERIOR POR ORDEN DE CONSULADO DE BOLIVIA EN MURCIA LIB. 00010011102 MIN.RELACIONES EXTERIORES - GESTORIA CONSULAR LEY Nº 3108</t>
  </si>
  <si>
    <t>PAGO PRÉSTAMO VAR.ACRE.BILAT. VARIOS CLUB DE PARIS VCTO. 04-01-2018 SEGÚN NOTA MEFP/VTCP/DGCP/UODP-009/2018 DE FECHA 02/01/2018 POR CUENTA DE TGN, NTI. 010307 VALOR 04-01-2018 CAPITAL UFV 38.437.649,49 INTERESES UFV 4.173.643,37 CTA. 5970 CUENTA UNICA DEL TESORO DOLARES AMERICANOS LIBRETA 00099021001</t>
  </si>
  <si>
    <t>PAGO PRÉSTAMO VAR.ACRE.BILAT. VARIOS CLUB DE PARIS VCTO. 04-01-2018 SEGÚN NOTA MEFP/VTCP/DGCP/UODP-009/2018 DE FECHA 02/01/2018 POR CUENTA DE TGN, NTI. 010307 VALOR 04-01-2018 CAPITAL UFV 38.437.649,49 INTERESES UFV 4.173.643,37 CTA. 3987 CUENTA UNICA DEL TESORO-3987 LIBRETA 00099021001 REF.: COMISIONES BANCARIAS</t>
  </si>
  <si>
    <t>'TRANSFERENCIA DE FONDOS||S/G. CITE: MEFP/VTCP/DGCP/UODP-012/2018 DE LA FECHA, DEL MIN.DE ECONOMIA Y FINANZAS PUBLICAS.(HRE-TSO-40), PAGO BTS EXTRABURSATIL - VENCIMIENTO 5 DE ENERO DE 2018 D.S. N° 1121 DE 11 DE ENERO DE 2012. DEBITO DE LA LIBRETA N° 00099021001 TGN-RECURSOS ORDINARIOS MN.</t>
  </si>
  <si>
    <t>'TRANSFERENCIA DE FONDOS||S/G. CITE: MEFP/VTCP/DGCP/UODP-012/2018 DE LA FECHA, DEL MIN.DE ECONOMIA Y FINANZAS PUBLICAS.(HRE-TSO-40), PAGO BTS EXTRABURSATIL - VENCIMIENTO 5 DE ENERO DE 2018 D.S. N° 1121 DE 11 DE ENERO DE 2012. DEBITO DE LA LIBRETA N° 00099021001, REPOSICION UTILES DE ESCRITORIO.</t>
  </si>
  <si>
    <t>COBRO DE||UTILES DE ESCRITORIO POR ELABORACION DE LA OPERACIÓN CONTABLE N°910229 DE LA FECHA DE LA LIB. N° 00990201001 TGN- RECURSOS ORDINARIOS, COSTO UTILES DE ESCRITORIO</t>
  </si>
  <si>
    <t>COBRO COSTOS DE PAPELERIA SEGUN TRANSFERENCIA DEL EXTERIOR POR ORDEN DE SECCION CONSULAR EMBAJADA ITALIA REF.: GESTORIA CONSULAR DIC / 2017 Y SALDOS SUPERAVITARIOS AL 31.12017 LIB. 00010011102 MIN.RELACIONES EXTERIORES - GESTORIA CONSULAR LEY Nº 3108</t>
  </si>
  <si>
    <t>TRANSFERENCIA DEL EXTERIOR SEGUN SWIFT 00167 DE FECHA 05/01/2018 ORDENANTE: CONSULADO DE BOLIVIA EN CALAMA CL. LIB. 00340012003 RECAUDACION EXTRANJERIA - C.I. -L.C.</t>
  </si>
  <si>
    <t>TRANSFERENCIA DEL EXTERIOR SEGUN SWIFT 00168 DE FECHA 05/01/2018 ORDENANTE: CONSULADO DE BOLIVIA EN CALAMA-CL LIB. 00340012005 SEGIP - RECAUDACION EXTERIOR - CEDULAS DE IDENTIDAD</t>
  </si>
  <si>
    <t>A:00099021001 El concepto de la mencionada operacion corresponde a la transferencia de capital por el mes de Diciembre/2017, de Cooperativa Sudamerica al TGN.</t>
  </si>
  <si>
    <t>A:00099021001 El concepto de la mencionada operacion corresponde a la transferencia de capital por el mes de Diciembre de 2017 de Coop. El Buen Samaritano del Fideicomiso Programa de Reconversion Productiva y Comercial TGN 9.</t>
  </si>
  <si>
    <t>NUMERO DE LIBRETA CUT: Cuenta Unica del Tesoro OPERACIÓN E18 TRANSFERENCIA DEL SISTEMA FINANCIERO POR CUENTA DE TERCEROS A LA CUT Devolucion al TGN pago de FC</t>
  </si>
  <si>
    <t>COBRO COSTOS DE PAPELERIA SEGUN TRANSFERENCIA DEL EXTERIOR POR ORDEN DE CONSULADO DE BOLIVIA EN CALAMA CL. LIB. 00340012003 RECAUDACION EXTRANJERIA - C.I. -L.C.</t>
  </si>
  <si>
    <t>||COBRO DE COMISIONES AL TGN,POR ADMINISTRACIÓN DE VALORES PUBLICOS C EN MN, POR EL MES DE DICIEMBRE DE 2017, SEGÚN CARTA MEFP/VTCP/DGCP/UODP-023/2018 LIBRETA N0.00099021001, DE FECHA 05/01/2018 DEL MINISTERIO DE ECONOMIA Y FINANZAS PUBLICAS LIBRETA N0.00099021001</t>
  </si>
  <si>
    <t>De: 00340012001 Transferencia que efectuamos a requerimiento del Servicio General de Identificacion Personal mediante nota CITE: SEGIP/DGE/890/2017 y en virtud a la nota interna CITE: MEFP/VPCF/DGCF/UCCF No 1326/2017 de la Direccion General de Contabilidad Fiscal, para la devolucion de los depositos</t>
  </si>
  <si>
    <t>De: 00340012003 Transferencia que efectuamos a requerimiento del Servicio General de Identificacion Personal mediante nota CITE: SEGIP/DGE/890/2017 y en virtud a la nota interna CITE: MEFP/VPCF/DGCF/UCCF No 1326/2017 de la Direccion General de Contabilidad Fiscal, para la devolucion de los depositos</t>
  </si>
  <si>
    <t>||TRANSFERENCIA DE FONDOS DE LA CUT. LIBRETA 00099031003 POR PAGO VENCIMIENTOS DE LA FECHA DE VALORES "C" SEGUN NOTA MEFP/VTCP/DGCP/UODP-021/2018 DE F.05/01/2018 DEL MIN. ECON. Y FIN. PUB. CUT. LIBRETA 00099031003</t>
  </si>
  <si>
    <t>'TRANSFERENCIA DE FONDOS||S/G. CITE: MEFP/VTCP/DGCP/UODP-022/2018 DE LA FECHA, DEL MIN.DE ECONOMIA Y FINANZAS PUBLICAS.(HRE-TSO-53), PAGO BTS EXTRABURSATIL - VENCIMIENTO 6,7 Y 8 DE ENERO DE 2018 D.S. N° 1121 DE 11 DE ENERO DE 2012. DEBITO DE LA LIBRETA N° 00099021001 TGN-RECURSOS ORDINARIOS MN.</t>
  </si>
  <si>
    <t>'TRANSFERENCIA DE FONDOS||S/G. CITE: MEFP/VTCP/DGCP/UODP-022/2018 DE LA FECHA, DEL MIN.DE ECONOMIA Y FINANZAS PUBLICAS.(HRE-TSO-53), PAGO BTS EXTRABURSATIL - VENCIMIENTO 6,7 Y 8 DE ENERO DE 2018 D.S. N° 1121 DE 11 DE ENERO DE 2012. DEBITO DE LA LIBRETA N° 00099021001, REPOSICION UTILES DE ESCRITORIO.</t>
  </si>
  <si>
    <t>COBRO COSTOS DE PAPELERIA SEGUN TRANSFERENCIA DEL EXTERIOR POR ORDEN DE CONSULADO DE BOLIVIA EN CALAMA-CL LIB. 00340012003 RECAUDACION EXTRANJERIA - C.I. -L.C.</t>
  </si>
  <si>
    <t>TRANSFERENCIA DEL EXTERIOR SEGUN SWIFT 0012 DE FECHA 08/01/2018 ORDENANTE: CONSULADO DE BOLIVIA EN IQUIQUE CL. LIB. 00010011102 MIN.RELACIONES EXTERIORES - GESTORIA CONSULAR LEY Nº 3108</t>
  </si>
  <si>
    <t>TRANSFERENCIA DEL EXTERIOR SEGUN SWIFT 00211 DE FECHA 08/01/2018 ORDENANTE: CONSULADO GENERAL DE BOLIVIA EN HOUSTON REF.: RECAUDACIONES GESTORIA DIC.2017 LIB. 00010011102 MIN.RELACIONES EXTERIORES - GESTORIA CONSULAR LEY Nº 3108</t>
  </si>
  <si>
    <t>TRANSFERENCIA DEL EXTERIOR SEGUN SWIFT 00213 DE FECHA 08/01/2018 ORDENANTE: EMBAJADA DE BOLIVIA,SECCION CONSULAR-BRUSELAS-BE. LIB. 00010011102 MIN.RELACIONES EXTERIORES - GESTORIA CONSULAR LEY Nº 3108</t>
  </si>
  <si>
    <t>TRANSFERENCIA DEL EXTERIOR SEGUN SWIFT 00209 DE FECHA 08/01/2018 ORDENANTE: CONSULADO DE BOLIVIA EN MENDOZA ARGENTINA LIB. 00010011102 MIN.RELACIONES EXTERIORES - GESTORIA CONSULAR LEY Nº 3108</t>
  </si>
  <si>
    <t>TRANSFERENCIA DEL EXTERIOR SEGUN SWIFT 00256 DE FECHA 08/01/2018 ORDENANTE: CONSULADO GENERAL DE BOLIVIA LOS ANGELES CA REF.: GESTORIA CONSULAR LIB. 00010011102 MIN.RELACIONES EXTERIORES - GESTORIA CONSULAR LEY Nº 3108</t>
  </si>
  <si>
    <t>TRANSFERENCIA DEL EXTERIOR SEGUN SWIFT NO.00239 DE FECHA 08/01/2018 ORDENANTE: CONSULADO DE LA REP DE BOLIVIA VIEDMA REF:RECAUDACIONES DE GESTORIA CONSULAR LIB. 00010011102 MIN.RELACIONES EXTERIORES - GESTORIA CONSULAR LEY Nº 3108</t>
  </si>
  <si>
    <t>A:00099021001 Pago de capital e interes corriente a favor del TGN, adeudado por el GAD Potosi, correspondiente al Prestamo Convenio Subsidiario CAF 2324, Proyectos de Electrificacion Rural: Canton Coroma - Khara Khara, Janina, Rodeo, Antora Pintantora - San Ayllu Sicoya - San Miguel Salo Almona - Ta</t>
  </si>
  <si>
    <t>NUMERO DE LIBRETA CUT: 00234014202 OPERACIÓN E18 TRANSFERENCIA DEL SISTEMA FINANCIERO POR CUENTA DE TERCEROS A LA CUT A SOLICITUD DEL MEFP SEGUN NOTA CITE MEFP VTCP DGPOT UAIS CPI NO 0118001 BUN 18</t>
  </si>
  <si>
    <t>NUMERO DE LIBRETA CUT: 0099021001 OPERACIÓN E18 TRANSFERENCIA DEL SISTEMA FINANCIERO POR CUENTA DE TERCEROS A LA CUT A SOLICITUD DEL MEFP SEGUN NOTA CITE MEFP VTCP DGPOT UAIS CPI NO 0118002 BUN 18</t>
  </si>
  <si>
    <t>||TRANSFERENCIA A LA CUENTA UNICA DEL TESORO IMPORTE RETENIDO A WALTER ABRAHAM PEREZ ALANDIA POR REMUNERACIÓN MÁXIMA CORRESPONDIENTE AL MES DE DICIEMBRE/2017- LIBRETA N° 00990201001, SEGÚN DOCUMENTOS ADJUNTOS Y "ROC" N° 05/2018 DEL DCR. TRANS.POR REMUNERACIÓN MAXIMA WALTER ABRAHAM PEREZ ALANDIA - DICIEMBRE/2017 LIBRETA N° 00990201001</t>
  </si>
  <si>
    <t>||TRANSFERENCIA DE FONDOS S/G. FORMULARIO,CITE' BUN028/18 DE LA FECHA (HRE-TSO-75). DEVOLUCIÓN DE RECURSOS OTORGADOS A TRAVÉS DEL PROGRAMA BOLIVIA CAMBIA NO EJECUTADOS AL CIERRE DE LA GESTIÓN 2017, DEL PROYECTO FINANCIADO POR LA UPRE. A SOLICITUD DEL G.A.M. DE ARAMPAMPA; LIBRETA 00099024113 "BOLIVIA CAMBIA"; BUN.</t>
  </si>
  <si>
    <t>||TRANSFERENCIA DE FONDOS S/G. FORMULARIO, CITE' BUN/029/18 DE LA FECHA (HRE-TSO-74). DEVOLUCION DE RECURSOS NO EJECUTADOS PROYECTO: CONST. ESTADIO DEPARTAMENTAL DEL MUNICIPIO DE COBIJA. A SOLICITUD DEL G.A.D. DE PANDO; LIBRETA 00099024113 BOLIVIA CAMBIA; BUN.</t>
  </si>
  <si>
    <t>||TRANSFERENCIA DE FONDOS S/G. FORMULARIO, CITE' BUN030/18 DE LA FECHA (HRE-TSO-73). DEVOLUCIÓN DE RECURSOS OTORGADOS AL MUNICIPIO DE BAURES, PARA LA EJECUCIÓN DE 3 PROYECTOS A TRAVÉS DEL PROGRAMA BOLIVIA CAMBIA NO EJECUTADOS AL CIERRE DE LA GESTION 2017. A SOLICITUD DEL G.A.M. DE BAURES; LIBRETA 0009924113 BOLIVIA CAMBIA; BUN.</t>
  </si>
  <si>
    <t>PAGO A BID PRÉSTAMO 3487/BL-BO VCTO. 06-ene-2018 POR CUENTA DE TGN , NTI. 010248 VALOR 08-ene-2018 INTERESES USD 2.172.191,56 CTA. 3987 CUENTA UNICA DEL TESORO-3987 LIB. 00099021001 REF.: COMISIONES BANCARIAS</t>
  </si>
  <si>
    <t>||TRANSFERENCIA DE FONDOS S/G. MENSAJES SWIFT NROS. 00217 Y 00221 DE LA FECHA (SECTOR PUBLICO). DEBITO DE LA LIBRETA 00119012001 ADSIB, REPOSICION UTILES DE ESCRITORIO.</t>
  </si>
  <si>
    <t>PAGO A CAF PRÉSTAMO CFA008606 VCTO. 08-ene-2018 POR CUENTA DE TGN , NTI. 010212 VALOR 08-ene-2018 INTERESES USD 413.810,16 COMISIONES USD 78.923,07 CTA. 3987 CUENTA UNICA DEL TESORO-3987 LIB. 00099021001 REF.: COMISIONES BANCARIAS</t>
  </si>
  <si>
    <t>PAGO A CAF PRÉSTAMO CFA008604 VCTO. 08-ene-2018 POR CUENTA DE TGN , NTI. 010232 VALOR 08-ene-2018 INTERESES USD 955.376,70 COMISIONES USD 139.552,79 CTA. 3987 CUENTA UNICA DEL TESORO-3987 LIB. 00099021001 REF.: COMISIONES BANCARIAS</t>
  </si>
  <si>
    <t>COBRO COSTOS DE PAPELERIA SEGUN TRANSFERENCIA DEL EXTERIOR POR ORDEN DE CONSULADO GENERAL DE BOLIVIA EN HOUSTON REF.: RECAUDACIONES GESTORIA DIC.2017 LIB. 00010011102 MIN.RELACIONES EXTERIORES - GESTORIA CONSULAR LEY Nº 3108</t>
  </si>
  <si>
    <t>COBRO COSTOS DE PAPELERIA SEGUN TRANSFERENCIA DEL EXTERIOR POR ORDEN DE EMBAJADA DE BOLIVIA,SECCION CONSULAR-BRUSELAS-BE. LIB. 00010011102 MIN.RELACIONES EXTERIORES - GESTORIA CONSULAR LEY Nº 3108</t>
  </si>
  <si>
    <t>COBRO COSTOS DE PAPELERIA SEGUN TRANSFERENCIA DEL EXTERIOR POR ORDEN DE CONSULADO DE BOLIVIA EN MENDOZA ARGENTINA LIB. 00010011102 MIN.RELACIONES EXTERIORES - GESTORIA CONSULAR LEY Nº 3108</t>
  </si>
  <si>
    <t>TRANSFERENCIA RECIBIDA DEL EXTERIOR SEGÚN MENSAJES SWIFT Nos. 00247-00248 (REM.EXT.) DE FECHA 08-01-2018 POR DESEMBOLSO DE FONPLATA PRÉSTAMO BOL-27/2016 GAF BOL 004 2018 DESEMB.NRO.1 LIBRETA N° 00291012002 ABC-RECURSOS PROPIOS REF.: UTILES DE ESCRITORIO</t>
  </si>
  <si>
    <t>COBRO COSTOS DE PAPELERIA SEGUN TRANSFERENCIA DEL EXTERIOR POR ORDEN DE CONSULADO GENERAL DE BOLIVIA LOS ANGELES CA REF.: GESTORIA CONSULAR LIB. 00010011102 MIN.RELACIONES EXTERIORES - GESTORIA CONSULAR LEY Nº 3108</t>
  </si>
  <si>
    <t>COBRO COSTOS DE PAPELERIA SEGUN TRANSFERENCIA DEL EXTERIOR POR ORDEN DE CONSULADO DE LA REP DE BOLIVIA VIEDMA REF:RECAUDACIONES DE GESTORIA CONSULAR LIB. 00010011102 MIN.RELACIONES EXTERIORES - GESTORIA CONSULAR LEY Nº 3108</t>
  </si>
  <si>
    <t>COBRO COSTOS DE PAPELERIA SEGUN TRANSFERENCIA DEL EXTERIOR POR ORDEN DE YPF EXPLORACION Y PRODUCCION DE HIDROCARBUROS DE BOLIVIA S.A. LIB. 00513012003 LBP-YPFB (2011349681373)</t>
  </si>
  <si>
    <t>De: 00340012002 Transferencia que efectuamos a requerimiento del Servicio General de Identificacion Personal mediante nota CITE: SEGIP/DGE/890/2017 y en virtud a la nota interna CITE: MEFP/VPCF/DGCF/UCCF No 1326/2017 de la Direccion General de Contabilidad Fiscal, para la devolucion de los depositos</t>
  </si>
  <si>
    <t>'TRANSFERENCIA DE FONDOS||S/G. CITE: MEFP/VTCP/DGCP/UODP-034/2018 DE LA FECHA, DEL MIN.DE ECONOMIA Y FINANZAS PUBLICAS.(HRE-TSO-72), PAGO BTS EXTRABURSATIL - VENCIMIENTO 9 DE ENERO DE 2018 D.S. N° 1121 DE 11 DE ENERO DE 2012. DEBITO DE LA LIBRETA N° 00099021001 TGN-RECURSOS ORDINARIOS MN.</t>
  </si>
  <si>
    <t>'TRANSFERENCIA DE FONDOS||S/G. CITE: MEFP/VTCP/DGCP/UODP-034/2018 DE LA FECHA, DEL MIN.DE ECONOMIA Y FINANZAS PUBLICAS.(HRE-TSO-72), PAGO BTS EXTRABURSATIL - VENCIMIENTO 9 DE ENERO DE 2018 D.S. N° 1121 DE 11 DE ENERO DE 2012. DEBITO DE LA LIBRETA N° 00099021001, REPOSICION UTILES DE ESCRITORIO.</t>
  </si>
  <si>
    <t>PAGO A BID PRÉSTAMO 3487/BL-BO VCTO. 06-ene-2018 POR CUENTA DE TGN , NTI. 010247 VALOR 08-ene-2018 INTERESES USD 35.925,37 CTA. 3987 CUENTA UNICA DEL TESORO-3987 LIB. 00099021001 REF.: COMISIONES BANCARIAS</t>
  </si>
  <si>
    <t>TRANSFERENCIA DEL EXTERIOR SEGUN SWIFT NO.00270 DE FECHA 09/01/2018 ORDENANTE: CONSULADO DE BOLIVIA EN MURCIA REF:GESTORIA CONSULAR 2017 LIB. 00010011102 MIN.RELACIONES EXTERIORES - GESTORIA CONSULAR LEY Nº 3108</t>
  </si>
  <si>
    <t>TRANSFERENCIA DEL EXTERIOR SEGUN SWIFT NO.00271 DE FECHA 09/01/2018 ORDENANTE: CONSULAT GENERAL BOLIVIE - FRANCIA REF:RECAUDACIONES DICIEMBRE 2017 LIB. 00010011102 MIN.RELACIONES EXTERIORES - GESTORIA CONSULAR LEY Nº 3108</t>
  </si>
  <si>
    <t>TRANSFERENCIA DEL EXTERIOR SEGUN SWIFT 00306 DE FECHA 09/01/2018 ORDENANTE: CONSULADO DE BOLIVIA EN SS DE JUJUY-ARGENTINA LIB. 00010011102 MIN.RELACIONES EXTERIORES - GESTORIA CONSULAR LEY Nº 3108</t>
  </si>
  <si>
    <t>REGULARIZACION DE TRANSFERENCIA DEL EXTERIOR SEGUN SWIFT NO.00207 DE FECHA 09/01/2018 ORDENANTE: CONSULADO GERAL DA BOLIVIA-SAO PAULO BRASIL LIB. 00340012005 SEGIP - RECAUDACION EXTERIOR - CEDULAS DE IDENTIDAD</t>
  </si>
  <si>
    <t>NÚMERO DE LIBRETA CUT: 99031009.00 OPERACIÓN T01 TRANSFERENCIA DE FONDOS A LA CUT - TESORO DIRECTO DE BANCO UNION S.A. A CUENTA UNICA DEL TESORO CON NUMERO DE SOLICITUD = 2431807 Y NUMERO CORRELATIVO = 91320009012018702 TRANSFERENCIA POR OPERACIONES DE VENTA BONOS BTX</t>
  </si>
  <si>
    <t>||TRANSFERENCIA DE FONDOS S/G. FORMULARIO, CITE' BUN032/18 DE LA FECHA (HRE-TSO-188). DEVOLUCIÓN DE RECURSOS NO EJECUTADOS DEL PROYECTO CONSTRUCCIÓN CENTRO DE SALUD CON INTERNACION JAHUACAYA FINANCIADOS POR LA UPRE. A SOLICITUD DEL G.A.M. TINGUIPAYA; LIBRETA 00099024113 BOLIVIA CAMBIA; BUN.</t>
  </si>
  <si>
    <t>VENTA DE DIVISAS CON TRANSFERENCIA DE FONDOS A SOLICITUD DE MINISTERIO DE ECONOMIA Y FINANZAS PUBLICAS SEGUN SOLICITUD 4154 REF: PRIMER PAGO A FAVOR DE MELINSKY, PELLEGRINELLI Y ASOC. S.A., POR CONSULTORIA REALIZACION DE UN ESTUDIO MATEMATICO ACTUARIAL DEL SECTOR DEL AUTOTRANSPORTE AL SISTEMA INTEGR LIB. 00099021001 TGN-RECURSOS ORDINARIOS (3987)</t>
  </si>
  <si>
    <t>||COBRO DE COMISIONES BCB POR ADMINISTRACION DEL FIDEICOMISO DE 01/10/2017 AL 31/12/2017, SEGUN CONT. FIDEICOMISO SANO N° 402/2014 DEL 18/12/2014 Y NOTA YPFB/GAFC 0068 - DFC 0070 - URT 0025/2018 DEL 05/01/18 EQUIV. USD 5.713,12 LIBRETA 00513012007 YPFB - RECURSOS NACIONALIZACION</t>
  </si>
  <si>
    <t>COBRO COSTOS DE PAPELERIA SEGUN TRANSFERENCIA DEL EXTERIOR POR ORDEN DE CONSULAT GENERAL BOLIVIE - FRANCIA REF:RECAUDACIONES DICIEMBRE 2017 LIB. 00010011102 MIN.RELACIONES EXTERIORES - GESTORIA CONSULAR LEY Nº 3108</t>
  </si>
  <si>
    <t>COBRO COSTOS DE PAPELERIA SEGUN TRANSFERENCIA DEL EXTERIOR POR ORDEN DE CONSULADO DE BOLIVIA EN SS DE JUJUY-ARGENTINA LIB. 00010011102 MIN.RELACIONES EXTERIORES - GESTORIA CONSULAR LEY Nº 3108</t>
  </si>
  <si>
    <t>COBRO COSTOS DE PAPELERIA SEGUN TRANSFERENCIA DEL EXTERIOR POR ORDEN DE SOCIETE MAGHREB MANAGEMENT INTERNAT LIB. 00513012003 LBP-YPFB (2011349681373)</t>
  </si>
  <si>
    <t>COBRO COSTOS DE PAPELERIA POR REGULARIZACION DE TRANSFERENCIA DEL EXTERIOR POR ORDEN DE CONSULADO GERAL DA BOLIVIA-SAO PAULO BRASIL LIB. 00340012003 RECAUDACION EXTRANJERIA - C.I. -L.C.</t>
  </si>
  <si>
    <t>De: 00203012007 Transferencia que efectuamos a requerimiento de la Autoridad de Supervision del Sistema Financiero, segun notas CITE: ASFI/JFI/R-240115 y 239594/2017 y en virtud a la nota interna CITE: MEFP/VPCF/DGCF/UCCF No.011/2018 de la Direccion General de Contabilidad Fiscal de esta Cartera de</t>
  </si>
  <si>
    <t>||COMISION TRANSFERENCIA FDOS.AL EXTERIOR 0,10% S/USD306.372.-,REEMB.GSTS.COMUNICACION BS220.-Y EMISION COMP.CONTABLE BS50.-REF.:PAGO 1 LC I-2017-044 P/C MH EEC-GNV A/F LOVATO GAS SPA,EN COMPL.A COMP.910519 ADJ.DE LA FECHA. LIB.00078034201 MHE -EEC-GNV FONDO DE CONVERSION DE VEHICULOS REF.:COMIS.PAGO 1 LC I-2017-044</t>
  </si>
  <si>
    <t>'TRANSFERENCIA DE FONDOS||S/G. CITE: MEFP/VTCP/DGCP/UODP-036/2018 DE LA FECHA, DEL MIN.DE ECONOMIA Y FINANZAS PUBLICAS.(HRE-TSO-186), PAGO BTS EXTRABURSATIL - VENCIMIENTO 10 DE ENERO DE 2018 D.S. N° 1121 DE 11 DE ENERO DE 2012. DEBITO DE LA LIBRETA N° 00099021001 TGN-RECURSOS ORDINARIOS MN.</t>
  </si>
  <si>
    <t>'TRANSFERENCIA DE FONDOS||S/G. CITE: MEFP/VTCP/DGCP/UODP-036/2018 DE LA FECHA, DEL MIN.DE ECONOMIA Y FINANZAS PUBLICAS.(HRE-TSO-186), PAGO BTS EXTRABURSATIL - VENCIMIENTO 10 DE ENERO DE 2018 D.S. N° 1121 DE 11 DE ENERO DE 2012. DEBITO DE LA LIBRETA N° 00099021001, REPOSICION UTILES DE ESCRITORIO.</t>
  </si>
  <si>
    <t>||TRANSFERENCIA DE FONDOS S/G. MENSAJES SWIFT NROS. 00302 Y 00303 DE LA FECHA (SECTOR PÚBLICO). DEBITO DE LA LIBRETA 00119012001 ADSIB, REPOSICION UTILES DE ESCRITORIO.</t>
  </si>
  <si>
    <t>COBRO COSTOS DE PAPELERIA SEGUN TRANSFERENCIA DEL EXTERIOR POR ORDEN DE CONSULADO DE BOLIVIA EN MURCIA REF:GESTORIA CONSULAR 2017 LIB. 00010011102 MIN.RELACIONES EXTERIORES - GESTORIA CONSULAR LEY Nº 3108</t>
  </si>
  <si>
    <t>TRANSFERENCIA DEL EXTERIOR SEGUN SWIFT NO.00319 DE FECHA 10/01/2018 ORDENANTE: EMBASSY OF BOLIVIA-TOKYO JAPON LIB. 00010011102 MIN.RELACIONES EXTERIORES - GESTORIA CONSULAR LEY Nº 3108</t>
  </si>
  <si>
    <t>TRANSFERENCIA DEL EXTERIOR SEGUN SWIFT NO.00317 DE FECHA 10/01/2018 ORDENANTE: CONSULADO GENERAL DE BOLIVIA EN MILAN REF:DEVOLUCION DE SALDOS LIB. 00010011102 MIN.RELACIONES EXTERIORES - GESTORIA CONSULAR LEY Nº 3108</t>
  </si>
  <si>
    <t>TRANSFERENCIA DEL EXTERIOR SEGUN SWIFT 00315 DE FECHA 10/01/2018 ORDENANTE: CONSULADO DE BOLIVIA EN MILAN IT. LIB. 00010011102 MIN.RELACIONES EXTERIORES - GESTORIA CONSULAR LEY Nº 3108</t>
  </si>
  <si>
    <t>TRANSFERENCIA DEL EXTERIOR SEGUN SWIFT 00314 DE FECHA 10/01/2018 ORDENANTE: CONSULADO GENERAL DE BOLIVIA EN HOUSTON-EE.UU. LIB. 00099021001 TGN-RECURSOS ORDINARIOS (3987)</t>
  </si>
  <si>
    <t>TRANSFERENCIA DEL EXTERIOR SEGUN SWIFT 00316 DE FECHA 10/01/2018 ORDENANTE: CONSULADO DE BOLIVIA EN SEVILLA REF.: RECAUDACION GESTORIA CONSULAR DIC.2017 Y SALDO SUPERAVITARIO LIB. 00010011102 MIN.RELACIONES EXTERIORES - GESTORIA CONSULAR LEY Nº 3108</t>
  </si>
  <si>
    <t>TRANSFERENCIA DEL EXTERIOR SEGUN SWIFT 00355 DE FECHA 10/01/2018 ORDENANTE: CONSULADO DE BOLIVIA EN MADRID ES. LIB. 00010011102 MIN.RELACIONES EXTERIORES - GESTORIA CONSULAR LEY Nº 3108</t>
  </si>
  <si>
    <t>TRANSFERENCIA DEL EXTERIOR SEGUN SWIFT 00357 DE FECHA 10/01/2018 ORDENANTE: EMBAJADA DE BOLIVIA EN LA CIUDAD DE MEXICO MX. LIB. 00010011102 MIN.RELACIONES EXTERIORES - GESTORIA CONSULAR LEY Nº 3108</t>
  </si>
  <si>
    <t>TRANSFERENCIA DEL EXTERIOR SEGUN SWIFT 00370 DE FECHA 10/01/2018 ORDENANTE: CONSULADO DE BOLIVIA - ANTOGASTA CL. LIB. 00010011102 MIN.RELACIONES EXTERIORES - GESTORIA CONSULAR LEY Nº 3108</t>
  </si>
  <si>
    <t>NUMERO DE LIBRETA CUT: 00078014205 OPERACIÓN E18 TRANSFERENCIA DEL SISTEMA FINANCIERO POR CUENTA DE TERCEROS A LA CUT A SOLICITUD DE REPSOL E&amp;P BOLIVIA</t>
  </si>
  <si>
    <t>NUMERO DE LIBRETA CUT: 00099021001 OPERACIÓN E18 TRANSFERENCIA DEL SISTEMA FINANCIERO POR CUENTA DE TERCEROS A LA CUT CANCELACION DE LA CUOTA 55 POR REEMBOLSO DE AMORTIZACION A CAPITAL Y COSTO DE CAPITAL POR LOS RECURSOS EFECTIVAMENTE RECIBIDOS POR PARTE DE LA EMPRESA METALURGICA VINTO BENEFICIAR</t>
  </si>
  <si>
    <t>||TRANSFERENCIA DE FONDOS S/G. FORMULARIO, CITE' BUN035/17 DE LA FECHA (HRE-TSO-343). EN CUMPLIMIENTO AL CONVENIO INTERINSTITUCIONAL ENTRE G.A.M. VACAS Y UPRE. A SOLICITUD DEL G.A.M. DE VACAS; LIBRETA 00099024113 "BOLIVIA CAMBIA"; BUN.</t>
  </si>
  <si>
    <t>||TRANSFERENCIA DE FONDOS S/G. MENSAJES SWIFT NROS. 00375 Y 00376 DE LA FECHA (SECTOR PUBLICO). DEBITO DE LA LIBRETA 00119012001 ADSIB, REPOSICION UTILES DE ESCRITORIO.</t>
  </si>
  <si>
    <t>COBRO COSTOS DE PAPELERIA SEGUN TRANSFERENCIA DEL EXTERIOR POR ORDEN DE EMBASSY OF BOLIVIA-TOKYO JAPON LIB. 00010011102 MIN.RELACIONES EXTERIORES - GESTORIA CONSULAR LEY Nº 3108</t>
  </si>
  <si>
    <t>COBRO COSTOS DE PAPELERIA SEGUN TRANSFERENCIA DEL EXTERIOR POR ORDEN DE CONSULADO GENERAL DE BOLIVIA EN MILAN REF:DEVOLUCION DE SALDOS LIB. 00010011102 MIN.RELACIONES EXTERIORES - GESTORIA CONSULAR LEY Nº 3108</t>
  </si>
  <si>
    <t>COBRO COSTOS DE PAPELERIA SEGUN TRANSFERENCIA DEL EXTERIOR POR ORDEN DE CONSULADO DE BOLIVIA EN MILAN IT. LIB. 00010011102 MIN.RELACIONES EXTERIORES - GESTORIA CONSULAR LEY Nº 3108</t>
  </si>
  <si>
    <t>COBRO COSTOS DE PAPELERIA SEGUN TRANSFERENCIA DEL EXTERIOR POR ORDEN DE CONSULADO GENERAL DE BOLIVIA EN HOUSTON-EE.UU. LIB. 00099021001 TGN-RECURSOS ORDINARIOS (3987)</t>
  </si>
  <si>
    <t>COBRO COSTOS DE PAPELERIA SEGUN TRANSFERENCIA DEL EXTERIOR POR ORDEN DE CONSULADO DE BOLIVIA EN SEVILLA REF.: RECAUDACION GESTORIA CONSULAR DIC.2017 Y SALDO SUPERAVITARIO LIB. 00010011102 MIN.RELACIONES EXTERIORES - GESTORIA CONSULAR LEY Nº 3108</t>
  </si>
  <si>
    <t>COBRO COSTOS DE PAPELERIA SEGUN TRANSFERENCIA DEL EXTERIOR POR ORDEN DE CONSULADO DE BOLIVIA EN MADRID ES. LIB. 00010011102 MIN.RELACIONES EXTERIORES - GESTORIA CONSULAR LEY Nº 3108</t>
  </si>
  <si>
    <t>COBRO COSTOS DE PAPELERIA SEGUN TRANSFERENCIA DEL EXTERIOR POR ORDEN DE EMBAJADA DE BOLIVIA EN LA CIUDAD DE MEXICO MX. LIB. 00010011102 MIN.RELACIONES EXTERIORES - GESTORIA CONSULAR LEY Nº 3108</t>
  </si>
  <si>
    <t>COBRO COSTOS DE PAPELERIA SEGUN TRANSFERENCIA DEL EXTERIOR POR ORDEN DE CONSULADO DE BOLIVIA - ANTOGASTA CL. LIB. 00010011102 MIN.RELACIONES EXTERIORES - GESTORIA CONSULAR LEY Nº 3108</t>
  </si>
  <si>
    <t>De: 00340012002 Transferencia que efectuamos a requerimiento del Servicio General de Identificacion de Personal, segun nota CITE: SEGIP/DGE/926/2017 y en virtud a la nota interna CITE: MEFP/VPCF/DGCF/UCCF No.009/2018 de la Direccion General de Contabilidad Fiscal de esta Cartera de Estado y de acuer</t>
  </si>
  <si>
    <t>De: 00340012003 Transferencia que efectuamos a requerimiento del Servicio General de Identificacion de Personal, segun nota CITE: SEGIP/DGE/926/2017 y en virtud a la nota interna CITE: MEFP/VPCF/DGCF/UCCF No.009/2018 de la Direccion General de Contabilidad Fiscal de esta Cartera de Estado y de acuer</t>
  </si>
  <si>
    <t>||COBRO DE COMISIONES BANCARIAS POR TRANSF. FDOS. POR ALIVIO OTORGADO POR LA REPUBLICA DE FRANCIA A BOLIVIA DE ACUERDO AL CONTRATO DE DESENDEUDAMIENTO Y DESARROLLO (3C2D) DEL 23/12/2014, REF: DEVOLUCIÓN DE PAGO EFECTUADO A NATIXIS POR DEUDA EXTERNA PTMO. 651-OB1 LIB. N°00099021001 RECURSOS ORDINARIOS -3987, REF.: COMISIONES BANCARIAS</t>
  </si>
  <si>
    <t>||TRANSFERENCIA DE FONDOS S/G. MENSAJES SWIFT NROS. 00327 Y 00335 DE LA FECHA (SECTOR PUBLICO). DEBITO DE LA LIBRETA 00119012001 ADSIB, REPOSICION UTILES DE ESCRITORIO.</t>
  </si>
  <si>
    <t>'TRANSFERENCIA DE FONDOS||S/G. CITE: MEFP/VTCP/DGCP/UODP-039/2018 DE LA FECHA, DEL MIN.DE ECONOMIA Y FINANZAS PUBLICAS.(HRE-TSO-338), PAGO BTS EXTRABURSATIL - VENCIMIENTO 11 DE ENERO DE 2018 D.S. N° 1121 DE 11 DE ENERO DE 2012. DEBITO DE LA LIBRETA N° 00099021001 TGN-RECURSOS ORDINARIOS MN.</t>
  </si>
  <si>
    <t>'TRANSFERENCIA DE FONDOS||S/G. CITE: MEFP/VTCP/DGCP/UODP-039/2018 DE LA FECHA, DEL MIN.DE ECONOMIA Y FINANZAS PUBLICAS.(HRE-TSO-338), PAGO BTS EXTRABURSATIL - VENCIMIENTO 11 DE ENERO DE 2018 D.S. N° 1121 DE 11 DE ENERO DE 2012. DEBITO DE LA LIBRETA N° 00099021001, REPOSICION UTILES DE ESCRITORIO.</t>
  </si>
  <si>
    <t>||COMISION TRANSFERENCIA FONDOS AL EXTERIOR 0.10% S/USD 459.558.- REEM GTOS DE COMUNICACION BS220.- Y EMISION CBTE CONTABLE BS50 EN COMPLEMENTO A COMPROBANTE S-0910748 ADJUNTO. CGO.LIB.N°00078034201 MHE-EEC-GNV FDO DE CONVERSION DE VEHICULOS REF.: COM PAGO N° LC I-2017-044</t>
  </si>
  <si>
    <t>||TRANSFERENCIA DE FONDOS S/G. MENSAJE SWIFT N°00366 DE LA FECHA. (SECTOR PUBLICO). DEBITO LIBRETA N°00117012001 DGAC, COBRO EMISION COMPROBANTE CONTABLE DE LA FECHA.</t>
  </si>
  <si>
    <t>||REGISTRO COBRO COMISION AMPLIACION DE VALIDEZ 0,015% POR 20 DIAS S/USD 5.304.505.- REEMB. GTOS DE COMUNICACION BS220.- Y EMISIION DE CBTE. CTBLE. BS50.- SEGUN NOTA ADJUNTA REF.: I-2016-012 LIB. N°00513072001 YPFB- OPERACIONES GNRGD REF.: AMP. LC I-2016-012</t>
  </si>
  <si>
    <t>TRANSFERENCIA DEL EXTERIOR SEGUN SWIFT NO.380 DE FECHA 11/01/2018 ORDENANTE: CONSULADO DE BOLIVIA EN MADRID LIB. 00340012005 SEGIP - RECAUDACION EXTERIOR - CEDULAS DE IDENTIDAD</t>
  </si>
  <si>
    <t>TRANSFERENCIA DEL EXTERIOR SEGUN SWIFT NO.382 DE FECHA 11/01/2018 ORDENANTE: CONSULADO DE BOLIVIA EN VALENCIA-ESPAÑA REF:RECAUDACION CONSULAR LIB. 00010011102 MIN.RELACIONES EXTERIORES - GESTORIA CONSULAR LEY Nº 3108</t>
  </si>
  <si>
    <t>REGULARIZACION DE TRANSFERENCIA DEL EXTERIOR SEGUN SWIFT NO.369 DE FECHA 11/01/2018 ORDENANTE: CONSULADO DE BOLIVIA EN SALTA-ARGENTINA REF:GESTORIA CONSULAR DICIEMBRE/17 LIB. 00010011102 MIN.RELACIONES EXTERIORES - GESTORIA CONSULAR LEY Nº 3108</t>
  </si>
  <si>
    <t>REGULARIZACION DE TRANSFERENCIA DEL EXTERIOR SEGUN SWIFT 00371 DE FECHA 11/01/2018 ORDENANTE: CONSULADO GENERAL DE BOLIVIA EN SANTIAGO CL. LIB. 00010011102 MIN.RELACIONES EXTERIORES - GESTORIA CONSULAR LEY Nº 3108</t>
  </si>
  <si>
    <t>REGULARIZACION DE TRANSFERENCIA DEL EXTERIOR SEGUN SWIFT 00269 DE FECHA 11/01/2018 ORDENANTE: CONSULADO DE BOLIVIA EN MURCIA REF.: DEVOLUCION DE SALDOS NO EJECUTADOS PROGRAMA DE DOCUMENTACION/2017 LIB. 00099021001 TGN-RECURSOS ORDINARIOS (3987)</t>
  </si>
  <si>
    <t>TRANSFERENCIA DEL EXTERIOR SEGUN SWIFT 00386-00389 DE FECHA 11/01/2018 ORDENANTE: VICECONSULADO DEL ESTADO PLURINACIONAL DE BOLIVIA-SAN JUSTO-ARGENTINA LIB. 00010011102 MIN.RELACIONES EXTERIORES - GESTORIA CONSULAR LEY Nº 3108</t>
  </si>
  <si>
    <t>REGULARIZACION DE TRANSFERENCIA DEL EXTERIOR SEGUN CONSULADO GENL DE BOLIVIA EN HOUSTON REF:DEV.SALDOS NO EJECUTADOS GASTOS DE FUNCIONAMIENTO GESTION 2017 DE FECHA 11/01/2018 ORDENANTE: LIB. 00099021001 TGN-RECURSOS ORDINARIOS (3987)</t>
  </si>
  <si>
    <t>TRANSFERENCIA DEL EXTERIOR SEGUN SWIFT 00383 DE FECHA 11/01/2018 ORDENANTE: CONSULADO DE BOLIVIA EN CALAMA-CL. LIB. 00010011102 MIN.RELACIONES EXTERIORES - GESTORIA CONSULAR LEY Nº 3108</t>
  </si>
  <si>
    <t>NUMERO DE LIBRETA CUT: 00099021001 OPERACIÓN E18 TRANSFERENCIA DEL SISTEMA FINANCIERO POR CUENTA DE TERCEROS A LA CUT A SOLICITUD DEL MEFP SEGUN NOTA CITE MEFP VTCP DGPOT UAIS CPI NO 0118004 BUN 18</t>
  </si>
  <si>
    <t>NUMERO DE LIBRETA CUT: 00099021001 OPERACIÓN E18 TRANSFERENCIA DEL SISTEMA FINANCIERO POR CUENTA DE TERCEROS A LA CUT A SOLICITUD DEL MEFP SEGUN NOTA CITE MEFP VTCP DGPOT UAIS CPI NO 0118003 BUN 18</t>
  </si>
  <si>
    <t>||REGISTRO COBRO COMISION AVISO ENMIENDA CARTA DE CREDITO STANDBY BS220.-Y EMISION COMP.CONTABLE BS50.-REF.:40GA-G43418-4DGN (BCB:SB-R-2016-70) A/F Y.P.F.B.,S/G SWIFT 413 ADJ.DE LA FECHA. LIB.00513012007 YPFB - RECURSOS NACIONALIZACIÓN REF.:COMISIONES AVISO ENMIENDA SBLC 40GA-G43418-4DGN</t>
  </si>
  <si>
    <t>||TRANSFERENCIA DE FONDOS S/G. MENSAJES SWIFT NROS.00524 Y 00528 DE LA FECHA.(SECTOR PUBLICO). DEBITO LIBRETA NO.00119012001 ADSIB COBRO EMISION COMPROBANTE CONTABLE DE LA FECHA.</t>
  </si>
  <si>
    <t>COBRO COSTOS DE PAPELERIA SEGUN TRANSFERENCIA DEL EXTERIOR POR ORDEN DE CONSULADO DE BOLIVIA EN MADRID LIB. 00340012003 RECAUDACION EXTRANJERIA - C.I. -L.C.</t>
  </si>
  <si>
    <t>COBRO COSTOS DE PAPELERIA SEGUN TRANSFERENCIA DEL EXTERIOR POR ORDEN DE CONSULADO DE BOLIVIA EN VALENCIA-ESPAÑA REF:RECAUDACION CONSULAR LIB. 00010011102 MIN.RELACIONES EXTERIORES - GESTORIA CONSULAR LEY Nº 3108</t>
  </si>
  <si>
    <t>COBRO COSTOS DE PAPELERIA POR REGULARIZACION DE TRANSFERENCIA DEL EXTERIOR POR ORDEN DE CONSULADO DE BOLIVIA EN SALTA-ARGENTINA REF:GESTORIA CONSULAR DICIEMBRE/17 LIB. 00010011102 MIN.RELACIONES EXTERIORES - GESTORIA CONSULAR LEY Nº 3108</t>
  </si>
  <si>
    <t>COBRO COSTOS DE PAPELERIA POR REGULARIZACION DE TRANSFERENCIA DEL EXTERIOR POR ORDEN DE CONSULADO GENERAL DE BOLIVIA EN SANTIAGO CL. LIB. 00010011102 MIN.RELACIONES EXTERIORES - GESTORIA CONSULAR LEY Nº 3108</t>
  </si>
  <si>
    <t>VENTA DE DIVISAS CON TRANSFERENCIA DE FONDOS A SOLICITUD DE MINISTERIO DE RELACIONES EXTERIORES SEGUN SOLICITUD 4155 REF: PAGO DE HABERES DEL SERVICIO DIPLOMATICO CONSULAR Y AGREGADOS COMERCIALES CORRESPONDIENTE AL MES DE DICIEMBRE 2017 SEGUN PLANILLA DE RRHH N 121701. LIB. 00099021001 TGN-RECURSOS ORDINARIOS (3987)</t>
  </si>
  <si>
    <t>VENTA DE DIVISAS CON TRANSFERENCIA DE FONDOS A SOLICITUD DE MINISTERIO DE RELACIONES EXTERIORES SEGUN SOLICITUD 4156 REF: REMESA ADICIONAL A FAVOR DE COLIVIAN MILAN PARA CUBRIR DE GASTOS FUNERARIOS DE ANA MARIA LUZ BARRETO CHUQUIMIA SEGUN NOTA NI 185. LIB. 00010011102 MIN.RELACIONES EXTERIORES - GESTORIA CONSULAR LEY Nº 3108</t>
  </si>
  <si>
    <t>VENTA DE DIVISAS CON TRANSFERENCIA DE FONDOS A SOLICITUD DE MINISTERIO DE RELACIONES EXTERIORES SEGUN SOLICITUD 4159 REF: REMESA A FAVOR DEL CONSULADO EN ROSARIO POR REPATRIACION DE CONNACIONAL ROCIO CORI QUISPE SEGUN NOTA180. LIB. 00010011102 MIN.RELACIONES EXTERIORES - GESTORIA CONSULAR LEY Nº 3108</t>
  </si>
  <si>
    <t>VENTA DE DIVISAS CON TRANSFERENCIA DE FONDOS A SOLICITUD DE MINISTERIO DE RELACIONES EXTERIORES SEGUN SOLICITUD 4158 REF: REMESA ADICIONAL A FAVOR DE EMBAJADAS DE CANADA SUECIA DINAMARCA Y DEL CONSULADO EN PERU SEGUN NOTAS NSC447 193 Y NI122. LIB. 00099021001 TGN-RECURSOS ORDINARIOS (3987)</t>
  </si>
  <si>
    <t>VENTA DE DIVISAS CON TRANSFERENCIA DE FONDOS A SOLICITUD DE MINISTERIO DE RELACIONES EXTERIORES SEGUN SOLICITUD 4157 REF: REMESA A FAVOR DEL CONSULADO EN SANTIAGO PARA CUBRIR GASTOS FUNERARIOS Y REPATRIACION DE RESTOS MORTALES DEL CONNACIONAL MANUEL VALERO VALERO SEGUN NOTA NI 172. LIB. 00010011102 MIN.RELACIONES EXTERIORES - GESTORIA CONSULAR LEY Nº 3108</t>
  </si>
  <si>
    <t>VENTA DE DIVISAS CON TRANSFERENCIA DE FONDOS A SOLICITUD DE MINISTERIO DE RELACIONES EXTERIORES SEGUN SOLICITUD 4160 REF: PAGO DE COSTO DE VIDA DEL PERSONAL SERVICIO DIPLOMATICO CONSULAR Y AGREGADOS COMERCIALES SEGUN PLANILLA MIXTA DE RRHH N 121706. LIB. 00099021001 TGN-RECURSOS ORDINARIOS (3987)</t>
  </si>
  <si>
    <t>VENTA DE DIVISAS CON TRANSFERENCIA DE FONDOS A SOLICITUD DE MINISTERIO DE RELACIONES EXTERIORES SEGUN SOLICITUD 4161 REF: PAGO DE HABERES AL PERSONAL DE EMIPAS MADRID CORRESPONDIENTE AL MES DE DICIEMBRE 2017 SEGUN PLANILLA DE RRHH N 121704. LIB. 00099021001 TGN-RECURSOS ORDINARIOS (3987)</t>
  </si>
  <si>
    <t>VENTA DE DIVISAS CON TRANSFERENCIA DE FONDOS A SOLICITUD DE MINISTERIO DE RELACIONES EXTERIORES SEGUN SOLICITUD 4162 REF: REMESA ADICIONAL A FAVOR DE LA EMBAJADA EN URUGUAY Y COLIVIAN NUEVA YORK SEGUN NOTAS NSC 173 Y 314. LIB. 00099021001 TGN-RECURSOS ORDINARIOS (3987)</t>
  </si>
  <si>
    <t>COBRO COSTOS DE PAPELERIA POR REGULARIZACION DE TRANSFERENCIA DEL EXTERIOR POR ORDEN DE CONSULADO DE BOLIVIA EN MURCIA REF.: DEVOLUCION DE SALDOS NO EJECUTADOS PROGRAMA DE DOCUMENTACION/2017 LIB. 00099021001 TGN-RECURSOS ORDINARIOS (3987)</t>
  </si>
  <si>
    <t>COBRO COSTOS DE PAPELERIA SEGUN TRANSFERENCIA DEL EXTERIOR POR ORDEN DE VICECONSULADO DEL ESTADO PLURINACIONAL DE BOLIVIA-SAN JUSTO-ARGENTINA LIB. 00010011102 MIN.RELACIONES EXTERIORES - GESTORIA CONSULAR LEY Nº 3108</t>
  </si>
  <si>
    <t>COBRO COSTOS DE PAPELERIA POR REGULARIZACION DE TRANSFERENCIA DEL EXTERIOR POR ORDEN DE LIB. 00099021001 TGN-RECURSOS ORDINARIOS (3987)</t>
  </si>
  <si>
    <t>PAGO A FONPLATA PRÉSTAMO BOL 24/2014 VCTO. 11-ene-2018 POR CUENTA DE TGN , NTI. 010312 VALOR 11-ene-2018 INTERESES USD 232.302,34 CTA. 3987 CUENTA UNICA DEL TESORO-3987 LIB. 00099021001 REF.: COMISIONES BANCARIAS</t>
  </si>
  <si>
    <t>TRANSFERENCIA RECIBIDA DEL EXTERIOR SEGÚN MENSAJES SWIFT Nos. 00520-00521 (REM.EXT.) DE FECHA 11-01-2018 POR DESEMBOLSO DE FONPLATA PRÉSTAMO BOL-26/2015 GAF BOL 008 2018 DESEMB.NRO.1 LIBRETA N° 00291012002 ABC-RECURSOS PROPIOS REF.: UTILES DE ESCRITORIO</t>
  </si>
  <si>
    <t>COBRO COSTOS DE PAPELERIA SEGUN TRANSFERENCIA DEL EXTERIOR POR ORDEN DE CONSULADO DE BOLIVIA EN CALAMA-CL. LIB. 00010011102 MIN.RELACIONES EXTERIORES - GESTORIA CONSULAR LEY Nº 3108</t>
  </si>
  <si>
    <t>'COBRO POR´||COM. TRANSFERENCIA DE FODOS AL EXT. 0,10% S/USD 87.995,40 REEMB. GTOS DE COMUNICACION BS220.- Y EMISION DE CBTE. CTBEL BS50.- EN COMPLEMENTO A CBTE. ADJUNTO DE LA FECHA. CGO. LIB. 00132069201SEDEM - PROOMIEL FINPRO CHUQUISACA REF.: CGOD. POR PAGO LC I-2017-036</t>
  </si>
  <si>
    <t>'TRANSFERENCIA DE FONDOS||S/G. CITE: MEFP/VTCP/DGCP/UODP-047/2018 DE LA FECHA, DEL MIN.DE ECONOMIA Y FINANZAS PUBLICAS.(HRE-TSO-373), PAGO BTS EXTRABURSATIL - VENCIMIENTO 12 DE ENERO DE 2018 D.S. N° 1121 DE 11 DE ENERO DE 2012. DEBITO DE LA LIBRETA N° 00099021001 TGN-RECURSOS ORDINARIOS MN.</t>
  </si>
  <si>
    <t>'TRANSFERENCIA DE FONDOS||S/G. CITE: MEFP/VTCP/DGCP/UODP-047/2018 DE LA FECHA, DEL MIN.DE ECONOMIA Y FINANZAS PUBLICAS.(HRE-TSO-373), PAGO BTS EXTRABURSATIL - VENCIMIENTO 12 DE ENERO DE 2018 D.S. N° 1121 DE 11 DE ENERO DE 2012. DEBITO DE LA LIBRETA N° 00099021001, REPOSICION UTILES DE ESCRITORIO.</t>
  </si>
  <si>
    <t>||TRANSFERENCIA DE FONDOS S/G. MENSAJES SWIFT NROS. 00393 Y 00396 DE LA FECHA (SECTOR PUBLICO). DEBITO DE LA LIBRETA 00119012001 ADSIB, REPOSICION UTILES DE ESCRITORIO.</t>
  </si>
  <si>
    <t>||TRANSFERENCIA DE FONDOS S/G. MENSAJES SWIFT NROS. 00392 Y 00395 DE LA FECHA (SECTOR PUBLICO). DEBITO DE LA LIBRETA 00119012001 ADSIB, REPOSICION UTILES DE ESCRITORIO.</t>
  </si>
  <si>
    <t>REGULARIZACION DE TRANSFERENCIA DEL EXTERIOR SEGUN SWIFT NO.511 DE FECHA 12/01/2018 ORDENANTE: BOTSCHAFT DES PLURINATIONALEN BERLIN-ALEMANIA REF:GESTORIA CONSULAR MES DE DICIEMBRE LIB. 00010011102 MIN.RELACIONES EXTERIORES - GESTORIA CONSULAR LEY Nº 3108</t>
  </si>
  <si>
    <t>TRANSFERENCIA DEL EXTERIOR SEGUN SWIFT 00539 DE FECHA 12/01/2018 ORDENANTE: EMBAJADA DE BOLIVIA SUECIA REF.: GESTORIA CONSULAR DIC.2017 LIB. 00010011102 MIN.RELACIONES EXTERIORES - GESTORIA CONSULAR LEY Nº 3108</t>
  </si>
  <si>
    <t>TRANSFERENCIA DEL EXTERIOR SEGUN SWIFT 000538 DE FECHA 12/01/2018 ORDENANTE: CONSULADO DE BOLIVIA EN ARICA CHILE REF.: RECAUDACION GESTORIA CONSULAR LIB. 00010011102 MIN.RELACIONES EXTERIORES - GESTORIA CONSULAR LEY Nº 3108</t>
  </si>
  <si>
    <t>TRANSFERENCIA DEL EXTERIOR SEGUN SWIFT 00534 DE FECHA 12/01/2018 ORDENANTE: CONSULADO GERAL DA BOLIVIA SAO PAULO BR LIB. 00010011102 MIN.RELACIONES EXTERIORES - GESTORIA CONSULAR LEY Nº 3108</t>
  </si>
  <si>
    <t>TRANSFERENCIA DEL EXTERIOR SEGUN SWIFT 00601 DE FECHA 12/01/2018 ORDENANTE: EMBAJADA DE BOLIVIA EN BRASIL-BRASILEA DF BRASIL LIB. 00010011102 MIN.RELACIONES EXTERIORES - GESTORIA CONSULAR LEY Nº 3108</t>
  </si>
  <si>
    <t>TRANSFERENCIA DEL EXTERIOR SEGUN SWIFT 00600 DE FECHA 12/01/2018 ORDENANTE: CONSULADO DEL ESTADO PLURINACIIONAL DE BOLIVIA EN ILO-PERU REF.: DEV. SALDOS GASTOS PROGRAMA DE DOCUMENTACION LIB. 00099021001 TGN-RECURSOS ORDINARIOS (3987)</t>
  </si>
  <si>
    <t>A:00070014201 Debito Automatico al GAD La Paz por incumplimiento en la trasferencia de recursos del 0.4% en favor de la Direccion General de Servicio Civil dependiente del Ministerio de Trabajo, Empleo y Prevision Social, en el marco de la Ley N2104 de fecha 21 de junio de 2000, Ley N2027 del Estatu</t>
  </si>
  <si>
    <t>A:00070014201 Debito Automatico al GAD Cochabamba por incumplimiento en la trasferencia de recursos del 0.4% en favor de la Direccion General de Servicio Civil dependiente del Ministerio de Trabajo, Empleo y Prevision Social, en el marco de la Ley N2104 de fecha 21 de junio de 2000, Ley N2027 del Es</t>
  </si>
  <si>
    <t>A:00070014201 Debito Automatico al GAD Potosi por incumplimiento en la trasferencia de recursos del 0.4% en favor de la Direccion General de Servicio Civil dependiente del Ministerio de Trabajo, Empleo y Prevision Social, en el marco de la Ley N2104 de fecha 21 de junio de 2000, Ley N2027 del Estatu</t>
  </si>
  <si>
    <t>A:00070014201 Debito Automatico al GAD del Beni por incumplimiento en la trasferencia de recursos del 0.4% en favor de la Direccion General de Servicio Civil dependiente del Ministerio de Trabajo, Empleo y Prevision Social, en el marco de la Ley N2104 de fecha 21 de junio de 2000, Ley N2027 del Esta</t>
  </si>
  <si>
    <t>A:00070014201 Debito Automatico al GAD Pando por incumplimiento en la trasferencia de recursos del 0.4% en favor de la Direccion General de Servicio Civil dependiente del Ministerio de Trabajo, Empleo y Prevision Social, en el marco de la Ley N2104 de fecha 21 de junio de 2000, Ley N2027 del Estatut</t>
  </si>
  <si>
    <t>A:00099021001 A requerimiento de la Unidad de Administracion e Informacion Salarial (UAIS), con notas internas CITE: MEFP/VTCP/DGPOT/UAIS/Noc. 110 y 122/2018, en la cual solicita la reversion definitiva de las boletas consignadas en los Comprobantes de Pago Nos. 71577 y 71583.con H.R. 6-34865-R/132-</t>
  </si>
  <si>
    <t>NUMERO DE LIBRETA CUT: 00099021001 OPERACIÓN E18 TRANSFERENCIA DEL SISTEMA FINANCIERO POR CUENTA DE TERCEROS A LA CUT TRANSFERENCIA EFECTUADA POR PAGO INDEBIDO RP PERIODO DIC.2017SG LIBRETA N.00099021001</t>
  </si>
  <si>
    <t>NUMERO DE LIBRETA CUT: 00099021001 OPERACIÓN E18 TRANSFERENCIA DEL SISTEMA FINANCIERO POR CUENTA DE TERCEROS A LA CUT TRANSFERENCIA EFECTUADA POR PAGO DE ADELANTO P.R.A. RP PERIODO DIC 2017 SG LIB.00099021001</t>
  </si>
  <si>
    <t>NUMERO DE LIBRETA CUT: 00099021001 OPERACIÓN E18 TRANSFERENCIA DEL SISTEMA FINANCIERO POR CUENTA DE TERCEROS A LA CUT A SOLICITUD DEL MEFP SEGUN NOTA CITE MEFP VTCP DGPOT UAIS CPI NO 0118005 BUN 18</t>
  </si>
  <si>
    <t>||REGULARIZACIÓN DE NUESTRA OPERACIÓN NRO. 0910892 DE F. 11/01/2018 EN ATENCIÓN A CORREO ELECTRÓNICO DE LA DIRECCIÓN GENERAL DE AERONÁUTICA CIVIL DE LA FECHA (SECTOR PÚBLICO). DEBITO DE LA LIBRETA 00117012001 DGAC, REPOSICION UTILES DE ESCRITORIO.</t>
  </si>
  <si>
    <t>VENTA DE DIVISAS CON TRANSFERENCIA DE FONDOS A SOLICITUD DE MINISTERIO DE LA PRESIDENCIA SEGUN SOLICITUD 4166 REF: DIVISAS USD 78,487.51 PAGO A AIRBUS HELICOPTERS CONO SUR S.A COMPRA DE REPUESTOS PARA AERONAVES FAB 003 Y FAB 007 SOLICITADOS GESTION 2016, BANCO BBVA URUGUAY S.A CUENTA 999011879. LIB. 00099021001 TGN-RECURSOS ORDINARIOS (3987)</t>
  </si>
  <si>
    <t>VENTA DE DIVISAS CON TRANSFERENCIA DE FONDOS A SOLICITUD DE MINISTERIO DE LA PRESIDENCIA SEGUN SOLICITUD 4167 REF: DIVISAS USD 41,838.00 PAGO A AND S INTERNATIONAL SUPPLY INC. POR COMPRA DE LLANTAS Y REPUESTOS PARA AERONAVES FAB 047 Y FAB 048, SEGUN INVOICE 1021, WELLS FARGO BANK CUENTA 200000278097 LIB. 00099021001 TGN-RECURSOS ORDINARIOS (3987)</t>
  </si>
  <si>
    <t>VENTA DE DIVISAS CON TRANSFERENCIA DE FONDOS A SOLICITUD DE MINISTERIO DE LA PRESIDENCIA SEGUN SOLICITUD 4168 REF: DIVISAS USD 56,875.45 PAGO A DASSAULT FALCON JET CORP. POR COMPRA DE LLANTAS, REPUESTOS Y COSTOS DE ENVIO PARA AERONAVE FAB 001, SEGUN INVOICE 529008, 529006, BANK OF AMERICA CUENTA 381 LIB. 00099021001 TGN-RECURSOS ORDINARIOS (3987)</t>
  </si>
  <si>
    <t>COBRO COSTOS DE PAPELERIA POR REGULARIZACION DE TRANSFERENCIA DEL EXTERIOR POR ORDEN DE BOTSCHAFT DES PLURINATIONALEN BERLIN-ALEMANIA REF:GESTORIA CONSULAR MES DE DICIEMBRE LIB. 00010011102 MIN.RELACIONES EXTERIORES - GESTORIA CONSULAR LEY Nº 3108</t>
  </si>
  <si>
    <t>COBRO COSTOS DE PAPELERIA POR REGULARIZACION DE TRANSFERENCIA DEL EXTERIOR POR ORDEN DE ENERGIA DEL PARANA S.A. REF.: PAGO A PROVEEEDORES LIB. 00513062001 YPFB-OPERACIONES PLANTA DE SEPARACION DE LIQUIDOS RIO GRANDE</t>
  </si>
  <si>
    <t>COBRO COSTOS DE PAPELERIA SEGUN TRANSFERENCIA DEL EXTERIOR POR ORDEN DE EMBAJADA DE BOLIVIA SUECIA REF.: GESTORIA CONSULAR DIC.2017 LIB. 00010011102 MIN.RELACIONES EXTERIORES - GESTORIA CONSULAR LEY Nº 3108</t>
  </si>
  <si>
    <t>COBRO COSTOS DE PAPELERIA SEGUN TRANSFERENCIA DEL EXTERIOR POR ORDEN DE CONSULADO GERAL DA BOLIVIA SAO PAULO BR LIB. 00010011102 MIN.RELACIONES EXTERIORES - GESTORIA CONSULAR LEY Nº 3108</t>
  </si>
  <si>
    <t>COBRO COSTOS DE PAPELERIA SEGUN TRANSFERENCIA DEL EXTERIOR POR ORDEN DE LIB. 00513062001 YPFB-OPERACIONES PLANTA DE SEPARACION DE LIQUIDOS RIO GRANDE</t>
  </si>
  <si>
    <t>COBRO COSTOS DE PAPELERIA SEGUN TRANSFERENCIA DEL EXTERIOR POR ORDEN DE EMBAJADA DE BOLIVIA EN BRASIL-BRASILEA DF BRASIL LIB. 00010011102 MIN.RELACIONES EXTERIORES - GESTORIA CONSULAR LEY Nº 3108</t>
  </si>
  <si>
    <t>COBRO COSTOS DE PAPELERIA SEGUN TRANSFERENCIA DEL EXTERIOR POR ORDEN DE CONSULADO DEL ESTADO PLURINACIIONAL DE BOLIVIA EN ILO-PERU REF.: DEV. SALDOS GASTOS PROGRAMA DE DOCUMENTACION LIB. 00099021001 TGN-RECURSOS ORDINARIOS (3987)</t>
  </si>
  <si>
    <t>De: 00340012002 Transferencia que realizamos a solicitud del Servicio General de Identificacion Personal mediante nota CITE: SEGIP/DGE/937/2017 H.R. 6-37674-R y de acuerdo a la nota interna CITE: MEFP/VPCF/DGCF/UCCF No 022/2018 de la Direccion General de Contabilidad Fiscal.</t>
  </si>
  <si>
    <t>De: 00340012003 Transferencia que realizamos a solicitud del Servicio General de Identificacion Personal mediante nota CITE: SEGIP/DGE/937/2017 H.R. 6-37674-R y de acuerdo a la nota interna CITE: MEFP/VPCF/DGCF/UCCF No 022/2018 de la Direccion General de Contabilidad Fiscal.</t>
  </si>
  <si>
    <t>De: 00070011102 Transferencia que efectuamos a requerimiento del Ministerio de Trabajo Empleo y Prevision Social, segun nota CITE:MTEPS/DGAA/No.471/2017 y en virtud a la nota interna CITE: MEFP/VPCF/DGCF/UCCF No.003/2018 de la Direccion General de Contabilidad Fiscal de esta Cartera de Estado y de a</t>
  </si>
  <si>
    <t>De: 00572012001 Transferencia que realizamos a solicitud de EMAPA, mediante nota CITE: EMAPA/GAF/UF/No. 206/2017 H.R. 6-37235-R y de acuerdo a la nota interna CITE: MEFP/VPCF/DGCF/UCCF No 004/2018 de la Direccion General de Contabilidad Fiscal.</t>
  </si>
  <si>
    <t>||REGISTRO COBRO COMISION AVISO CARTA DE CREDITO STANDBY BS220.-Y EMISION COMP.CONTABLE BS50.-REF.:LGBM201820001247 (BCB:SB-R-2018-02) A/F ENVIBOL,EN COMPL.A COMP.910919 ADJ.DE LA FECHA. LIB.00132019202 SEDEM-PLANTA ENV.DE VIDRIO CHUQ.-MUN.ZUDAÑEZ REF.:COMIS.AVISO SBLC LGBM201820001247</t>
  </si>
  <si>
    <t>||REGULARIZACIÓN DE NUESTRA OPERACIÓN NRO. 0910891 DE F. 11/01/2018 EN ATENCIÓN A CORREO ELECTRÓNICO DE LA DIRECCIÓN GENERAL DE AERONÁUTICA CIVIL DE LA FECHA. (SECTOR PUBLICO). DEBITO DE LA LIBRETA 00117012001 DGAC, REPOSICION UTILES DE ESCRITORIO.</t>
  </si>
  <si>
    <t>||TRANSFERENCIA DE FONDOS SEGÚN CITE: MEFP/VTCP/DGCP/UODP-056/2017 DEL MEFP RECIBIDA EN LA FECHA REF: PAGO VENCIMIENTOS CLAVE PIZARRA TGNU1G03 (TRAM-TSO-391) EQUIVALENTE A UFV 52.500.000,00 T/C. UFV 2,23886 DE LA LIBRETA N° 00099021001TGN RECURSOS ORDINARIOS - MONEDA NACIONAL</t>
  </si>
  <si>
    <t>COBRO DE||ÚTILES DE ESCRITORIO POR LA ELABORACIÓN DEL COMPROBANTE CONTABLE N° 0910936 DE LA FECHA DE LA LIBRETA N° 00099021001 TGN - RECURSOS ORDINARIOS - MONEDA NACIONAL, COSTO ÚTILES DE ESCRITORIO</t>
  </si>
  <si>
    <t>'TRANSFERENCIA DE FONDOS||S/G. CITE: MEFP/VTCP/DGCP/UODP-055/2018 DE LA FECHA, DEL MIN.DE ECONOMIA Y FINANZAS PUBLICAS.(HRE-TSO-392), PAGO BTS EXTRABURSATIL - VENCIMIENTO 13,14 Y 15 DE ENERO DE 2018 D.S. N° 1121 DE 11 DE ENERO DE 2012. DEBITO DE LA LIBRETA N° 00099021001 TGN-RECURSOS ORDINARIOS MN.</t>
  </si>
  <si>
    <t>'TRANSFERENCIA DE FONDOS||S/G. CITE: MEFP/VTCP/DGCP/UODP-055/2018 DE LA FECHA, DEL MIN.DE ECONOMIA Y FINANZAS PUBLICAS.(HRE-TSO-392), PAGO BTS EXTRABURSATIL - VENCIMIENTO 13,14 Y 15 DE ENERO DE 2018 D.S. N° 1121 DE 11 DE ENERO DE 2012. DEBITO DE LA LIBRETA N° 00099021001, REPOSICION UTILES DE ESCRITORIO.</t>
  </si>
  <si>
    <t>||TRANSFERENCIA DE FONDOS DE LA CUT, POR PAGO DE VENCIMIENTOS VALORES "C" SEGUN NOTA MEFP/VTCP/DGCP/UODP-054/2018 DE FECHA 12/01/2018 DEL MINISTERIO DE ECONOMIA Y FINANZAS PUBLICAS LIBRETA 00099031003 TGN-TITULOS VALOR DEL TESORO -M/N. LIBRETA 00099031003 TGN-TITULOS VALOR DEL TESORO -M/N.</t>
  </si>
  <si>
    <t>||TRANSFERENCIA DE FONDOS S/G. MENSAJES SWIFT NROS.00546 Y 00548 DE LA FECHA.(SECTOR PUBLICO). DEBITO LIBRETA NO.00119012001 ADSIB COBRO EMISION COMPROBANTE CONTABLE DE LA FECHA.</t>
  </si>
  <si>
    <t>||TRANSFERENCIA DE FONDOS S/G. MENSAJE SWIFT NRO. 00545 Y CORREO ELECTRÓNICO DE LA DIRECCIÓN GENERAL DE AERONAUTICA CIVIL DE LA FECHA (SECTOR PUBLICO9. DEBITO DE LA LIBRETA 00117012001 DGAC, REPOSICION UTILES DE ESCRITORIO.</t>
  </si>
  <si>
    <t>TRANSFERENCIA DEL EXTERIOR SEGUN SWIFT 00608 DE FECHA 15/01/2018 ORDENANTE: CONSULADO DEL ESTADO PLURINACIONAL DE BOLIVIA-COMODORO RIVADAVIA-AR LIB. 00010011102 MIN.RELACIONES EXTERIORES - GESTORIA CONSULAR LEY Nº 3108</t>
  </si>
  <si>
    <t>||TRANSFERENCIA DE FONDOS S/G. FORMULARIO,CITE' BUN042/17 DE LA FECHA (HRE-TSO-411). DEVOLUCIÓN DE RECURSOS OTORGADOS A TRAVÉS DEL PROGRAMA BOLIVIA CAMBIA NO EJECUTADOS AL CIERRE DE LA GESTIÓN 2017. A SOLICITUD DEL G.A.M. DE BOLIVAR; LIBRETA 00099024113 BOLIVIA CAMBIA; BUN.</t>
  </si>
  <si>
    <t>'COBRO DE'||UTILES DE ESCRITORIO POR EL COMPROBANTE CONTABLE NRO. 0911111 DE TRANSFERENCIA DE FONDOS DEL EXTERIOR A LA CUENTA DE SENATEX DE LA FECHA. EN ATENCIÓN NOTA, CITE' SENATEX/DGE/CAR/0306/2017 DE F. 21/07/2017. DEBITO DE LA LIBRETA 00378012002 SENATEX ADMINISTRACION CENTRAL, REPOSICION UTILES DE ESCRITORIO.</t>
  </si>
  <si>
    <t>'TRANSFERENCIA DE FONDOS||S/G. CITE: MEFP/VTCP/DGCP/UODP-058/2018 DE LA FECHA, DEL MIN.DE ECONOMIA Y FINANZAS PUBLICAS.(HRE-TSO-403), PAGO BTS EXTRABURSATIL - VENCIMIENTO 16 DE ENERO DE 2018 D.S. N° 1121 DE 11 DE ENERO DE 2012. DEBITO DE LA LIBRETA N° 00099021001 TGN-RECURSOS ORDINARIOS MN.</t>
  </si>
  <si>
    <t>'TRANSFERENCIA DE FONDOS||S/G. CITE: MEFP/VTCP/DGCP/UODP-058/2018 DE LA FECHA, DEL MIN.DE ECONOMIA Y FINANZAS PUBLICAS.(HRE-TSO-403), PAGO BTS EXTRABURSATIL - VENCIMIENTO 16 DE ENERO DE 2018 D.S. N° 1121 DE 11 DE ENERO DE 2012. DEBITO DE LA LIBRETA N° 00099021001, REPOSICION UTILES DE ESCRITORIO.</t>
  </si>
  <si>
    <t>||TRANSFERENCIA DE FONDOS S/G. MENSAJES SWIFT NROS. 00619 Y 00622 DE LA FECHA (SECTOR PUBLICO). DEBITO DE LA LIBRETA 00117012001 DGAC, REPOSICION UTILES DE ESCRITORIO.</t>
  </si>
  <si>
    <t>||TRANSFERENCIA DE FONDOS S/G. CITE: MEFP/VTCP/DGCP/UODP-65/2018 DE LA FECHA, DEL MIN.DE ECONOMIA Y FINANZAS PUBLICAS.(HRE-TSO-404), PAGO CUOTA PARTE DEL CREDITO IDA 3507-BO A CARGO DE FONDO NACIONAL DE DESARROLLO REGIONAL (FNDR) VENC.15-01-2018. DEBITO DE LA LIBRETA N° 00862012005 FNDR-PSAC-BM- IDA 3507/BO, REC.LINEA CAP.INT.COM.</t>
  </si>
  <si>
    <t>||TRANSFERENCIA DE FONDOS S/G. CITE: MEFP/VTCP/DGCP/UODP-65/2018 DE LA FECHA, DEL MIN.DE ECONOMIA Y FINANZAS PUBLICAS.(HRE-TSO-404), PAGO CUOTA PARTE DEL CREDITO IDA 3507-BO A CARGO DE FONDO NACIONAL DE DESARROLLO REGIONAL (FNDR) VENC.15-01-2018. DEBITO DE LA LIBRETA N° 00862012006 FNDR-PSAC-BM- IDA 3507/BO, REC.FNDR CAP.INT.COM.</t>
  </si>
  <si>
    <t>||TRANSFERENCIA DE FONDOS S/G. CITE: MEFP/VTCP/DGCP/UODP-65/2018 DE LA FECHA, DEL MIN.DE ECONOMIA Y FINANZAS PUBLICAS.(HRE-TSO-404), PAGO CUOTA PARTE DEL CREDITO IDA 3507-BO A CARGO DE FONDO NACIONAL DE DESARROLLO REGIONAL (FNDR) VENC.15-01-2018. DEBITO DE LA LIBRETA N° 00862012001 FNDR-ADMINISTRACION, REPOSICION UTILES DE ESCRITORIO.</t>
  </si>
  <si>
    <t>COBRO COSTOS DE PAPELERIA SEGUN TRANSFERENCIA DEL EXTERIOR POR ORDEN DE CONSULADO DEL ESTADO PLURINACIONAL DE BOLIVIA-COMODORO RIVADAVIA-AR LIB. 00010011102 MIN.RELACIONES EXTERIORES - GESTORIA CONSULAR LEY Nº 3108</t>
  </si>
  <si>
    <t>REGULARIZACION DE TRANSFERENCIA DEL EXTERIOR SEGUN SWIFT 00597 DE FECHA 16/01/2018 ORDENANTE: EMBAJADA DE BOLIVIA PANAMA LIB. 00010011102 MIN.RELACIONES EXTERIORES - GESTORIA CONSULAR LEY Nº 3108</t>
  </si>
  <si>
    <t>TRANSFERENCIA DEL EXTERIOR SEGUN THE EMBASSY OF BOLIVIA (SUECIA) REF.: GESTORIA CONSULAR DIC 2017 DE FECHA 16/01/2018 ORDENANTE: LIB. 00010011102 MIN.RELACIONES EXTERIORES - GESTORIA CONSULAR LEY Nº 3108</t>
  </si>
  <si>
    <t>TRANSFERENCIA DEL EXTERIOR SEGUN SWIFT NO.648 DE FECHA 16/01/2018 ORDENANTE: CONSULATE GENL OF THE PLURINATIONAL STATE OF BOLIVIA (NEW YORK) REF.: GESTORIA CONSULAR. LIB. 00010011102 MIN.RELACIONES EXTERIORES - GESTORIA CONSULAR LEY Nº 3108</t>
  </si>
  <si>
    <t>REGULARIZACION DE TRANSFERENCIA DEL EXTERIOR SEGUN SWIFT 00599 DE FECHA 16/01/2018 ORDENANTE: CONSULADO GENERAL DEL ESTADO PLURINACIONAL DE BOLIVIA EN ILO-PERU LIB. 00099021001 TGN-RECURSOS ORDINARIOS (3987)</t>
  </si>
  <si>
    <t>REGULARIZACION DE TRANSFERENCIA DEL EXTERIOR SEGUN SWIFT 00598 DE FECHA 16/01/2018 ORDENANTE: CONSULADO DEL ESTADO PLURINACIONAL DE BOLIVIA EN ILO-PERU LIB. 00099021001 TGN-RECURSOS ORDINARIOS (3987)</t>
  </si>
  <si>
    <t>TRANSFERENCIA DEL EXTERIOR SEGUN 00645-00655 DE FECHA 16/01/2018 ORDENANTE: CONSULADO GENERAL DE BOLIVIA BUENOS AIRES REF.: SERVICIOS DEL GOBIERNO LIB. 00340012005 SEGIP - RECAUDACION EXTERIOR - CEDULAS DE IDENTIDAD</t>
  </si>
  <si>
    <t>TRANSFERENCIA DEL EXTERIOR SEGUN SWIFT 00700 DE FECHA 16/01/2018 ORDENANTE: CONSULADO DE BOLIVIA EN ORAN ARGENTINA REF.: RECAUDACIONES CONSULARES JUNIO A DICIEMBRE 2017 LIB. 00010011102 MIN.RELACIONES EXTERIORES - GESTORIA CONSULAR LEY Nº 3108</t>
  </si>
  <si>
    <t>TRANSFERENCIA DEL EXTERIOR SEGUN SWIFT 00674 DE FECHA 16/01/2018 ORDENANTE: CONSULADO DE BOLIVIA EN MADRID ESPAÑA REF.: GESTORIA CONSULAR LIB. 00010011102 MIN.RELACIONES EXTERIORES - GESTORIA CONSULAR LEY Nº 3108</t>
  </si>
  <si>
    <t>A:00099021001 Pago a favor del Tesoro General de la Nacion, emergente de la transferencia de inmuebles por parte del Banco Sur S.A. en liquidacion a favor del Gobierno Autonomo Municipal de Trinidad, efectuadas, en el marco de las Leyes Nos. 3252 y 047 de fechas 08 de diciembre de 2005 y 09 de octub</t>
  </si>
  <si>
    <t>NUMERO DE LIBRETA CUT: Cuenta Unica del Tesoro OPERACIÓN E18 TRANSFERENCIA DEL SISTEMA FINANCIERO POR CUENTA DE TERCEROS A LA CUT Pago correspondiente a diciembre 2017</t>
  </si>
  <si>
    <t>||TRANSFERENCIA DE FONDOS S/G. MENSAJES SWIFT NROS. 00661 Y 00665 DE LA FECHA (SECTOR PÚBLICO). DEBITO DE LA LIBRETA 00117012001 DGAC, REPOSICION UTILES DE ESCRITORIO.</t>
  </si>
  <si>
    <t>||TRANSFERENCIA DE FONDOS S/G. MENSAJES SWIFT NROS. 00663 Y 00666 DE LA FECHA (SECTOR PÚBLICO). DEBITO DE LA LIBRETA 00119012001 ADSIB, REPOSICION UTILES DE ESCRITORIO.</t>
  </si>
  <si>
    <t>||TRANSFERENCIA DE FONDOS S/G. MENSAJES SWIFT NROS. 00659 Y 00664 DE LA FECHA (SECTOR PÚBLICO). DEBITO DE LA LIBRETA 00119012001 ADSIB, REPOSICION UTILES DE ESCRITORIO.</t>
  </si>
  <si>
    <t>||TRANSFERENCIA DE FONDOS S/G. MENSAJE SWIFT NRO. 00689 DE LA FECHA (SECTOR PÚBLICO). DEBITO DE LA LIBRETA 00117012001 DGAC, REPOSICION UTILES DE ESCRITORIO.</t>
  </si>
  <si>
    <t>PAGO A OPEP PRÉSTAMO 519-P VCTO. 15-ene-2018 POR CUENTA DE TGN , NTI. 010267 VALOR 16-ene-2018 CAPITAL USD 35.255,00 INTERESES USD 2.824,86 CTA. 3987 CUENTA UNICA DEL TESORO-3987 LIB. 00099021001 REF.: COMISIONES BANCARIAS</t>
  </si>
  <si>
    <t>PAGO A OPEP PRÉSTAMO 749-P VCTO. 15-ene-2018 POR CUENTA DE TGN , NTI. 010275 VALOR 16-ene-2018 CAPITAL USD 138.880,00 INTERESES USD 31.961,02 CTA. 3987 CUENTA UNICA DEL TESORO-3987 LIB. 00099021001 REF.: COMISIONES BANCARIAS</t>
  </si>
  <si>
    <t>PAGO A OPEP PRÉSTAMO 1653-P VCTO. 15-ene-2018 POR CUENTA DE TGN , NTI. 010281 VALOR 16-ene-2018 INTERESES USD 158.437,35 CTA. 3987 CUENTA UNICA DEL TESORO-3987 LIB. 00099021001 REF.: COMISIONES BANCARIAS</t>
  </si>
  <si>
    <t>PAGO A OPEP PRÉSTAMO 529-P VCTO. 15-ene-2018 POR CUENTA DE TGN , NTI. 010274 VALOR 16-ene-2018 CAPITAL USD 30.156,00 INTERESES USD 2.415,76 CTA. 3987 CUENTA UNICA DEL TESORO-3987 LIB. 00099021001 REF.: COMISIONES BANCARIAS</t>
  </si>
  <si>
    <t>PAGO A OPEP PRÉSTAMO 463-P VCTO. 15-ene-2018 POR CUENTA DE TGN , NTI. 010264 VALOR 16-ene-2018 CAPITAL USD 22.209,00 INTERESES USD 1.779,26 CTA. 3987 CUENTA UNICA DEL TESORO-3987 LIB. 00099021001 REF.: COMISIONES BANCARIAS</t>
  </si>
  <si>
    <t>PAGO A FONPLATA PRÉSTAMO BOL-26/2015 VCTO. 15-ene-2018 POR CUENTA DE TGN , NTI. 010258 VALOR 16-ene-2018 COMISIONES USD 126.027,40 CTA. 3987 CUENTA UNICA DEL TESORO-3987 LIB. 00099021001 REF.: COMISIONES BANCARIAS</t>
  </si>
  <si>
    <t>PAGO A CAF PRÉSTAMO CFA002762 VCTO. 16-ene-2018 POR CUENTA DE TGN , NTI. 010242 VALOR 16-ene-2018 CAPITAL USD 12.220,53 INTERESES USD 652,27 CTA. 3987 CUENTA UNICA DEL TESORO-3987 LIB. 00099021001 REF.: COMISIONES BANCARIAS</t>
  </si>
  <si>
    <t>PAGO A BID PRÉSTAMO 3536/BL-BO VCTO. 15-ene-2018 POR CUENTA DE TGN , NTI. 010300 VALOR 16-ene-2018 INTERESES USD 43.057,90 COMISIONES USD 115.653,04 CTA. 3987 CUENTA UNICA DEL TESORO-3987 LIB. 00099021001 REF.: COMISIONES BANCARIAS</t>
  </si>
  <si>
    <t>PAGO A BID PRÉSTAMO 3536/BL-BO VCTO. 15-ene-2018 POR CUENTA DE TGN , NTI. 010301 VALOR 16-ene-2018 INTERESES USD 1.170,77 CTA. 3987 CUENTA UNICA DEL TESORO-3987 LIB. 00099021001 REF.: COMISIONES BANCARIAS</t>
  </si>
  <si>
    <t>PAGO A BID PRÉSTAMO 3797/BL-BO VCTO. 15-ene-2018 POR CUENTA DE TGN , NTI. 010252 VALOR 16-ene-2018 INTERESES USD 3.076,56 COMISIONES USD 52.901,43 CTA. 3987 CUENTA UNICA DEL TESORO-3987 LIB. 00099021001 REF.: COMISIONES BANCARIAS</t>
  </si>
  <si>
    <t>PAGO A BID PRÉSTAMO 3797/BL-BO VCTO. 15-ene-2018 POR CUENTA DE TGN , NTI. 010249 VALOR 16-ene-2018 INTERESES USD 58,25 CTA. 3987 CUENTA UNICA DEL TESORO-3987 LIB. 00099021001 REF.: COMISIONES BANCARIAS</t>
  </si>
  <si>
    <t>TRANSFERENCIA RECIBIDA DEL EXTERIOR SEGÚN MENSAJES SWIFT Nos. 657-658 (REM.EXT.) DE FECHA 16-01-2018 POR DESEMBOLSO DE CAF PRÉSTAMO CFA008239 CARRETERA PADILLA-EL SALTO SOLICITUD DE DESEMBOLSO NRO. 20 LIBRETA N° 00291012002 ABC-RECURSOS PROPIOS REF.: UTILES DE ESCRITORIO</t>
  </si>
  <si>
    <t>COBRO COSTOS DE PAPELERIA SEGUN TRANSFERENCIA DEL EXTERIOR POR ORDEN DE PETROLEO BRASILEIRO SA PETROBRAS LIB. 00513012007 YPFB - RECURSOS NACIONALIZACIÓN</t>
  </si>
  <si>
    <t>COBRO COSTOS DE PAPELERIA SEGUN TRANSFERENCIA DEL EXTERIOR POR ORDEN DE PETROLEO BRAASILEIRO SA - PETROBRAS LIB. 00513012007 YPFB - RECURSOS NACIONALIZACIÓN</t>
  </si>
  <si>
    <t>COBRO COSTOS DE PAPELERIA POR REGULARIZACION DE TRANSFERENCIA DEL EXTERIOR POR ORDEN DE EMBAJADA DE BOLIVIA PANAMA LIB. 00010011102 MIN.RELACIONES EXTERIORES - GESTORIA CONSULAR LEY Nº 3108</t>
  </si>
  <si>
    <t>COBRO COSTOS DE PAPELERIA SEGUN TRANSFERENCIA DEL EXTERIOR POR ORDEN DE PETROLEOS PARAGUAYOS (PETROPAR) LIB. 00513062001 YPFB-OPERACIONES PLANTA DE SEPARACION DE LIQUIDOS RIO GRANDE</t>
  </si>
  <si>
    <t>COBRO COSTOS DE PAPELERIA SEGUN TRANSFERENCIA DEL EXTERIOR POR ORDEN DE LIB. 00010011102 MIN.RELACIONES EXTERIORES - GESTORIA CONSULAR LEY Nº 3108</t>
  </si>
  <si>
    <t>COBRO COSTOS DE PAPELERIA SEGUN TRANSFERENCIA DEL EXTERIOR POR ORDEN DE CONSULATE GENL OF THE PLURINATIONAL STATE OF BOLIVIA (NEW YORK) REF.: GESTORIA CONSULAR. LIB. 00010011102 MIN.RELACIONES EXTERIORES - GESTORIA CONSULAR LEY Nº 3108</t>
  </si>
  <si>
    <t>COBRO COSTOS DE PAPELERIA POR REGULARIZACION DE TRANSFERENCIA DEL EXTERIOR POR ORDEN DE CONSULADO GENERAL DEL ESTADO PLURINACIONAL DE BOLIVIA EN ILO-PERU LIB. 00099021001 TGN-RECURSOS ORDINARIOS (3987)</t>
  </si>
  <si>
    <t>COBRO COSTOS DE PAPELERIA POR REGULARIZACION DE TRANSFERENCIA DEL EXTERIOR POR ORDEN DE CONSULADO DEL ESTADO PLURINACIONAL DE BOLIVIA EN ILO-PERU LIB. 00099021001 TGN-RECURSOS ORDINARIOS (3987)</t>
  </si>
  <si>
    <t>VENTA DE DIVISAS CON TRANSFERENCIA DE FONDOS A SOLICITUD DE MINISTERIO DE EDUCACION SEGUN SOLICITUD 4169 REF: TRASPASO PARA THE GOVERNORS OF THE UNIVERSITY OF ALBERTA (JORGE GROCK PEREIRA, ANA TERESA MORATO LOPEZ, MARISSA CASTRO MAGNANI, PATRICIA QUIROGA YANEZ, LIZ FEDRA HUAYTA HERNANI) EQUIVALENTE LIB. 00099021001 TGN-RECURSOS ORDINARIOS (3987) POR DIFERENCIAL CAMBIARIO</t>
  </si>
  <si>
    <t>VENTA DE DIVISAS CON TRANSFERENCIA DE FONDOS A SOLICITUD DE MINISTERIO DE EDUCACION SEGUN SOLICITUD 4169 REF: TRASPASO PARA THE GOVERNORS OF THE UNIVERSITY OF ALBERTA (JORGE GROCK PEREIRA, ANA TERESA MORATO LOPEZ, MARISSA CASTRO MAGNANI, PATRICIA QUIROGA YANEZ, LIZ FEDRA HUAYTA HERNANI) EQUIVALENTE LIB. 00099021001 TGN-RECURSOS ORDINARIOS (3987)</t>
  </si>
  <si>
    <t>COBRO COSTOS DE PAPELERIA SEGUN TRANSFERENCIA DEL EXTERIOR POR ORDEN DE CONSULADO GENERAL DE BOLIVIA BUENOS AIRES REF.: SERVICIOS DEL GOBIERNO LIB. 00340012003 RECAUDACION EXTRANJERIA - C.I. -L.C.</t>
  </si>
  <si>
    <t>COBRO COSTOS DE PAPELERIA SEGUN TRANSFERENCIA DEL EXTERIOR POR ORDEN DE CONSULADO DE BOLIVIA EN ORAN ARGENTINA REF.: RECAUDACIONES CONSULARES JUNIO A DICIEMBRE 2017 LIB. 00010011102 MIN.RELACIONES EXTERIORES - GESTORIA CONSULAR LEY Nº 3108</t>
  </si>
  <si>
    <t>COBRO COSTOS DE PAPELERIA SEGUN TRANSFERENCIA DEL EXTERIOR POR ORDEN DE CONSULADO DE BOLIVIA EN MADRID ESPAÑA REF.: GESTORIA CONSULAR LIB. 00010011102 MIN.RELACIONES EXTERIORES - GESTORIA CONSULAR LEY Nº 3108</t>
  </si>
  <si>
    <t>PAGO A IDA PRÉSTAMO 5003-BO VCTO. 15-ene-2018 POR CUENTA DE TGN , NTI. 010277 VALOR 16-ene-2018 CAPITAL USD 555.112,10 INTERESES USD 338.761,73 CTA. 3987 CUENTA UNICA DEL TESORO-3987 LIB. 00099021001 REF.: COMISIONES BANCARIAS</t>
  </si>
  <si>
    <t>PAGO A IDA PRÉSTAMO 5004-BO VCTO. 15-ene-2018 POR CUENTA DE TGN , NTI. 010225 VALOR 16-ene-2018 CAPITAL USD 582.837,75 INTERESES USD 354.992,98 CTA. 3987 CUENTA UNICA DEL TESORO-3987 LIB. 00099021001 REF.: COMISIONES BANCARIAS</t>
  </si>
  <si>
    <t>PAGO A IDA PRÉSTAMO 5592-BO VCTO. 15-ene-2018 POR CUENTA DE TGN , NTI. 010244 VALOR 16-ene-2018 INTERESES USD 944.594,09 CTA. 3987 CUENTA UNICA DEL TESORO-3987 LIB. 00099021001 REF.: COMISIONES BANCARIAS</t>
  </si>
  <si>
    <t>PAGO A IDA PRÉSTAMO 5591-BO VCTO. 15-ene-2018 POR CUENTA DE TGN , NTI. 010243 VALOR 16-ene-2018 INTERESES USD 59.169,72 CTA. 3987 CUENTA UNICA DEL TESORO-3987 LIB. 00099021001 REF.: COMISIONES BANCARIAS</t>
  </si>
  <si>
    <t>PAGO A IDA PRÉSTAMO 5712-BO VCTO. 15-ene-2018 POR CUENTA DE TGN , NTI. 010245 VALOR 16-ene-2018 INTERESES USD 28.468,24 CTA. 3987 CUENTA UNICA DEL TESORO-3987 LIB. 00099021001 REF.: COMISIONES BANCARIAS</t>
  </si>
  <si>
    <t>PAGO A BIRF PRÉSTAMO BIRF 8469 VCTO. 15-ene-2018 POR CUENTA DE TGN , NTI. 010246 VALOR 16-ene-2018 INTERESES USD 1.436.222,22 CTA. 3987 CUENTA UNICA DEL TESORO-3987 LIB. 00099021001 REF.: COMISIONES BANCARIAS</t>
  </si>
  <si>
    <t>PAGO A BIRF PRÉSTAMO 8552-BO VCTO. 15-ene-2018 POR CUENTA DE TGN , NTI. 010257 VALOR 16-ene-2018 INTERESES USD 6.382,60 COMISIONES USD 208.619,62 CTA. 3987 CUENTA UNICA DEL TESORO-3987 LIB. 00099021001 REF.: COMISIONES BANCARIAS</t>
  </si>
  <si>
    <t>'TRANSFERENCIA DE FONDOS||S/G. CITE: MEFP/VTCP/DGCP/UODP-067/2018 DE LA FECHA, DEL MIN.DE ECONOMIA Y FINANZAS PUBLICAS.(HRE-TSO-420), PAGO BTS EXTRABURSATIL - VENCIMIENTO 17 DE ENERO DE 2018 D.S. N° 1121 DE 11 DE ENERO DE 2012. DEBITO DE LA LIBRETA N° 00099021001 TGN-RECURSOS ORDINARIOS MN.</t>
  </si>
  <si>
    <t>'TRANSFERENCIA DE FONDOS||S/G. CITE: MEFP/VTCP/DGCP/UODP-067/2018 DE LA FECHA, DEL MIN.DE ECONOMIA Y FINANZAS PUBLICAS.(HRE-TSO-420), PAGO BTS EXTRABURSATIL - VENCIMIENTO 17 DE ENERO DE 2018 D.S. N° 1121 DE 11 DE ENERO DE 2012. DEBITO DE LA LIBRETA N° 00099021001, REPOSICION UTILES DE ESCRITORIO.</t>
  </si>
  <si>
    <t>REGULARIZACION DE TRANSFERENCIA DEL EXTERIOR SEGUN SWIFT 00644 DE FECHA 17/01/2018 ORDENANTE: CONSULADO DE BOLIVIA EN SAO PAULO-BR LIB. 00010011102 MIN.RELACIONES EXTERIORES - GESTORIA CONSULAR LEY Nº 3108</t>
  </si>
  <si>
    <t>TRANSFERENCIA DEL EXTERIOR SEGUN SWIFT 00707 DE FECHA 17/01/2018 ORDENANTE: CONSULADO DE BOLIVIA EN BILBAO REF.: GESTORIA CONSULAR LIB. 00010011102 MIN.RELACIONES EXTERIORES - GESTORIA CONSULAR LEY Nº 3108</t>
  </si>
  <si>
    <t>REGULARIZACION DE TRANSFERENCIA DEL EXTERIOR SEGUN SWIFT 00305 DE FECHA 17/01/2018 ORDENANTE: CONSULADO GERAL DA BOLIVIA SAO PAULO BR LIB. 00010011102 MIN.RELACIONES EXTERIORES - GESTORIA CONSULAR LEY Nº 3108</t>
  </si>
  <si>
    <t>REGULARIZACION DE TRANSFERENCIA DEL EXTERIOR SEGUN SWIFT 00384 DE FECHA 17/01/2018 ORDENANTE: CONSULADO GENERAL DE BOLIVIA LIMA PERU LIB. 00010011102 MIN.RELACIONES EXTERIORES - GESTORIA CONSULAR LEY Nº 3108</t>
  </si>
  <si>
    <t>REGULARIZACION DE TRANSFERENCIA DEL EXTERIOR SEGUN SWIFT 00699 DE FECHA 17/01/2018 ORDENANTE: CONSULADO DEL ESTADO PLURINACIONAL DE BOLIVIA CORDOBA ARGENTINA LIB. 00099021001 TGN-RECURSOS ORDINARIOS (3987)</t>
  </si>
  <si>
    <t>A:00099021001 Pago de capital e interes corriente a favor del Tesoro General de la Nacion, adeudados por el Gobierno Autonomo Departamental de La Paz, correspondiente al Credito CAF 2760.</t>
  </si>
  <si>
    <t>NUMERO DE LIBRETA CUT: 00291012006 OPERACIÓN E18 TRANSFERENCIA DEL SISTEMA FINANCIERO POR CUENTA DE TERCEROS A LA CUT A SOLICITUD DE YPFB TRANSIERRA S.A.</t>
  </si>
  <si>
    <t>NUMERO DE LIBRETA CUT: 00046021109 OPERACIÓN E18 TRANSFERENCIA DEL SISTEMA FINANCIERO POR CUENTA DE TERCEROS A LA CUT EJECUCION BG 96454 0101 CL. AJ VERNA SRL</t>
  </si>
  <si>
    <t>||TRANSFERENCIA DE FONDOS SG NOTA DEL MMAYA CITE: 014 RECIBIDA EN LA FECHA (TRAM-TSO-441) REF:TRANSFERENCIA FONDOS DESTINADOS A LAS ACTIVIDADES PROGRAMADAS EN EL POA EN EL MARCO DEL PROYECTO CONTROL DE SUSTANCIAS AGOTADORAS CAPA DE OZONO. UT./ESC. CANCELADOS EN EFECTIVO ABONO EN LA LIB. N° 00086018047 MMAYA BS PNUMA CONTROL DE SUSTANCIAS AGOTADORAS CAPA DE OZONO</t>
  </si>
  <si>
    <t>VENTA DE DIVISAS CON TRANSFERENCIA DE FONDOS A SOLICITUD DE MINISTERIO DE EDUCACION SEGUN SOLICITUD 4170 REF: TRANSFER OF RESOURCES FOR MARIO PAREDES URIONA EQUIVALENTES 939,35 USD LIB. 00099021001 TGN-RECURSOS ORDINARIOS (3987) POR DIFERENCIAL CAMBIARIO</t>
  </si>
  <si>
    <t>||TRANSFERENCIA DE FONDOS S/G. MENSAJES SWIFT NROS. 00772 Y 00774 DE LA FECHA (SECTOR PUBLICO). DEBITO DE LA LIBRETA 00117012001 DGAC, REPOSICION UTILES DE ESCRITORIO.</t>
  </si>
  <si>
    <t>VENTA DE DIVISAS CON TRANSFERENCIA DE FONDOS A SOLICITUD DE BOLIVIANA DE AVIACION SEGUN SOLICITUD 4192 REF: CARA CAPITAL 27458 INC RESERVAS DE MANTENIMIENTO AERONAVE PERIODO DICIEMBRE 2017 INVOICE BO056 LIB. 00578012002 BOA-BOLIVIANA DE AVIACION-INGRESOS</t>
  </si>
  <si>
    <t>VENTA DE DIVISAS CON TRANSFERENCIA DE FONDOS A SOLICITUD DE BOLIVIANA DE AVIACION SEGUN SOLICITUD 4191 REF: CARA AIRCRAFT LEASING 28548 INC RESERVAS DE MANTENIMIENTO INVOICE BA145 LIB. 00578012002 BOA-BOLIVIANA DE AVIACION-INGRESOS</t>
  </si>
  <si>
    <t>VENTA DE DIVISAS CON TRANSFERENCIA DE FONDOS A SOLICITUD DE BOLIVIANA DE AVIACION SEGUN SOLICITUD 4195 REF: CARA AIRCRAFT LEASING 28563 INC RESERVAS DE MANTENIMIENTO INVOICE BD022 LIB. 00578012002 BOA-BOLIVIANA DE AVIACION-INGRESOS</t>
  </si>
  <si>
    <t>VENTA DE DIVISAS CON TRANSFERENCIA DE FONDOS A SOLICITUD DE BOLIVIANA DE AVIACION SEGUN SOLICITUD 4194 REF: CARA AIRCRAFT LEASING 28868 INC RESERVAS DE MANTENIMIENTO INVOICE BB045A LIB. 00578012002 BOA-BOLIVIANA DE AVIACION-INGRESOS</t>
  </si>
  <si>
    <t>VENTA DE DIVISAS CON TRANSFERENCIA DE FONDOS A SOLICITUD DE BOLIVIANA DE AVIACION SEGUN SOLICITUD 4193 REF: CASTLE 2003 2 (SWEDEN) AB POR RESERVAS DE MANTENIMIENTO DE AERONAVE, PERIODO DICIEMBRE SEGUN INVOICE 18MD000455 LIB. 00578012002 BOA-BOLIVIANA DE AVIACION-INGRESOS</t>
  </si>
  <si>
    <t>COBRO COSTOS DE PAPELERIA POR REGULARIZACION DE TRANSFERENCIA DEL EXTERIOR POR ORDEN DE CONSULADO DE BOLIVIA EN SAO PAULO-BR LIB. 00010011102 MIN.RELACIONES EXTERIORES - GESTORIA CONSULAR LEY Nº 3108</t>
  </si>
  <si>
    <t>COBRO COSTOS DE PAPELERIA SEGUN TRANSFERENCIA DEL EXTERIOR POR ORDEN DE CONSULADO DE BOLIVIA EN BILBAO REF.: GESTORIA CONSULAR LIB. 00010011102 MIN.RELACIONES EXTERIORES - GESTORIA CONSULAR LEY Nº 3108</t>
  </si>
  <si>
    <t>COBRO COSTOS DE PAPELERIA POR REGULARIZACION DE TRANSFERENCIA DEL EXTERIOR POR ORDEN DE CONSULADO GERAL DA BOLIVIA SAO PAULO BR LIB. 00010011102 MIN.RELACIONES EXTERIORES - GESTORIA CONSULAR LEY Nº 3108</t>
  </si>
  <si>
    <t>COBRO COSTOS DE PAPELERIA POR REGULARIZACION DE TRANSFERENCIA DEL EXTERIOR POR ORDEN DE CONSULADO GENERAL DE BOLIVIA LIMA PERU LIB. 00010011102 MIN.RELACIONES EXTERIORES - GESTORIA CONSULAR LEY Nº 3108</t>
  </si>
  <si>
    <t>COBRO COSTOS DE PAPELERIA POR REGULARIZACION DE TRANSFERENCIA DEL EXTERIOR POR ORDEN DE CONSULADO DEL ESTADO PLURINACIONAL DE BOLIVIA CORDOBA ARGENTINA LIB. 00099021001 TGN-RECURSOS ORDINARIOS (3987)</t>
  </si>
  <si>
    <t>VENTA DE DIVISAS CON TRANSFERENCIA DE FONDOS A SOLICITUD DE MINISTERIO DE EDUCACION SEGUN SOLICITUD 4171 REF: TRANSFER OF RESOURCES FOR UNIVERSITY OF GLASGOW ( LUIS ADOLFO SALINAS SAN MARTIN) EQUIVALENTES 24.620,04 USD LIB. 00099021001 TGN-RECURSOS ORDINARIOS (3987) POR DIFERENCIAL CAMBIARIO</t>
  </si>
  <si>
    <t>VENTA DE DIVISAS CON TRANSFERENCIA DE FONDOS A SOLICITUD DE MINISTERIO DE EDUCACION SEGUN SOLICITUD 4171 REF: TRANSFER OF RESOURCES FOR UNIVERSITY OF GLASGOW ( LUIS ADOLFO SALINAS SAN MARTIN) EQUIVALENTES 24.620,04 USD LIB. 00099021001 TGN-RECURSOS ORDINARIOS (3987)</t>
  </si>
  <si>
    <t>||REGULARIZACIÓN DE LA OPERACIÓN G-0643226 DE F. 16/01/2018 S/G. ESTADO DE CUENTA DEL DEPARTAMENTO DE OPERACIONES CAMBIARIAS EN ATENCIÓN A CORREO ELECTRÓNICO DE AASANA DE LA FECHA (SECTOR PÚBLICO). DEBITO DE LA LIBRETA 00117012001 DGAC, REPOSICION UTILES DE ESCRITORIO.</t>
  </si>
  <si>
    <t>'TRANSFERENCIA DE FONDOS||S/G. CITE: MEFP/VTCP/DGCP/UODP-083/2018 DE LA FECHA, DEL MIN.DE ECONOMIA Y FINANZAS PUBLICAS.(HRE-TSO-431), PAGO BTS EXTRABURSATIL - VENCIMIENTO 18 DE ENERO DE 2018 D.S. N° 1121 DE 11 DE ENERO DE 2012. DEBITO DE LA LIBRETA N° 00099021001 TGN-RECURSOS ORDINARIOS MN.</t>
  </si>
  <si>
    <t>'TRANSFERENCIA DE FONDOS||S/G. CITE: MEFP/VTCP/DGCP/UODP-083/2018 DE LA FECHA, DEL MIN.DE ECONOMIA Y FINANZAS PUBLICAS.(HRE-TSO-431), PAGO BTS EXTRABURSATIL - VENCIMIENTO 18 DE ENERO DE 2018 D.S. N° 1121 DE 11 DE ENERO DE 2012. DEBITO DE LA LIBRETA N° 00099021001, REPOSICION UTILES DE ESCRITORIO.</t>
  </si>
  <si>
    <t>||COMISION TRANSFERENCIA FDOS.AL EXTERIOR 0,10% S/USD1.406.976.-,REEMB.GSTS.COMUNICACION BS220.-Y EMISION COMP.CONTABLE BS50.-REF.:PAGO 2 LC I-2017-042 MIN.DESARROLLO RURAL Y TIERRAS A/F INDUSTRIAS JOHN DEERE S.A. DE C.V.,EN COMPL.A COMP.911252 ADJ.DE LA FECHA. LIB.00099021001 TGN RECURSOS ORDINARIOS REF.:COMISIONES PAGO 2 LC I-2017-042</t>
  </si>
  <si>
    <t>VENTA DE DIVISAS CON TRANSFERENCIA DE FONDOS A SOLICITUD DE MINISTERIO DE EDUCACION SEGUN SOLICITUD 4170 REF: TRANSFER OF RESOURCES FOR MARIO PAREDES URIONA EQUIVALENTES 939,35 USD LIB. 00099021001 TGN-RECURSOS ORDINARIOS (3987)</t>
  </si>
  <si>
    <t>TRANSFERENCIA DEL EXTERIOR SEGUN SWIFT 00806-00818 DE FECHA 18/01/2018 ORDENANTE: EMBAJADA DE BOLIVIA BOGOTA COLOMBIA REF.: DEVOLUCION DE SALDOS NO EJECUTADOS GESTION 2017 PROGRAMA DE DOCUMENTACION LIB. 00099021001 TGN-RECURSOS ORDINARIOS (3987)</t>
  </si>
  <si>
    <t>TRANSFERENCIA DEL EXTERIOR SEGUN SWIFT 00807-00819 DE FECHA 18/01/2018 ORDENANTE: EMBAJADA DE BOLIVIA BOGOTA COLOMBIA REF.: DEVOLUCION DE SALDOS NO EJECUTADOS GESTION 2017 LIB. 00099021001 TGN-RECURSOS ORDINARIOS (3987)</t>
  </si>
  <si>
    <t>TRANSFERENCIA DEL EXTERIOR SEGUN SWIFT NO.872 DE FECHA 18/01/2018 ORDENANTE: CONSULADO GENERAL DE BOLIVIA (BARCELONA) REF.: GESTORIA CONSULAR LIB. 00010011102 MIN.RELACIONES EXTERIORES - GESTORIA CONSULAR LEY Nº 3108</t>
  </si>
  <si>
    <t>TRANSFERENCIA DEL EXTERIOR SEGUN SWIFT NO.873 DE FECHA 18/01/2018 ORDENANTE: CONSULADO GENERAL DE BOLIVIA (BARCELONA) REF.: GESTORIA CONSULAR LIB. 00010011102 MIN.RELACIONES EXTERIORES - GESTORIA CONSULAR LEY Nº 3108</t>
  </si>
  <si>
    <t>TRANSFERENCIA DEL EXTERIOR SEGUN SWIFT NO.869 DE FECHA 18/01/2018 ORDENANTE: CONSULADO GENERAL DE BOLIVIA EN WASHINGTON REF.: RECAUDACIONES EXTERIOR CEDULAS DE IDENTIDAD DIC/2017 LIB. 00340012005 SEGIP - RECAUDACION EXTERIOR - CEDULAS DE IDENTIDAD</t>
  </si>
  <si>
    <t>NUMERO DE LIBRETA CUT: Cuenta Unica del Tesoro OPERACIÓN E18 TRANSFERENCIA DEL SISTEMA FINANCIERO POR CUENTA DE TERCEROS A LA CUT Devolucion de pagos CC no cobrados por afiliados Civiles y Militares correspondiente al periodo de Septiembre 2017</t>
  </si>
  <si>
    <t>||REGULARIZACIÓN DE NUESTRA OPERACIÓN NRO. 0911297 DE F. 17/01/2018 EN ATENCIÓN A CORREO ELECTRÓNICO DEL INSTITUTO BOLIVIANO DE METROLOGIA-IBMETRO. (SECTOR PÚBLICO). P/CTA. INSTITUTO NACIONAL DE CALIDAD; LIBRETA 00041031107 MPM IBMETRO.</t>
  </si>
  <si>
    <t>||TRANSFERENCIA DE FONDOS SEGUN NOTA DEL MINISTERIO DE ECONOMIA Y FINANZAS PUBLICAS, CITE: MEFP VTCP DGCP UODP-085/18, RECIBIDA EN LA FECHA REF: PAGO VENCIMIENTO CLAVE PIZARRA TGNU1G04 (TRAM-TSO-445) EQUIV. A UFV. 2.500.000,00 T/C UFV. 2,23982 DE LA LIBRETA 00099021001 TGN RECURSOS ORDINARIOS MONEDA NACIONAL</t>
  </si>
  <si>
    <t>COBRO DE||UTILES DE ESCRITORIO POR ELABORACION DE LA OPERACION CONTABLE N°911315 DE LA FECHA DE LA LIBRETA 00099021001 TGN RECURSOS ORDINARIOS MONEDA NACIONAL, COSTO UTILES DE ESCRITORIO</t>
  </si>
  <si>
    <t>'TRANSFERENCIA DE FONDOS||S/G. CITE: MEFP/VTCP/DGCP/UODP-087/2018 DE LA FECHA, DEL MIN.DE ECONOMIA Y FINANZAS PUBLICAS.(HRE-TSO-446), PAGO BTS EXTRABURSATIL - VENCIMIENTO 19 DE ENERO DE 2018 D.S. N° 1121 DE 11 DE ENERO DE 2012. DEBITO DE LA LIBRETA N° 00099021001 TGN-RECURSOS ORDINARIOS MN.</t>
  </si>
  <si>
    <t>'TRANSFERENCIA DE FONDOS||S/G. CITE: MEFP/VTCP/DGCP/UODP-087/2018 DE LA FECHA, DEL MIN.DE ECONOMIA Y FINANZAS PUBLICAS.(HRE-TSO-446), PAGO BTS EXTRABURSATIL - VENCIMIENTO 19 DE ENERO DE 2018 D.S. N° 1121 DE 11 DE ENERO DE 2012. DEBITO DE LA LIBRETA N° 00099021001, REPOSICION UTILES DE ESCRITORIO.</t>
  </si>
  <si>
    <t>||COM. TRANSF. DE FDOS. AL EXT. 0,10% S/USD 5.304.505.- REEMB. GTOS DE COMUNICACION BS220.- Y EMISION DE CBTE. CTBLE. BS50.- REF.: PAGO N°2 LC I-2016-012 P/C YPFB A/F MAGHREB MANAGEMENT INTERNATIONAL EN COMPLEMENTO A CBTE. ADJ. DE LA FECHA LIB. 00513072001 YPFB- OPERACIONES GNRGD REF.: COMISIONES DE PAGO 2 LC I-2016-012</t>
  </si>
  <si>
    <t>||TRANSFERENCIA DE FONDOS S/G. MENSAJE SWIFT NRO. 00829 DE LA FECHA (SECTOR PUBLICO). DEBITO DE LA LIBRETA 00117012001 DGAC, REPOSICION UTILES DE ESCRITORIO.</t>
  </si>
  <si>
    <t>||TRANSFERENCIA DE FONDOS S/G. MENSAJE SWIFT NRO. 00835 DE LA FECHA (SECTOR PUBLICO). DEBITO DE LA LIBRETA 00117012001 DGAC, REPOSICION UTILES DE ESCRITORIO.</t>
  </si>
  <si>
    <t>||TRANSFERENCIA DE FONDOS S/G. MENSAJES SWIFT NROS. 00836 Y 00841 DE LA FECHA (SECTOR PUBLICO). DEBITO DE LA LIBRETA 00119012001 ADSIB, REPOSICION UTILES DE ESCRITORIO.</t>
  </si>
  <si>
    <t>||TRANSFERENCIA DE FONDOS S/G. MENSAJES SWIFT NROS. 00828 Y 00839 DE LA FECHA (SECTOR PUBLICO). DEBITO DE LA LIBRETA 00119012001 ADSIB, REPOSICION UTILES DE ESCRITORIO.</t>
  </si>
  <si>
    <t>||TRANSFERENCIA DE FONDOS S/G. MENSAJES SWIFT NROS. 00832 Y 00840 DE LA FECHA (SECTOR PUBLICO). DEBITO DE LA LIBRETA 00117012001 DGAC, REPOSICION UTILES DE ESCRITORIO.</t>
  </si>
  <si>
    <t>TRANSFERENCIA RECIBIDA DEL EXTERIOR SEGÚN MENSAJES SWIFT Nos. 824-825 (REM.EXT.) DE FECHA 18-01-2018 POR DESEMBOLSO DE CAF PRÉSTAMO CFA009272 PROY.CARR.DOBLE VÍA SC-WARNES SOLICITUD DE DESEMBOLSO NRO. 11. LIBRETA N° 00291012002 ABC-RECURSOS PROPIOS REF.: UTILES DE ESCRITORIO</t>
  </si>
  <si>
    <t>COBRO COSTOS DE PAPELERIA SEGUN TRANSFERENCIA DEL EXTERIOR POR ORDEN DE EMBAJADA DE BOLIVIA BOGOTA COLOMBIA REF.: DEVOLUCION DE SALDOS NO EJECUTADOS GESTION 2017 PROGRAMA DE DOCUMENTACION LIB. 00099021001 TGN-RECURSOS ORDINARIOS (3987)</t>
  </si>
  <si>
    <t>COBRO COSTOS DE PAPELERIA SEGUN TRANSFERENCIA DEL EXTERIOR POR ORDEN DE EMBAJADA DE BOLIVIA BOGOTA COLOMBIA REF.: DEVOLUCION DE SALDOS NO EJECUTADOS GESTION 2017 LIB. 00099021001 TGN-RECURSOS ORDINARIOS (3987)</t>
  </si>
  <si>
    <t>VENTA DE DIVISAS CON TRANSFERENCIA DE FONDOS A SOLICITUD DE MINISTERIO DE RELACIONES EXTERIORES SEGUN SOLICITUD 4199 REF: PAGO DE HABERES DEL SERVICIO DIPLOMATICO CONSULAR Y AGREGADOS COMERCIALES AUXILIARES II CORRESPONDIENTE AL MES DE DICIEMBRE 2017 SEGUN PLANILLA DE RRHH N 121702. LIB. 00010011102 MIN.RELACIONES EXTERIORES - GESTORIA CONSULAR LEY Nº 3108</t>
  </si>
  <si>
    <t>VENTA DE DIVISAS CON TRANSFERENCIA DE FONDOS A SOLICITUD DE MINISTERIO DE RELACIONES EXTERIORES SEGUN SOLICITUD 4200 REF: PAGO DE HABERES AL PERSONAL DE EMIPAS WASHINGTON CORRESPONDIENTE AL MES DE DICIEMBRE 2017 SEGUN PLANILLA DE RRHH N 121703. LIB. 00010011102 MIN.RELACIONES EXTERIORES - GESTORIA CONSULAR LEY Nº 3108</t>
  </si>
  <si>
    <t>COBRO COSTOS DE PAPELERIA SEGUN TRANSFERENCIA DEL EXTERIOR POR ORDEN DE CONSULADO GENERAL DE BOLIVIA (BARCELONA) REF.: GESTORIA CONSULAR LIB. 00010011102 MIN.RELACIONES EXTERIORES - GESTORIA CONSULAR LEY Nº 3108</t>
  </si>
  <si>
    <t>COBRO COSTOS DE PAPELERIA SEGUN TRANSFERENCIA DEL EXTERIOR POR ORDEN DE CONSULADO GENERAL DE BOLIVIA EN WASHINGTON REF.: RECAUDACIONES EXTERIOR CEDULAS DE IDENTIDAD DIC/2017 LIB. 00340012003 RECAUDACION EXTRANJERIA - C.I. -L.C.</t>
  </si>
  <si>
    <t>VENTA DE DIVISAS CON TRANSFERENCIA DE FONDOS A SOLICITUD DE MINISTERIO DE SALUD SEGUN SOLICITUD 4175 REF: PAGO A CSMC SA NRO. CTA. 0300000004292620 BANCO FINANCIERO INTERNACIONAL S.A, DIRECCION 5TA. AVENIDA 9009 ESQUINA. 92 MIRAMAR PLAYA, CODIGO SWIFT: BFICCUHH PAGO EN EUROS SEGUN ACUERDO INSTITUCI LIB. 00046024204 MS - 5% ENTES GESTORES PROGRAMAS PREVENC. Y PROYECTOS NALES. POR DIFERENCIAL CAMBIARIO</t>
  </si>
  <si>
    <t>VENTA DE DIVISAS CON TRANSFERENCIA DE FONDOS A SOLICITUD DE MINISTERIO DE SALUD SEGUN SOLICITUD 4175 REF: PAGO A CSMC SA NRO. CTA. 0300000004292620 BANCO FINANCIERO INTERNACIONAL S.A, DIRECCION 5TA. AVENIDA 9009 ESQUINA. 92 MIRAMAR PLAYA, CODIGO SWIFT: BFICCUHH PAGO EN EUROS SEGUN ACUERDO INSTITUCI LIB. 00046024204 MS - 5% ENTES GESTORES PROGRAMAS PREVENC. Y PROYECTOS NALES.</t>
  </si>
  <si>
    <t>||COMISION TRANSFERENCIA FDOS.AL EXTERIOR 0,10% S/USD1.003.500.-,REEMB.GSTS.COMUNICACION BS220.-Y EMISION COMP.CONTABLE BS50.-REF.:PAGO 1 LC I-2017-050 P/C EMPRESA ESTATAL DE TRANSPORTE POR CABLE-MI TELEFERICO A/F LIEBHERR CHILE SPA,EN COMPL.A COMP.911309,18/01/18. LIB.00591012001 EMP.ESTATAL DE TRANSP.POR CABLE MI TELEFERICO REF.:COMIS.PAGO 1 LC I-2017-050</t>
  </si>
  <si>
    <t>||TRANSFERENCIA DE FONDOS S/G. FORMULARIO,CITE' BUN049/17 DE LA FECHA (HRE-TSO-464). DEVOLUCIÓN DE RECURSOS NO EJECUTADOS EN LA GESTION 2017. A SOLICITUD DEL G.A.M. TARIJA; LIBRETA 00099024113 BOLIVIA CAMBIA; BUN.</t>
  </si>
  <si>
    <t>||TRANSFERENCIA DE FONDOS S/G. FORMULARIO, CITE' BUN051/18 DE LA FECHA (HRE-TSO-466). DEVOLUCIÓN DE RECURSOS OTORGADOS A TRAVES DEL PROGRAMA BOLIVIA CAMBIA, NO EJECUTADOS AL CIERRE DE LA GESTION 2017. A SOLICITUD DEL G.A.M. DE CKOCHAS; LIBRETA 00099024113 BOLIVIA CAMBIA; BUN.</t>
  </si>
  <si>
    <t>'TRANSFERENCIA DE FONDOS||S/G. CITE: MEFP/VTCP/DGCP/UODP-098/2018 DE LA FECHA, DEL MIN.DE ECONOMIA Y FINANZAS PUBLICAS.(HRE-TSO-455), PAGO BTS EXTRABURSATIL - VENCIMIENTO 20, 21, 22 Y 23 DE ENERO DE 2018 D.S. N° 1121 DE 11 DE ENERO DE 2012. DEBITO DE LA LIBRETA N° 00099021001, REPOSICION UTILES DE ESCRITORIO.</t>
  </si>
  <si>
    <t>||TRANSFERENCIA DE FONDOS EN MN DE LA CUT (3987) A LA CUENTA OPERACIONES A APROPIAR TGN-SOMA(6007)SEGUN CARTA DEL MINISTERIO DE ECONOMIA Y FINANZAS PUBLICAS MEFP/VTCP/DGCP/UODP-097/2018 DE FECHA 19/01/2018 LIBRETA N° 00099031003 LIBRETA N° 00099031003 TGN TITULOS VALOR DEL TESORO-MONEDA NACIONAL</t>
  </si>
  <si>
    <t>||REGULARIZACIÓN DE LA OPERACIÓN G-0645602 DE F. 18/01/2018 S/G. ESTADO DE CUENTA DEL DEPARTAMENTO DE OPERACIONES CAMBIARIAS EN ATENCIÓN A CORREO ELECTRÓNICO DE LA DIRECCIÓN GENERAL DE AERONÁUTICA CIVIL DE LA FECHA. DEBITO DE LA LIBRETA 00117012001 DGAC, REPOSICION UTILES DE ESCRITORIO.</t>
  </si>
  <si>
    <t>||TRANSFERENCIA DE FONDOS S/G. MENSAJES SWIFT NROS. 00943 Y 00944 DE LA FECHA (SECTOR PUBLICO). DEBITO DE LA LIBRETA 00117012001 DGAC, REPOSICION UTILES DE ESCRITORIO.</t>
  </si>
  <si>
    <t>||TRANSFERENCIA DE FONDOS S/G. MENSAJES SWIFT NROS. 00963 Y 00965 DE LA FECHA (SECTOR PUBLICO). DEBITO DE LA LIBRETA 00119012001 ADSIB, REPOSICION UTILES DE ESCRITORIO.</t>
  </si>
  <si>
    <t>PAGO A BID PRÉSTAMO 2460/BL-BO VCTO. 19-ene-2018 POR CUENTA DE TGN , NTI. 010330 VALOR 19-ene-2018 CAPITAL USD 72.336,00 INTERESES USD 67.141,07 CTA. 3987 CUENTA UNICA DEL TESORO-3987 LIB. 00099021001 REF.: COMISIONES BANCARIAS</t>
  </si>
  <si>
    <t>PAGO A BID PRÉSTAMO 2460/BL-BO VCTO. 19-ene-2018 POR CUENTA DE TGN , NTI. 010332 VALOR 19-ene-2018 INTERESES USD 1.875,37 CTA. 3987 CUENTA UNICA DEL TESORO-3987 LIB. 00099021001 REF.: COMISIONES BANCARIAS</t>
  </si>
  <si>
    <t>VENTA DE DIVISAS CON TRANSFERENCIA DE FONDOS A SOLICITUD DE DIRECCION ESTRATEGICA DE REIVINDICACION MARITIMA DIREMAR SEGUN SOLICITUD 4203 REF: PAGO DE CONSULTORIA POR PRODUCTO, PARA ASISTENCIA EN ACTIVIDADES DE SUPERVISION RELACIONADAS A LA PERFORACION DE POZOS, CONSTRUCCION DE PIEZOMETROS, OBTENCI LIB. 00099021001 TGN-RECURSOS ORDINARIOS (3987)</t>
  </si>
  <si>
    <t>COBRO COSTOS DE PAPELERIA SEGUN TRANSFERENCIA DEL EXTERIOR POR ORDEN DE BONA FIDE DISTRIBUIDORA (PALMAS-TO-BR) REF.: INV.4352017 LIB. 00513062001 YPFB-OPERACIONES PLANTA DE SEPARACION DE LIQUIDOS RIO GRANDE</t>
  </si>
  <si>
    <t>COBRO COSTOS DE PAPELERIA SEGUN TRANSFERENCIA DEL EXTERIOR POR ORDEN DE ENERGIA ARGENTINA S.A. REF.: INV 078-17 LIB. 00513012007 YPFB - RECURSOS NACIONALIZACIÓN</t>
  </si>
  <si>
    <t>COBRO COSTOS DE PAPELERIA SEGUN TRANSFERENCIA DEL EXTERIOR POR ORDEN DE ENERGIA ARGENTINA SA REF.: EXA - GJA-078-17 LIB. 00513012007 YPFB - RECURSOS NACIONALIZACIÓN</t>
  </si>
  <si>
    <t>COBRO COSTOS DE PAPELERIA SEGUN TRANSFERENCIA DEL EXTERIOR POR ORDEN DE ENERGIA ARGENTINA SA LIB. 00513012007 YPFB - RECURSOS NACIONALIZACIÓN</t>
  </si>
  <si>
    <t>||TRANSFERENCIA DE FONDOS S/G. MENSAJE SWIFT NRO. 00910 DE LA FECHA (SECTOR PUBLICO). DEBITO DE LA LIBRETA 00117012001 DGAC, REPOSICION UTILES DE ESCRITORIO.</t>
  </si>
  <si>
    <t>'TRANSFERENCIA DE FONDOS||S/G. CITE: MEFP/VTCP/DGCP/UODP-098/2018 DE LA FECHA, DEL MIN.DE ECONOMIA Y FINANZAS PUBLICAS.(HRE-TSO-455), PAGO BTS EXTRABURSATIL - VENCIMIENTO 20, 21, 22 Y 23 DE ENERO DE 2018 D.S. N° 1121 DE 11 DE ENERO DE 2012. DEBITO DE LA LIBRETA N° 00099021001 TGN-RECURSOS ORDINARIOS MN.</t>
  </si>
  <si>
    <t>REGULARIZACION DE TRANSFERENCIA DEL EXTERIOR SEGUN SWIFT 00948 DE FECHA 23/01/2018 ORDENANTE: CONSULADO GENERAL DE BOLIVIA EN BUENOS AIRES ARGENTINA LIB. 00010011102 MIN.RELACIONES EXTERIORES - GESTORIA CONSULAR LEY Nº 3108</t>
  </si>
  <si>
    <t>TRANSFERENCIA DEL EXTERIOR SEGUN SWIFT 00967 DE FECHA 23/01/2018 ORDENANTE: MINISTERIO DE RELACIONES EXTERIORES DE DINAMARCA REF.: DESEMBOLSO I 2018 INIAF LIB. 00222018011 INIAF-DANDA DESAR.CRECIM.ECO.INCLUSIVO Y SOSTENIBLE BOL.</t>
  </si>
  <si>
    <t>TRANSFERENCIA DEL EXTERIOR SEGUN SWIFT 00968 DE FECHA 23/01/2018 ORDENANTE: CONSULADO GENERAL DE BOLIVIA EN WASHINGTON D.C. LIB. 00010011102 MIN.RELACIONES EXTERIORES - GESTORIA CONSULAR LEY Nº 3108</t>
  </si>
  <si>
    <t>TRANSFERENCIA DEL EXTERIOR SEGUN SWIFT 00972 DE FECHA 23/01/2018 ORDENANTE: CONSULADO GENERAL DE BOLIVIA EN GINEBRA REF.: GESTORIA CONSULAR-REVERSION SALDOS AL 31.12.2017 LIB. 00010011102 MIN.RELACIONES EXTERIORES - GESTORIA CONSULAR LEY Nº 3108</t>
  </si>
  <si>
    <t>A:00099021001 Pago de capital e interes corriente a favor del TGN, adeudados por el GAD Oruro, correspondiente al Prestamo de Convenio Subsidiario CAF 2324, Proyecto de Electrificacion Poopo Paneles Solares.</t>
  </si>
  <si>
    <t>||RET.CMPTE.O-1577298 DE 19/12/17 P/DEVOLUCION DE GARANTIA POR USO DE AUDITORIO BCB. AL ORGANO ELECTORAL PLURINACIONAL S/G. CTTO.SANO-DLABS 425/2017, CITE: TSE-UPRI-PRES-N°004/2018 Y BCB-GADM-SSG-DMMI-INF-2018-44 DE LA SGR-DMMI. TRANSFERENCIA A LA LIBRETA 00099021001 TGN-RECURSOS ORDINARIOS</t>
  </si>
  <si>
    <t>||TRANSFERENCIA DE FONDOS S/G. FORMULARIO, CITE' BUN/CF031/18 DE LA FECHA (HRE-TSO-476). DEVOLUCION DE RECURSOS OTORGADOS A TRAVES DEL PROGRAMA "BOLIVIA CAMBIA" NO EJECUTADOS AL CIERRE DE LA GESTION FISCAL 2017. A SOLICITUD DEL G.A.M. DE GUANAY; LIBRETA 00099024113 BOLIVIA CAMBIA; BUN.</t>
  </si>
  <si>
    <t>||TRANSFERENCIA DE FONDOS S/G. FORMULARIO, CITE' BUN/CF032/18 DE LA FECHA (HRE-TSO-477). DEVOLUCION DE RECURSOS NO EJECUTADOS DE PROYECTOS EN CONVENIO CON LA UPRE AL CIERRE DE LA GESTION 2017. A SOLICITUD DEL G.A.M. DE CARANAVI; LIBRETA 00990204115 BOLIVIA CAMBIA; BUN.</t>
  </si>
  <si>
    <t>De: 00099021001 Transferencia de recursos al GAM Quiabaya para el pago del Bono de Discapacidad, en el marco de la Ley N977 de fecha 26 de septiembre de 2017, DS N3437 de 20 de diciembre de 2017 y Resolucion Ministerial N010 de fecha 10 de enero de 2018, primer desembolso.</t>
  </si>
  <si>
    <t>De: 00099021001 Transferencia de recursos al GAM Tipuani para el pago del Bono de Discapacidad, en el marco de la Ley N977 de fecha 26 de septiembre de 2017, DS N3437 de 20 de diciembre de 2017 y Resolucion Ministerial N010 de fecha 10 de enero de 2018.</t>
  </si>
  <si>
    <t>De: 00099021001 Transferencia de recursos al GAM Tacacoma para el pago del Bono de Discapacidad, en el marco de la Ley N977 de fecha 26 de septiembre de 2017, DS N3437 de 20 de diciembre de 2017 y Resolucion Ministerial N010 de fecha 10 de enero de 2018.</t>
  </si>
  <si>
    <t>De: 00099021001 Transferencia de recursos al GAM Guanay para el pago del Bono de Discapacidad, en el marco de la Ley N977 de fecha 26 de septiembre de 2017, DS N3437 de 20 de diciembre de 2017 y Resolucion Ministerial N010 de fecha 10 de enero de 2018, primer desembolso.</t>
  </si>
  <si>
    <t>De: 00099021001 Transferencia de recursos al GAM Sorata para el pago del Bono de Discapacidad, en el marco de la Ley N977 de fecha 26 de septiembre de 2017, DS N3437 de 20 de diciembre de 2017 y Resolucion Ministerial N010 de fecha 10 de enero de 2018.</t>
  </si>
  <si>
    <t>De: 00099021001 Transferencia de recursos al GAM Ancoraimes para el pago del Bono de Discapacidad, en el marco de la Ley N977 de fecha 26 de septiembre de 2017, DS N3437 de 20 de diciembre de 2017 y Resolucion Ministerial N010 de fecha 10 de enero de 2018.</t>
  </si>
  <si>
    <t>De: 00099021001 Transferencia de recursos al GAM Achacachi para el pago del Bono de Discapacidad, en el marco de la Ley N977 de fecha 26 de septiembre de 2017, DS N3437 de 20 de diciembre de 2017 y Resolucion Ministerial N010 de fecha 10 de enero de 2018, primer desembolso.</t>
  </si>
  <si>
    <t>De: 00099021001 Transferencia de recursos al GAM Villa Libertad Licoma para el pago del Bono de Discapacidad, en el marco de la Ley N977 de fecha 26 de septiembre de 2017, DS N3437 de 20 de diciembre de 2017 y Resolucion Ministerial N010 de fecha 10 de enero de 2018.</t>
  </si>
  <si>
    <t>De: 00099021001 Transferencia de recursos al GAM Ichoca para el pago del Bono de Discapacidad, en el marco de la Ley N977 de fecha 26 de septiembre de 2017, DS N3437 de 20 de diciembre de 2017 y Resolucion Ministerial N010 de fecha 10 de enero de 2018.</t>
  </si>
  <si>
    <t>De: 00099021001 Transferencia de recursos al GAM Colquiri para el pago del Bono de Discapacidad, en el marco de la Ley N977 de fecha 26 de septiembre de 2017, DS N3437 de 20 de diciembre de 2017 y Resolucion Ministerial N010 de fecha 10 de enero de 2018.</t>
  </si>
  <si>
    <t>De: 00099021001 Transferencia de recursos al GAM Cajuata para el pago del Bono de Discapacidad, en el marco de la Ley N977 de fecha 26 de septiembre de 2017, DS N3437 de 20 de diciembre de 2017 y Resolucion Ministerial N010 de fecha 10 de enero de 2018.</t>
  </si>
  <si>
    <t>De: 00099021001 Transferencia de recursos al GAM Quime para el pago del Bono de Discapacidad, en el marco de la Ley N977 de fecha 26 de septiembre de 2017, DS N3437 de 20 de diciembre de 2017 y Resolucion Ministerial N010 de fecha 10 de enero de 2018.</t>
  </si>
  <si>
    <t>||TRANSFERENCIA DE FONDOS SEGUN NOTA DEL MINISTERIO DE ECONOMIA Y FINANZAS PUBLICAS, CITE: MEFP VTCP DGCP UODP-103/18, RECIBIDA EN LA FECHA REF: PAGO VENCIMIENTO CLAVE PIZARRA TGNU1G05 (TRAM-TSO-472) EQUIV. A UFV. 2.500.000,00 T/C UFV. 2,24062 DE LA LIBRETA 00099021001 TGN RECURSOS ORDINARIOS MONEDA NACIONAL</t>
  </si>
  <si>
    <t>COBRO DE||UTILES DE ESCRITORIO POR ELABORACION DE LA OPERACION CONTABLE N°911504 DE LA FECHA DE LA LIBRETA 00099021001 TGN RECURSOS ORDINARIOS MONEDA NACIONAL, COSTO UTILES DE ESCRITORIO</t>
  </si>
  <si>
    <t>'TRANSFERENCIA DE FONDOS||S/G. CITE: MEFP/VTCP/DGCP/UODP-104/2018 DE LA FECHA, DEL MIN.DE ECONOMIA Y FINANZAS PUBLICAS.(HRE-TSO-473),PAGO BTS EXTRABURSATIL - VENCIMIENTO 24 DE ENERO DE 2018 D.S. N° 1121 DE 11 DE ENERO DE 2012. DEBITO DE LA LIBRETA N° 00099021001 TGN-RECURSOS ORDINARIOS MN.</t>
  </si>
  <si>
    <t>'TRANSFERENCIA DE FONDOS||S/G. CITE: MEFP/VTCP/DGCP/UODP-104/2018 DE LA FECHA, DEL MIN.DE ECONOMIA Y FINANZAS PUBLICAS.(HRE-TSO-473),PAGO BTS EXTRABURSATIL - VENCIMIENTO 24 DE ENERO DE 2018 D.S. N° 1121 DE 11 DE ENERO DE 2012. DEBITO DE LA LIBRETA N° 00099021001, REPOSICION UTILES DE ESCRITORIO.</t>
  </si>
  <si>
    <t>||TRANSFERENCIA DE FONDOS S/G. MENSAJE SWIFT NRO. 00991 DE LA FECHA (SECTOR PUBLICO). DEBITO DE LA LIBRETA 00117012001 DGAC, REPOSICION UTILES DE ESCRITORIO.</t>
  </si>
  <si>
    <t>||TRANSFERENCIA DE FONDOS S/G. MENSAJES SWIFT NROS. 00992 Y 00997 DE LA FECHA (SECTOR PUBLICO). DEBITO DE LA LIBRETA 00119012001 ADSIB, REPOSICION UTILES DE ESCRITORIO.</t>
  </si>
  <si>
    <t>||TRANSFERENCIA DE FONDOS S/G. MENSAJES SWIFT NROS. 00989 Y 00995 DE LA FECHA (SECTOR PUBLICO). DEBITO DE LA LIBRETA 00119012001 ADSIB, REPOSICION UTILES DE ESCRITORIO.</t>
  </si>
  <si>
    <t>||COMISION TRANSFERENCIA FDOS.AL EXTERIOR 0,10% S/USD217.000.-,REEMB.GSTS.COMUNICACION BS220.-Y EMISION COMP.CONTABLE BS50.-REF.:PAGO 1 LC I-2017-035 P/C ENVIBOL A/F JINGMEN HONGTU SPECIAL AIRCRAFT MANUFACTURING CO.LTD.,EN COMPL.A COMP.911540,18/01/18. LIB.00132079201 SEDEM-PLANTA ENVASES DE VIDRIO CH.MUN.ZUDAÑEZ REF.:COMISIONES PAGO 1 LC I-2017-035</t>
  </si>
  <si>
    <t>'COBRO DE'||UTILES DE ESCRITORIO POR EL COMPROBANTE CONTABLE NRO. 0911543 DE LA FECHA, SEGÚN CORREO ELECTRÓNICO DE YPFB ADJUNTO. DEBITO DE LA LIBRETA 00513022001 YPFB-OPERACIONES; COBRO UTILES DE ESCRITORIO.</t>
  </si>
  <si>
    <t>||REGISTRO COBRO COMISION TRANSFERENCIA PAGO AL EXT. 0,10% S/USD 383.286.- REEMB. GTOS DE COMUNICACION BS220.- Y EMISION DE CBTE. CTBLE. BS50.- EN COMPLEMENTO A CBTE. ADJUNTO DE LA FECHA CGO. LIB. 00132079201 SEDEM - PLANTA ENV VIDRIO CH- MUNICIPIO ZUDAÑEZ REF.: COM PAGO LC I-2017-049</t>
  </si>
  <si>
    <t>PAGO A BID PRÉSTAMO 3181/BL-BO VCTO. 23-ene-2018 POR CUENTA DE TGN , NTI. 010254 VALOR 23-ene-2018 INTERESES USD 1.727.039,12 CTA. 3987 CUENTA UNICA DEL TESORO-3987 LIB. 00099021001 REF.: COMISIONES BANCARIAS</t>
  </si>
  <si>
    <t>PAGO A BID PRÉSTAMO 3181/BL-BO VCTO. 23-ene-2018 POR CUENTA DE TGN , NTI. 010253 VALOR 23-ene-2018 INTERESES USD 26.717,81 CTA. 3987 CUENTA UNICA DEL TESORO-3987 LIB. 00099021001 REF.: COMISIONES BANCARIAS</t>
  </si>
  <si>
    <t>PAGO PRÉSTAMO BID 518-SF-BO VCTO. 20-ene-2018 POR CUENTA DE TGN , NTI. 010304 VALOR 23-ene-2018 CAPITAL USD 41.040,19 INTERESES USD 410,40 CTA. 3987 CUENTA UNICA DEL TESORO-3987 LIB. 00099021001 REF.: COMISIONES BANCARIAS</t>
  </si>
  <si>
    <t>PAGO A EXIMBANK CHINA POPUL PRÉSTAMO PBC 2016 (22) 410 VCTO. 21-ene-2018 POR CUENTA DE TGN , NTI. 010298 VALOR 23-ene-2018 COMISIONES USD 459.968,06 CTA. 3987 CUENTA UNICA DEL TESORO-3987 LIB. 00099021001 REF.: COMISIONES BANCARIAS</t>
  </si>
  <si>
    <t>PAGO A EXIMBANK CHINA POPUL PRÉSTAMO PBC (2015) 8 (350) VCTO. 21-ene-2018 POR CUENTA DE TGN , NTI. 010440 VALOR 23-ene-2018 INTERESES USD 2.126.855,48 COMISIONES USD 451.939,82 CTA. 3987 CUENTA UNICA DEL TESORO-3987 LIB. 00099021001 REF.: COMISIONES BANCARIAS</t>
  </si>
  <si>
    <t>PAGO A EXIMBANK CHINA POPUL PRÉSTAMO PBC 2016 (38) 426 VCTO. 21-ene-2018 POR CUENTA DE TGN , NTI. 010439 VALOR 23-ene-2018 INTERESES USD 150.920,57 COMISIONES USD 900.492,70 CTA. 3987 CUENTA UNICA DEL TESORO-3987 LIB. 00099021001 REF.: COMISIONES BANCARIAS</t>
  </si>
  <si>
    <t>VENTA DE DIVISAS CON TRANSFERENCIA DE FONDOS A SOLICITUD DE SERVICIO DESARROLLO EMPRESAS PUBLICAS PRODUCTIVAS SEGUN SOLICITUD 4213 REF: TRANSFERENCIA DE FONDOS AL EXTERIOR A LA EMPRESA EIRICH INDUSTRIAL LTDA. POR EL SERVICIO LOGISTICO DE ENTREGAS PARCIALES DE EQUIPOS CASA DE MEZCLA CONTRATO DE ADHES LIB. 00132079201 SEDEM-PLANTA ENVASES DE VIDRIO CHUQUISACA - MUNICIPIO ZUDAÑEZ</t>
  </si>
  <si>
    <t>VENTA DE DIVISAS CON TRANSFERENCIA DE FONDOS A SOLICITUD DE MINISTERIO DE GOBIERNO SEGUN SOLICITUD 4211 REF: HABERES DE AGREGADOS POLICIALES EN EL EXTERIOR CORRESPONDIENTE AL MES DE DICIEMBRE 2017 (CUENTAS EXTRANJERAS) LIB. 00099021001 TGN-RECURSOS ORDINARIOS (3987)</t>
  </si>
  <si>
    <t>VENTA DE DIVISAS CON TRANSFERENCIA DE FONDOS A SOLICITUD DE ADMINISTRACION DE SERVICIOS PORTUARIOS BOLIVIA SEGUN SOLICITUD 4214 REF: H.R. 1940 - PAGO DE FACTURAS AL TPA POR SERVICIO DE CARGA CONDICIONES FIO Y LINER OUT UNDER HOOK, SEGUN COMUNICACION INTERNA ASP-B/DOP/UAP/CI-551/2017 Y DEMAS DOCUMENT LIB. 00594012001 ASP-B FONDO DE OPERACIONES</t>
  </si>
  <si>
    <t>VENTA DE DIVISAS CON TRANSFERENCIA DE FONDOS A SOLICITUD DE ADMINISTRACION DE SERVICIOS PORTUARIOS BOLIVIA SEGUN SOLICITUD 4212 REF: H.R. 2053 - PAGO DE FACTURAS AL TPA POR SERVICIO DE EXPORTACIONES POR PESAJE VGM, SEGUN COMUNICACION INTERNA ASP-B/DOP/UAP/CI-547/2017 Y DEMAS DOCUMENTACION ADJUNTA LIB. 00594012001 ASP-B FONDO DE OPERACIONES</t>
  </si>
  <si>
    <t>TRANSFERENCIA DE FONDOS AL EXTERIOR A SOLICITUD DE YACIMIENTOS PETROLIFEROS FISCALES BOLIVIANOS SEGUN SOLICITUD YPFB-0002-2018 REF: PAGO AMPLIACION BOLETA GARANTIA FIEL CUMPL CONTRATO PETROPAR LIB. 00513012003 LBP-YPFB (2011349681373)</t>
  </si>
  <si>
    <t>COBRO COSTOS DE PAPELERIA POR REGULARIZACION DE TRANSFERENCIA DEL EXTERIOR POR ORDEN DE CONSULADO GENERAL DE BOLIVIA EN BUENOS AIRES ARGENTINA LIB. 00010011102 MIN.RELACIONES EXTERIORES - GESTORIA CONSULAR LEY Nº 3108</t>
  </si>
  <si>
    <t>COBRO COSTOS DE PAPELERIA SEGUN TRANSFERENCIA DEL EXTERIOR POR ORDEN DE MINISTERIO DE RELACIONES EXTERIORES DE DINAMARCA REF.: DESEMBOLSO I 2018 INIAF LIB. 00222012001 INIAF- A NIVEL NACIONAL</t>
  </si>
  <si>
    <t>PAGO A AFD PRÉSTAMO CBO-1009-01-J VCTO. 21-ene-2018 SEGÚN NOTA MEFP/VTCP/DGCP/UODP-102/2018 DE FECHA 19/01/2018 POR CUENTA DE TGN , NTI. 010318 VALOR 23-ene-2018 COMISIONES EUR 168.666,67 CTA. 3987 CUENTA UNICA DEL TESORO-3987 LIBRETA 00099021001 REF.: COMISIONES BANCARIAS</t>
  </si>
  <si>
    <t>COBRO COSTOS DE PAPELERIA SEGUN TRANSFERENCIA DEL EXTERIOR POR ORDEN DE SOCIETE MAGHREB MANAGEMENT INTERNAT LIB. 00513012007 YPFB - RECURSOS NACIONALIZACIÓN</t>
  </si>
  <si>
    <t>COBRO COSTOS DE PAPELERIA SEGUN TRANSFERENCIA DEL EXTERIOR POR ORDEN DE CONSULADO GENERAL DE BOLIVIA EN WASHINGTON D.C. LIB. 00010011102 MIN.RELACIONES EXTERIORES - GESTORIA CONSULAR LEY Nº 3108</t>
  </si>
  <si>
    <t>COBRO COSTOS DE PAPELERIA SEGUN TRANSFERENCIA DEL EXTERIOR POR ORDEN DE CONSULADO GENERAL DE BOLIVIA EN GINEBRA REF.: GESTORIA CONSULAR-REVERSION SALDOS AL 31.12.2017 LIB. 00010011102 MIN.RELACIONES EXTERIORES - GESTORIA CONSULAR LEY Nº 3108</t>
  </si>
  <si>
    <t>De: 00099021001 Transferencia de recursos al GAM Santiago de Callapa para el pago del Bono de Discapacidad, en el marco de la Ley N977 de fecha 26 de septiembre de 2017, DS N3437 de 20 de diciembre de 2017 y Resolucion Ministerial N010 de fecha 10 de enero de 2018.</t>
  </si>
  <si>
    <t>De: 00099021001 Transferencia de recursos al GAM Nazacara de Pacajes para el pago del Bono de Discapacidad, en el marco de la Ley N977 de fecha 26 de septiembre de 2017, DS N3437 de 20 de diciembre de 2017 y Resolucion Ministerial N010 de fecha 10 de enero de 2018.</t>
  </si>
  <si>
    <t>De: 00099021001 Transferencia de recursos al GAM Waldo Ballivian para el pago del Bono de Discapacidad, en el marco de la Ley N977 de fecha 26 de septiembre de 2017, DS N3437 de 20 de diciembre de 2017 y Resolucion Ministerial N010 de fecha 10 de enero de 2018.</t>
  </si>
  <si>
    <t>De: 00099021001 Transferencia de recursos al GAM Charana para el pago del Bono de Discapacidad, en el marco de la Ley N977 de fecha 26 de septiembre de 2017, DS N3437 de 20 de diciembre de 2017 y Resolucion Ministerial N010 de fecha 10 de enero de 2018.</t>
  </si>
  <si>
    <t>De: 00099021001 Transferencia de recursos al GAM Comanche para el pago del Bono de Discapacidad, en el marco de la Ley N977 de fecha 26 de septiembre de 2017, DS N3437 de 20 de diciembre de 2017 y Resolucion Ministerial N010 de fecha 10 de enero de 2018, primer desembolso.</t>
  </si>
  <si>
    <t>De: 00099021001 Transferencia de recursos al GAM Calacoto para el pago del Bono de Discapacidad, en el marco de la Ley N977 de fecha 26 de septiembre de 2017, DS N3437 de 20 de diciembre de 2017 y Resolucion Ministerial N010 de fecha 10 de enero de 2018.</t>
  </si>
  <si>
    <t>De: 00099021001 Transferencia de recursos al GAM Caquiaviri para el pago del Bono de Discapacidad, en el marco de la Ley N977 de fecha 26 de septiembre de 2017, DS N3437 de 20 de diciembre de 2017 y Resolucion Ministerial N010 de fecha 10 de enero de 2018.</t>
  </si>
  <si>
    <t>De: 00099021001 Transferencia de recursos al GAM Corocoro para el pago del Bono de Discapacidad, en el marco de la Ley N977 de fecha 26 de septiembre de 2017, DS N3437 de 20 de diciembre de 2017 y Resolucion Ministerial N010 de fecha 10 de enero de 2018, primer desembolso.</t>
  </si>
  <si>
    <t>De: 00099021001 Transferencia de recursos al GAM Aucapata para el pago del Bono de Discapacidad, en el marco de la Ley N977 de fecha 26 de septiembre de 2017, DS N3437 de 20 de diciembre de 2017 y Resolucion Ministerial N010 de fecha 10 de enero de 2018.</t>
  </si>
  <si>
    <t>De: 00099021001 Transferencia de recursos al GAM Ayata para el pago del Bono de Discapacidad, en el marco de la Ley N977 de fecha 26 de septiembre de 2017, DS N3437 de 20 de diciembre de 2017 y Resolucion Ministerial N010 de fecha 10 de enero de 2018.</t>
  </si>
  <si>
    <t>De: 00099021001 Transferencia de recursos al GAM Chuma para el pago del Bono de Discapacidad, en el marco de la Ley N977 de fecha 26 de septiembre de 2017, DS N3437 de 20 de diciembre de 2017 y Resolucion Ministerial N010 de fecha 10 de enero de 2018, primer desembolso.</t>
  </si>
  <si>
    <t>De: 00099021001 Transferencia de recursos al GAM Tito Yupanqui para el pago del Bono de Discapacidad, en el marco de la Ley N977 de fecha 26 de septiembre de 2017, DS N3437 de 20 de diciembre de 2017 y Resolucion Ministerial N010 de fecha 10 de enero de 2018.</t>
  </si>
  <si>
    <t>De: 00099021001 Transferencia de recursos al GAM San Pedro de Tiquina para el pago del Bono de Discapacidad, en el marco de la Ley N977 de fecha 26 de septiembre de 2017, DS N3437 de 20 de diciembre de 2017 y Resolucion Ministerial N010 de fecha 10 de enero de 2018.</t>
  </si>
  <si>
    <t>De: 00099021001 Transferencia de recursos al GAM Copacabana para el pago del Bono de Discapacidad, en el marco de la Ley N977 de fecha 26 de septiembre de 2017, DS N3437 de 20 de diciembre de 2017 y Resolucion Ministerial N010 de fecha 10 de enero de 2018.</t>
  </si>
  <si>
    <t>De: 00099021001 Transferencia de recursos al GAM Combaya para el pago del Bono de Discapacidad, en el marco de la Ley N977 de fecha 26 de septiembre de 2017, DS N3437 de 20 de diciembre de 2017 y Resolucion Ministerial N010 de fecha 10 de enero de 2018, primer desembolso.</t>
  </si>
  <si>
    <t>TRANSFERENCIA DEL EXTERIOR SEGUN SWIFT 01078 DE FECHA 24/01/2018 ORDENANTE: CONSULADO GENERAL DEL ESTADO MIAMI FL REF.: RECAUDACION GESTORIA CONSULAR DICIEMBRE 2017 LIB. 00010011102 MIN.RELACIONES EXTERIORES - GESTORIA CONSULAR LEY Nº 3108</t>
  </si>
  <si>
    <t>NÚMERO DE LIBRETA CUT: 99031009.00 OPERACIÓN T01 TRANSFERENCIA DE FONDOS A LA CUT - TESORO DIRECTO DE BANCO UNION S.A. A CUENTA UNICA DEL TESORO CON NUMERO DE SOLICITUD = 2468596 Y NUMERO CORRELATIVO = 91320024012018314 TRANSFERENCIA POR OPERACIONES DE VENTA BONOS BTX</t>
  </si>
  <si>
    <t>||TRANSFERENCIA DE FONDOS S/G. FORMULARIO, CITE' BUN/CF035/18 DE LA FECHA (HRE-TSO-483). DEVOLUCION DE FONDOS POR RECURSOS NO EJECUTADOS CORRESPONDIENTE AL PROYECTO "CONST. CANCHA DE FUTBOL CON CESPED SINTETICO ARAPTA". A SOLICITUD DEL G.A.M. DE CORIPATA; LIBRETA 00099024113; BUN.</t>
  </si>
  <si>
    <t>||TRANSFERENCIA DE FONDOS S/G. FORMULARIO, CITE' BUN057/18 DE LA FECHA (HRE-TSO-487). DEVOLUCIÓN DE RECURSOS OTORGADOS A TRAVES DEL PROGRAMA BOLIVIA CAMBIA NO EJECUTADOS AL CIERRE DE GESTION 2017. A SOLICITUD DEL G.A.M. DE ATOCHA; LIBRETA 00099024113 BOLIVIA CAMBIA; BUN.</t>
  </si>
  <si>
    <t>||TRANSFERENCIA DE FONDOS S/G. FORMULARIO, CITE' BUN056/17 DE LA FECHA (HRE-TSO-488). RECURSOS NO EJECUTADOS EMERGENTES DEL PROGRAMA BOLIVIA CAMBIA. A SOLICITUD DEL G.A.M. DE POCONA; LIBRETA 00099024113 BOLIVIA CAMBIA; BUN.</t>
  </si>
  <si>
    <t>'TRANSFERENCIA DE FONDOS||S/G. CITE: MEFP/VTCP/DGCP/UF-63/2018 DE LA FECHA, DEL MIN.DE ECONOMIA Y FINANZAS PUBLICAS.(HRE-TSO-481), RECURSOS FIDEICOMISO INCENTIVOS A LAS EXPORTACIONES-CCF. DEBITO DE LA LIBRETA N° 00099021001, REPOSICION UTILES DE ESCRITORIO.</t>
  </si>
  <si>
    <t>'COBRO DE'||UTILES DE ESCRITORIO POR EL COMPROBANTE CONTABLE NRO. 0911674 DE LA FECHA, SEGÚN CORREO ELECTRÓNICO DE YPFB DE F.23/01/2018. DEBITO DE LA LIBRETA 00513022001 YPFB-OPERACIONES; COBRO UTILES DE ESCRITORIO.</t>
  </si>
  <si>
    <t>||RESPUESTA DEBITO DEL BANQUERO SG/ SWIFT 01090 DE LA FECHA REF: COBRO COMISION POR TRANSFERENCIA DE EUR 25,57 DEL 29/12/17 SG/ SOLICITUD DE DIREMAR, PAGO A/F DHI LIB. NO. 00099021001 TGN-RECURSOS ORDINARIOS COMIS. DEL BANQUERO EQUIV. EUR 6,72</t>
  </si>
  <si>
    <t>||RESPUESTA DEBITO DEL BANQUERO SG/ SWIFT 01090 DE LA FECHA REF: COBRO COMISION POR TRANSFERENCIA DE EUR 25,57 DEL 29/12/17 SG/ SOLICITUD DE DIREMAR, PAGO A/F DHI LIB. NO. 00099021001 TGN-RECURSOS ORDINARIOS,COBRO UTILES DE ESCRITORIO</t>
  </si>
  <si>
    <t>||RESPUESTA DEBITO DEL BANQUERO SG/ SWIFT 01089 DE LA FECHA REF: COBRO COMISION POR TRANSFERENCIA DE EUR 63.151,75 DEL 29/12/17 SG/ SOLICITUD DE DIREMAR, PAGO A/F DHI LIB. NO. 00099021001 TGN-RECURSOS ORDINARIOS COMIS. DEL BANQUERO EQUIV. EUR 6,72</t>
  </si>
  <si>
    <t>||RESPUESTA DEBITO DEL BANQUERO SG/ SWIFT 01089 DE LA FECHA REF: COBRO COMISION POR TRANSFERENCIA DE EUR 63.151,75 DEL 29/12/17 SG/ SOLICITUD DE DIREMAR, PAGO A/F DHI LIB. NO. 00099021001 TGN-RECURSOS ORDINARIOS, COBRO UTILES DE ESCRITORIO</t>
  </si>
  <si>
    <t>||RESPUESTA A DEBITO DEL BANQUERO S/G SWIFT NO.1086 DE LA FECHA REF.: COBRO COMISIONES DEL BANQUERO POR EUR 15.- POR TRANSF.DE EUR 8.821.-DE FECHA 27/12/2017 SEGUN SOLIC.DEL TESORO GENERAL DE LA NACION POR MEMBRESIA A LA CTBTO-OTPCEN LIB.00099021001 TGN-RECURSOS ORDINARIOS COMIS.DEL BANQUERO EQUIV.A EUR 15.-</t>
  </si>
  <si>
    <t>||RESPUESTA A DEBITO DEL BANQUERO S/G SWIFT NO.1086 DE LA FECHA REF.: COBRO COMISIONES DEL BANQUERO POR EUR 15.- POR TRANSF.DE EUR 8.821.-DE FECHA 27/12/2017 SEGUN SOLIC.DEL TESORO GENERAL DE LA NACION POR MEMBRESIA A LA CTBTO-OTPCEN</t>
  </si>
  <si>
    <t>||TRANSFERENCIA DE FONDOS S/G. MENSAJES SWIFT NROS. 01093 Y 01094 DE LA FECHA (SECTOR PUBLICO). DEBITO DE LA LIBRETA 00119012001 ADSIB, REPOSICION UTILES DE ESCRITORIO.</t>
  </si>
  <si>
    <t>||RESPUESTA DEBITO DEL BANQUERO SG/ SWIFT 01088 DE LA FECHA REF: COBRO COMISION POR TRANSFERENCIA DE EUR 305.665,83 DEL 29/12/17 SG/ SOLICITUD DE DIREMAR, PAGO A/F DHI LIB. NO. 00099021001 TGN-RECURSOS ORDINARIOS COMIS. DEL BANQUERO EQUIV. EUR 6,72</t>
  </si>
  <si>
    <t>||RESPUESTA DEBITO DEL BANQUERO SG/ SWIFT 01088 DE LA FECHA REF: COBRO COMISION POR TRANSFERENCIA DE EUR 305.665,83 DEL 29/12/17 SG/ SOLICITUD DE DIREMAR, PAGO A/F DHI LIB. NO. 00099021001 TGN-RECURSOS ORDINARIOS, UTILES DE ESCRITORIO</t>
  </si>
  <si>
    <t>||TRANSFERENCIA DE FONDOS S/G. MENSAJE SWIFT NRO. 01098 DE LA FECHA (SECTOR PUBLICO). DEBITO DE LA LIBRETA 00117012001 DGAC, REPOSICION UTILES DE ESCRITORIO.</t>
  </si>
  <si>
    <t>||TRANSFERENCIA DE FONDOS S/G. MENSAJES SWIFT NROS. 01099 Y 01100 DE LA FECHA (SECTOR PUBLICO). DEBITO DE LA LIBRETA 00119012001 ADSIB, REPOSICION UTILES DE ESCRITORIO.</t>
  </si>
  <si>
    <t>||RESPUESTA A DEBITO DEL BANQUERO SEG. SWIFT 01084 DE LA FECHA . REF.: COBRO COMISION EUR 42,45 POR TRANSF. DE EUR 43,657,99 VALOR 4/12/2017 SEG. SOLICITUD 3744 DEL MINISTERIO DE SALUD LIB. 00046054208 CPL.IN. SALUD-IMPLEMENTACION PMASSEA BID</t>
  </si>
  <si>
    <t>||RESPUESTA A DEBITO DEL BANQUERO SEG. SWIFT 01084 DE LA FECHA . REF.: COBRO COMISION EUR 42,45 POR TRANSF. DE EUR 43,657,99 VALOR 4/12/2017 SEG. SOLICITUD 3744 DEL MINISTERIO DE SALUD LIB. 00046054208 CPL.IN. SALUD-IMPLEMENTACION PMASSEA BID - UTILES DE ESCRITORIO</t>
  </si>
  <si>
    <t>||RESPUESTA A DEBITO DEL BANQUERO SEG. SWIFT 01083 DE LA FECHA . REF.: POR TRANSF. DE EUR 26,637,50 VALOR 27/12/2017 SEG. 3981 DEL MIN. EDUCACION. LIB.00099021001 TGN-RECURSOS ORDINARIOS</t>
  </si>
  <si>
    <t>||RESPUESTA A DEBITO DEL BANQUERO SEG. SWIFT 01083 DE LA FECHA . REF.: POR TRANSF. DE EUR 26,637,50 VALOR 27/12/2017 SEG. 3981 DEL MIN. EDUCACION. LIB.00099021001 TGN-RECURSOS ORDINARIOS - UTILES DE ESCRITORIO</t>
  </si>
  <si>
    <t>||RESPUESTA A DEBITO DEL BANQUERO SEG. SWIFT 01085 DE LA FECHA . REF.: POR TRANSF. DE EUR 500.- VALOR 10/11/2017 SEG. SOLICITUD 3550 DEL MIN.ECONOMIA Y FINANZAS PUBLICAS LIB.00099021001 TGN RECURSOS ORDINARIOS</t>
  </si>
  <si>
    <t>||RESPUESTA A DEBITO DEL BANQUERO SEG. SWIFT 01085 DE LA FECHA . REF.: POR TRANSF. DE EUR 500.- VALOR 10/11/2017 SEG. SOLICITUD 3550 DEL MIN.ECONOMIA Y FINANZAS PUBLICAS LIB.00099021001 TGN RECURSOS ORDINARIOS - UTILES DE ESCRITORIO</t>
  </si>
  <si>
    <t>PROVISION DE FONDOS A SOLICITUD DE YACIMIENTOS PETROLIFEROS FISCALES BOLIVIANOS SEGUN SOLICITUD YPFB-0003-2018 REF: PAGO SERVICIO DE TRANSPORTE FIRME E INTERRUMPIBLE DE GN MI DICIEMBRE 2017 GOB LIB. 00513012007 YPFB - RECURSOS NACIONALIZACIÓN</t>
  </si>
  <si>
    <t>PROVISION DE FONDOS A SOLICITUD DE YACIMIENTOS PETROLIFEROS FISCALES BOLIVIANOS SEGUN SOLICITUD YPFB-0004-2018 REF: PAGO SERVICIO INTERRUMPIBLE TRANSPORTE DE GN ME DICIEMBRE 2017 GTB LIB. 00513012007 YPFB - RECURSOS NACIONALIZACIÓN</t>
  </si>
  <si>
    <t>COBRO COSTOS DE PAPELERIA SEGUN TRANSFERENCIA DEL EXTERIOR POR ORDEN DE CONSULADO GENERAL DEL ESTADO MIAMI FL REF.: RECAUDACION GESTORIA CONSULAR DICIEMBRE 2017 LIB. 00010011102 MIN.RELACIONES EXTERIORES - GESTORIA CONSULAR LEY Nº 3108</t>
  </si>
  <si>
    <t>De: 00099021001 Transferencia de recursos al GAM Villa Vaca Guzman para el pago del Bono de Discapacidad, en el marco de la Ley N977 de fecha 26 de septiembre de 2017, DS N3437 de 20 de diciembre de 2017 y Resolucion Ministerial N010 de fecha 10 de enero de 2018, primer desembolso.</t>
  </si>
  <si>
    <t>De: 00099021001 Transferencia de recursos al GAM Las Carreras para el pago del Bono de Discapacidad, en el marco de la Ley N977 de fecha 26 de septiembre de 2017, DS N3437 de 20 de diciembre de 2017 y Resolucion Ministerial N010 de fecha 10 de enero de 2018, primer desembolso.</t>
  </si>
  <si>
    <t>De: 00099021001 Transferencia de recursos al GAM Culpina para el pago del Bono de Discapacidad, en el marco de la Ley N977 de fecha 26 de septiembre de 2017, DS N3437 de 20 de diciembre de 2017 y Resolucion Ministerial N010 de fecha 10 de enero de 2018, primer desembolso.</t>
  </si>
  <si>
    <t>De: 00099021001 Transferencia de recursos al GAM Camataqui para el pago del Bono de Discapacidad, en el marco de la Ley N977 de fecha 26 de septiembre de 2017, DS N3437 de 20 de diciembre de 2017 y Resolucion Ministerial N010 de fecha 10 de enero de 2018, primer desembolso.</t>
  </si>
  <si>
    <t>De: 00099021001 Transferencia de recursos al GAM Villa Serrano para el pago del Bono de Discapacidad, en el marco de la Ley N977 de fecha 26 de septiembre de 2017, DS N3437 de 20 de diciembre de 2017 y Resolucion Ministerial N010 de fecha 10 de enero de 2018, primer desembolso.</t>
  </si>
  <si>
    <t>De: 00099021001 Transferencia de recursos al GAM Incahuasi para el pago del Bono de Discapacidad, en el marco de la Ley N977 de fecha 26 de septiembre de 2017, DS N3437 de 20 de diciembre de 2017 y Resolucion Ministerial N010 de fecha 10 de enero de 2018, primer desembolso.</t>
  </si>
  <si>
    <t>De: 00099021001 Transferencia de recursos al GAM San Lucas para el pago del Bono de Discapacidad, en el marco de la Ley N977 de fecha 26 de septiembre de 2017, DS N3437 de 20 de diciembre de 2017 y Resolucion Ministerial N010 de fecha 10 de enero de 2018, primer desembolso.</t>
  </si>
  <si>
    <t>De: 00099021001 Transferencia de recursos al GAM Camargo para el pago del Bono de Discapacidad, en el marco de la Ley N977 de fecha 26 de septiembre de 2017, DS N3437 de 20 de diciembre de 2017 y Resolucion Ministerial N010 de fecha 10 de enero de 2018, primer desembolso.</t>
  </si>
  <si>
    <t>De: 00099021001 Transferencia de recursos al GAM Yamparaez para el pago del Bono de Discapacidad, en el marco de la Ley N977 de fecha 26 de septiembre de 2017, DS N3437 de 20 de diciembre de 2017 y Resolucion Ministerial N010 de fecha 10 de enero de 2018, primer desembolso.</t>
  </si>
  <si>
    <t>De: 00099021001 Transferencia de recursos al GAM Tarabuco para el pago del Bono de Discapacidad, en el marco de la Ley N977 de fecha 26 de septiembre de 2017, DS N3437 de 20 de diciembre de 2017 y Resolucion Ministerial N010 de fecha 10 de enero de 2018, primer desembolso.</t>
  </si>
  <si>
    <t>De: 00099021001 Transferencia de recursos al GAM San Pablo de Huacareta para el pago del Bono de Discapacidad, en el marco de la Ley N977 de fecha 26 de septiembre de 2017, DS N3437 de 20 de diciembre de 2017 y Resolucion Ministerial N010 de fecha 10 de enero de 2018, primer desembolso.</t>
  </si>
  <si>
    <t>De: 00099021001 Transferencia de recursos al GAM Monteagudo para el pago del Bono de Discapacidad, en el marco de la Ley N977 de fecha 26 de septiembre de 2017, DS N3437 de 20 de diciembre de 2017 y Resolucion Ministerial N010 de fecha 10 de enero de 2018, primer desembolso.</t>
  </si>
  <si>
    <t>De: 00099021001 Transferencia de recursos al GAM El Villar para el pago del Bono de Discapacidad, en el marco de la Ley N977 de fecha 26 de septiembre de 2017, DS N3437 de 20 de diciembre de 2017 y Resolucion Ministerial N010 de fecha 10 de enero de 2018, primer desembolso.</t>
  </si>
  <si>
    <t>De: 00099021001 Transferencia de recursos al GAM Villa Alcala para el pago del Bono de Discapacidad, en el marco de la Ley N977 de fecha 26 de septiembre de 2017, DS N3437 de 20 de diciembre de 2017 y Resolucion Ministerial N010 de fecha 10 de enero de 2018, primer desembolso.</t>
  </si>
  <si>
    <t>De: 00099021001 Transferencia de recursos al GAM Sopachuy para el pago del Bono de Discapacidad, en el marco de la Ley N977 de fecha 26 de septiembre de 2017, DS N3437 de 20 de diciembre de 2017 y Resolucion Ministerial N010 de fecha 10 de enero de 2018, primer desembolso.</t>
  </si>
  <si>
    <t>De: 00099021001 Transferencia de recursos al GAM Tomina para el pago del Bono de Discapacidad, en el marco de la Ley N977 de fecha 26 de septiembre de 2017, DS N3437 de 20 de diciembre de 2017 y Resolucion Ministerial N010 de fecha 10 de enero de 2018, primer desembolso.</t>
  </si>
  <si>
    <t>De: 00099021001 Transferencia de recursos al GAM Icla para el pago del Bono de Discapacidad, en el marco de la Ley N977 de fecha 26 de septiembre de 2017, DS N3437 de 20 de diciembre de 2017 y Resolucion Ministerial N010 de fecha 10 de enero de 2018, primer desembolso.</t>
  </si>
  <si>
    <t>De: 00099021001 Transferencia de recursos al GAM Villa Mojocoya para el pago del Bono de Discapacidad, en el marco de la Ley N977 de fecha 26 de septiembre de 2017, DS N3437 de 20 de diciembre de 2017 y Resolucion Ministerial N010 de fecha 10 de enero de 2018, primer desembolso.</t>
  </si>
  <si>
    <t>De: 00099021001 Transferencia de recursos al GAM Presto para el pago del Bono de Discapacidad, en el marco de la Ley N977 de fecha 26 de septiembre de 2017, DS N3437 de 20 de diciembre de 2017 y Resolucion Ministerial N010 de fecha 10 de enero de 2018, primer desembolso.</t>
  </si>
  <si>
    <t>De: 00099021001 Transferencia de recursos al GAM Villa Zudanez para el pago del Bono de Discapacidad, en el marco de la Ley N977 de fecha 26 de septiembre de 2017, DS N3437 de 20 de diciembre de 2017 y Resolucion Ministerial N010 de fecha 10 de enero de 2018, primer desembolso.</t>
  </si>
  <si>
    <t>De: 00099021001 Transferencia de recursos al GAM Tarvita para el pago del Bono de Discapacidad, en el marco de la Ley N977 de fecha 26 de septiembre de 2017, DS N3437 de 20 de diciembre de 2017 y Resolucion Ministerial N010 de fecha 10 de enero de 2018, primer desembolso.</t>
  </si>
  <si>
    <t>De: 00099021001 Transferencia de recursos al GAM Villa Azurduy para el pago del Bono de Discapacidad, en el marco de la Ley N977 de fecha 26 de septiembre de 2017, DS N3437 de 20 de diciembre de 2017 y Resolucion Ministerial N010 de fecha 10 de enero de 2018, primer desembolso.</t>
  </si>
  <si>
    <t>De: 00099021001 Transferencia de recursos al GAM Poroma para el pago del Bono de Discapacidad, en el marco de la Ley N977 de fecha 26 de septiembre de 2017, DS N3437 de 20 de diciembre de 2017 y Resolucion Ministerial N010 de fecha 10 de enero de 2018, primer desembolso.</t>
  </si>
  <si>
    <t>De: 00099021001 Transferencia de recursos al GAM Yotala para el pago del Bono de Discapacidad, en el marco de la Ley N977 de fecha 26 de septiembre de 2017, DS N3437 de 20 de diciembre de 2017 y Resolucion Ministerial N010 de fecha 10 de enero de 2018, primer desembolso.</t>
  </si>
  <si>
    <t>De: 00099021001 Transferencia de recursos al GAM Sucre para el pago del Bono de Discapacidad, en el marco de la Ley N977 de fecha 26 de septiembre de 2017, DS N3437 de 20 de diciembre de 2017 y Resolucion Ministerial N010 de fecha 10 de enero de 2018, primer desembolso.</t>
  </si>
  <si>
    <t>De: 00099021001 Transferencia de recursos al GAM Padilla para el pago del Bono de Discapacidad, en el marco de la Ley N977 de fecha 26 de septiembre de 2017, DS N3437 de 20 de diciembre de 2017 y Resolucion Ministerial N010 de fecha 10 de enero de 2018, primer desembolso.</t>
  </si>
  <si>
    <t>A:00099021001 A requerimiento de la Unidad de Administracion e Informacion Salarial (UAIS), con nota interna CITE: MEFP/VTCP/DGPOT/UAIS/Nos. 294 y 295/2018, en la cual solicita la reversion definitiva de las boletas de pago solicitados por el SENASIR, consignadas en los Comprobantes de Pago Nos. 715</t>
  </si>
  <si>
    <t>A:00099021001 A requerimiento de la Unidad de Administracion e Informacion Salarial (UAIS), con nota interna CITE: MEFP/VTCP/DGPOT/UAIS/N 103/2018, en la cual solicita la reversion definitiva de las boletas de pago solicitados por el SENASIR, consignadas en el Comprobante de Pago N 71576.H.R. 6-3779</t>
  </si>
  <si>
    <t>A:00099021001 A requerimiento de la Unidad de Administracion e Informacion Salarial (UAIS), con nota interna CITE: MEFP/VTCP/DGPOT/UAIS/N 155/2018, en la cual solicita la reversion definitiva de las boletas de ATT., consignadas en el Comprobante de Pago N 18727. H.R. 6-38799-R/230-R</t>
  </si>
  <si>
    <t>A:00223012001 A requerimiento de la Unidad de Administracion e Informacion Salarial (UAIS), con nota interna CITE: MEFP/VTCP/DGPOT/UAIS/N 155/2018, en la cual solicita la reversion definitiva de las boletas de FONABOSQUE, consignadas en el Comprobante de Pago N 18727. H.R. 6-38799-R/230-R</t>
  </si>
  <si>
    <t>A:00099021001 A requerimiento de la Unidad de Administracion e Informacion Salarial (UAIS), con nota interna CITE: MEFP/VTCP/DGPOT/UAIS/N 155/2018, en la cual solicita la reversion definitiva de las boletas de Ministerio de Educacion, consignadas en el Comprobante de Pago N 18727. H.R. 6-38799-R/230</t>
  </si>
  <si>
    <t>A:00041014201 Transferencia que efectuamos a requerimiento de Zona Franca Cobija, segun nota CITE:ZFC-DGE-UAF-ACPyT-018/2018 y Hoja de Ruta 6-1676-R, por concepto de desembolso del 2% en favor del Ministerio de Desarrollo Productivo y Economia Plural, correspondiente al mes de diciembre de 2017, en</t>
  </si>
  <si>
    <t>NUMERO DE LIBRETA CUT: 00081011101 OPERACIÓN E18 TRANSFERENCIA DEL SISTEMA FINANCIERO POR CUENTA DE TERCEROS A LA CUT A SOLICITUD DEL MEFP SEGUN NOTA CITE MEFP VTCP DGPOT UAIS CPI NO 0118007 BUN 17</t>
  </si>
  <si>
    <t>NUMERO DE LIBRETA CUT: 00212014306 OPERACIÓN E18 TRANSFERENCIA DEL SISTEMA FINANCIERO POR CUENTA DE TERCEROS A LA CUT A SOLICITUD DEL MEFP SEGUN NOTA CITE MEFP VTCP DGPOT UAIS CPI NO 0118006 BUN 17</t>
  </si>
  <si>
    <t>De: 00099021001 Transferencia de recursos al GAM Tinguipaya para el pago del Bono de Discapacidad, en el marco de la Ley N977 de fecha 26 de septiembre de 2017, DS N3437 de 20 de diciembre de 2017 y Resolucion Ministerial N010 de fecha 10 de enero de 2018.</t>
  </si>
  <si>
    <t>De: 00099021001 Transferencia de recursos al GAM Potosi para el pago del Bono de Discapacidad, en el marco de la Ley N977 de fecha 26 de septiembre de 2017, DS N3437 de 20 de diciembre de 2017 y Resolucion Ministerial N010 de fecha 10 de enero de 2018, primer desembolso.</t>
  </si>
  <si>
    <t>De: 00099021001 Transferencia de recursos al GAM Soracachi para el pago del Bono de Discapacidad, en el marco de la Ley N977 de fecha 26 de septiembre de 2017, DS N3437 de 20 de diciembre de 2017 y Resolucion Ministerial N010 de fecha 10 de enero de 2018.</t>
  </si>
  <si>
    <t>De: 00099021001 Transferencia de recursos al GAM Huayllamarca (Santiago de Huayllamarca) para el pago del Bono de Discapacidad, en el marco de la Ley N977 de fecha 26 de septiembre de 2017, DS N3437 de 20 de diciembre de 2017 y Resolucion Ministerial N010 de fecha 10 de enero de 2018.</t>
  </si>
  <si>
    <t>De: 00099021001 Transferencia de recursos al GAM Chipaya para el pago del Bono de Discapacidad, en el marco de la Ley N977 de fecha 26 de septiembre de 2017, DS N3437 de 20 de diciembre de 2017 y Resolucion Ministerial N010 de fecha 10 de enero de 2018.</t>
  </si>
  <si>
    <t>De: 00099021001 Transferencia de recursos al GAM Coipasa para el pago del Bono de Discapacidad, en el marco de la Ley N977 de fecha 26 de septiembre de 2017, DS N3437 de 20 de diciembre de 2017 y Resolucion Ministerial N010 de fecha 10 de enero de 2018.</t>
  </si>
  <si>
    <t>De: 00099021001 Transferencia de recursos al GAM Sabaya para el pago del Bono de Discapacidad, en el marco de la Ley N977 de fecha 26 de septiembre de 2017, DS N3437 de 20 de diciembre de 2017 y Resolucion Ministerial N010 de fecha 10 de enero de 2018.</t>
  </si>
  <si>
    <t>De: 00099021001 Transferencia de recursos al GAM La Rivera para el pago del Bono de Discapacidad, en el marco de la Ley N977 de fecha 26 de septiembre de 2017, DS N3437 de 20 de diciembre de 2017 y Resolucion Ministerial N010 de fecha 10 de enero de 2018.</t>
  </si>
  <si>
    <t>De: 00099021001 Transferencia de recursos al GAM Pampa Aullagas para el pago del Bono de Discapacidad, en el marco de la Ley N977 de fecha 26 de septiembre de 2017, DS N3437 de 20 de diciembre de 2017 y Resolucion Ministerial N010 de fecha 10 de enero de 2018.</t>
  </si>
  <si>
    <t>De: 00099021001 Transferencia de recursos al GAM Coroico para el pago del Bono de Discapacidad, en el marco de la Ley N977 de fecha 26 de septiembre de 2017, DS N3437 de 20 de diciembre de 2017 y Resolucion Ministerial N010 de fecha 10 de enero de 2018.</t>
  </si>
  <si>
    <t>De: 00099021001 Transferencia de recursos al GAM Puerto Perez para el pago del Bono de Discapacidad, en el marco de la Ley N 977 de fecha 26 de septiembre de 2017, DS N3437 de 20 de diciembre de 2017 y Resolucion Ministerial N010 de fecha 10 de enero de 2018.</t>
  </si>
  <si>
    <t>De: 00099021001 Transferencia de recursos al GAM Puerto Acosta para el pago del Bono de Discapacidad, en el marco de la Ley N 977 de fecha 26 de septiembre de 2017, DS N3437 de 20 de diciembre de 2017 y Resolucion Ministerial N 010 de fecha 10 de enero de 2018.</t>
  </si>
  <si>
    <t>||REGISTRO COBRO COMISION AVISO CARTA DE CREDITO STANDBY BS220.- Y EMISION DE CBTE. CONTABLE BS50.- REF.: DOC-683579-G4 (BCB:SB-R-2018-004) A/F YPFB EN COMPL. A CBTE. ADJUNTO DE LA FECHA LIB. 00513012007 YPFB - RECURSOS DE NACIONALIZACION REF.: COM. AVISO SBLC DOC-683579-G4</t>
  </si>
  <si>
    <t>||TRANSFERENCIA DE FONDOS S/G. MENSAJE SWIFT NRO. 01106 DE LA FECHA (SECTOR PUBLICO). DEBITO DE LA LIBRETA 00117012001 DGAC, REPOSICION UTILES DE ESCRITORIO.</t>
  </si>
  <si>
    <t>||TRANSFERENCIA DE FONDOS S/G. MENSAJES SWIFT NROS. 01110 Y 01114 DE LA FECHA (SECTOR PUBLICO). DEBITO DE LA LIBRETA 00119012001 ADSIB, REPOSICION UTILES DE ESCRITORIO.</t>
  </si>
  <si>
    <t>||TRANSFERENCIA DE FONDOS S/G. MENSAJES SWIFT NROS. 01144 Y 01146 DE LA FECHA (SECTOR PUBLICO). DEBITO DE LA LIBRETA 00119012001 ADSIB, REPOSICION UTILES DE ESCRITORIO.</t>
  </si>
  <si>
    <t>||TRANSFERENCIA DE FONDOS S/G. MENSAJES SWIFT NROS. 01126 Y 01135 DE LA FECHA (SECTOR PUBLICO). DEBITO DE LA LIBRETA 00117012001 DGAC, REPOSICION UTILES DE ESCRITORIO.</t>
  </si>
  <si>
    <t>De: 00099021001 Transferencia de recursos al GAM Pocona para el pago del Bono de Discapacidad, en el marco de la Ley N977 de fecha 26 de septiembre de 2017, DS N3437 de 20 de diciembre de 2017 y Resolucion Ministerial N010 de fecha 10 de enero de 2018.</t>
  </si>
  <si>
    <t>De: 00099021001 Transferencia de recursos al GAM Pojo para el pago del Bono de Discapacidad, en el marco de la Ley N977 de fecha 26 de septiembre de 2017, DS N3437 de 20 de diciembre de 2017 y Resolucion Ministerial N010 de fecha 10 de enero de 2018.</t>
  </si>
  <si>
    <t>De: 00099021001 Transferencia de recursos al GAM Totora para el pago del Bono de Discapacidad, en el marco de la Ley N977 de fecha 26 de septiembre de 2017, DS N3437 de 20 de diciembre de 2017 y Resolucion Ministerial N010 de fecha 10 de enero de 2018, primer desembolso.</t>
  </si>
  <si>
    <t>De: 00099021001 Transferencia de recursos al GAM Tapacari para el pago del Bono de Discapacidad, en el marco de la Ley N977 de fecha 26 de septiembre de 2017, DS N3437 de 20 de diciembre de 2017 y Resolucion Ministerial N010 de fecha 10 de enero de 2018.</t>
  </si>
  <si>
    <t>De: 00099021001 Transferencia de recursos al GAM Sicaya para el pago del Bono de Discapacidad, en el marco de la Ley N977 de fecha 26 de septiembre de 2017, DS N3437 de 20 de diciembre de 2017 y Resolucion Ministerial N010 de fecha 10 de enero de 2018.</t>
  </si>
  <si>
    <t>De: 00099021001 Transferencia de recursos al GAM Santivanez para el pago del Bono de Discapacidad, en el marco de la Ley N977 de fecha 26 de septiembre de 2017, DS N3437 de 20 de diciembre de 2017 y Resolucion Ministerial N010 de fecha 10 de enero de 2018.</t>
  </si>
  <si>
    <t>De: 00099021001 Transferencia de recursos al GAM Capinota para el pago del Bono de Discapacidad, en el marco de la Ley N977 de fecha 26 de septiembre de 2017, DS N3437 de 20 de diciembre de 2017 y Resolucion Ministerial N010 de fecha 10 de enero de 2018.</t>
  </si>
  <si>
    <t>De: 00099021001 Transferencia de recursos al GAM Tolata para el pago del Bono de Discapacidad, en el marco de la Ley N977 de fecha 26 de septiembre de 2017, DS N3437 de 20 de diciembre de 2017 y Resolucion Ministerial N010 de fecha 10 de enero de 2018.</t>
  </si>
  <si>
    <t>De: 00099021001 Transferencia de recursos al GAM Toco para el pago del Bono de Discapacidad, en el marco de la Ley N977 de fecha 26 de septiembre de 2017, DS N3437 de 20 de diciembre de 2017 y Resolucion Ministerial N010 de fecha 10 de enero de 2018.</t>
  </si>
  <si>
    <t>De: 00099021001 Transferencia de recursos al GAM Cliza para el pago del Bono de Discapacidad, en el marco de la Ley N977 de fecha 26 de septiembre de 2017, DS N3437 de 20 de diciembre de 2017 y Resolucion Ministerial N010 de fecha 10 de enero de 2018, primer desembolso.</t>
  </si>
  <si>
    <t>De: 00099021001 Transferencia de recursos al GAM Sacabamba para el pago del Bono de Discapacidad, en el marco de la Ley N977 de fecha 26 de septiembre de 2017, DS N3437 de 20 de diciembre de 2017 y Resolucion Ministerial N010 de fecha 10 de enero de 2018, primer desembolso.</t>
  </si>
  <si>
    <t>De: 00099021001 Transferencia de recursos al GAM Arbieto para el pago del Bono de Discapacidad, en el marco de la Ley N977 de fecha 26 de septiembre de 2017, DS N3437 de 20 de diciembre de 2017 y Resolucion Ministerial N010 de fecha 10 de enero de 2018.</t>
  </si>
  <si>
    <t>De: 00099021001 Transferencia de recursos al GAM Anzaldo para el pago del Bono de Discapacidad, en el marco de la Ley N977 de fecha 26 de septiembre de 2017, DS N3437 de 20 de diciembre de 2017 y Resolucion Ministerial N010 de fecha 10 de enero de 2018</t>
  </si>
  <si>
    <t>De: 00099021001 Transferencia de recursos al GAM Tarata para el pago del Bono de Discapacidad, en el marco de la Ley N977 de fecha 26 de septiembre de 2017, DS N3437 de 20 de diciembre de 2017 y Resolucion Ministerial N010 de fecha 10 de enero de 2018, primer desembolso.</t>
  </si>
  <si>
    <t>De: 00099021001 Transferencia de recursos al GAM Villa Gualberto Villarroel para el pago del Bono de Discapacidad, en el marco de la Ley N977 de fecha 26 de septiembre de 2017, DS N3437 de 20 de diciembre de 2017 y Resolucion Ministerial N010 de fecha 10 de enero de 2018.</t>
  </si>
  <si>
    <t>De: 00099021001 Transferencia de recursos al GAM Tacachi para el pago del Bono de Discapacidad, en el marco de la Ley N977 de fecha 26 de septiembre de 2017, DS N3437 de 20 de diciembre de 2017 y Resolucion Ministerial N010 de fecha 10 de enero de 2018.</t>
  </si>
  <si>
    <t>De: 00099021001 Transferencia de recursos al GAM San Bemito para el pago del Bono de Discapacidad, en el marco de la Ley N977 de fecha 26 de septiembre de 2017, DS N3437 de 20 de diciembre de 2017 y Resolucion Ministerial N010 de fecha 10 de enero de 2018, primer desembolso.</t>
  </si>
  <si>
    <t>De: 00099021001 Transferencia de recursos al GAM Villa Rivero para el pago del Bono de Discapacidad, en el marco de la Ley N977 de fecha 26 de septiembre de 2017, DS N3437 de 20 de diciembre de 2017 y Resolucion Ministerial N010 de fecha 10 de enero de 2018.</t>
  </si>
  <si>
    <t>De: 00099021001 Transferencia de recursos al GAM San Antonio de Esmoruco para el pago del Bono de Discapacidad, en el marco de la Ley N977 de fecha 26 de septiembre de 2017, DS N3437 de 20 de diciembre de 2017 y Resolucion Ministerial N010 de fecha 10 de enero de 2018.</t>
  </si>
  <si>
    <t>De: 00099021001 Transferencia de recursos al GAM Mojinete para el pago del Bono de Discapacidad, en el marco de la Ley N977 de fecha 26 de septiembre de 2017, DS N3437 de 20 de diciembre de 2017 y Resolucion Ministerial N010 de fecha 10 de enero de 2018.</t>
  </si>
  <si>
    <t>De: 00099021001 Transferencia de recursos al GAM San Pablo de Lipez para el pago del Bono de Discapacidad, en el marco de la Ley N977 de fecha 26 de septiembre de 2017, DS N3437 de 20 de diciembre de 2017 y Resolucion Ministerial N010 de fecha 10 de enero de 2018.</t>
  </si>
  <si>
    <t>De: 00099021001 Transferencia de recursos al GAM San Pedro de Quemes para el pago del Bono de Discapacidad, en el marco de la Ley N977 de fecha 26 de septiembre de 2017, DS N3437 de 20 de diciembre de 2017 y Resolucion Ministerial N010 de fecha 10 de enero de 2018.</t>
  </si>
  <si>
    <t>De: 00099021001 Transferencia de recursos al GAM ColchaK (Villa Martin) para el pago del Bono de Discapacidad, en el marco de la Ley N977 de fecha 26 de septiembre de 2017, DS N3437 de 20 de diciembre de 2017 y Resolucion Ministerial N010 de fecha 10 de enero de 2018.</t>
  </si>
  <si>
    <t>De: 00099021001 Transferencia de recursos al GAM Atocha para el pago del Bono de Discapacidad, en el marco de la Ley N977 de fecha 26 de septiembre de 2017, DS N3437 de 20 de diciembre de 2017 y Resolucion Ministerial N010 de fecha 10 de enero de 2018, primer desembolso.</t>
  </si>
  <si>
    <t>De: 00099021001 Transferencia de recursos al GAM Tupiza para el pago del Bono de Discapacidad, en el marco de la Ley N977 de fecha 26 de septiembre de 2017, DS N3437 de 20 de diciembre de 2017 y Resolucion Ministerial N010 de fecha 10 de enero de 2018, primer desembolso.</t>
  </si>
  <si>
    <t>De: 00099021001 Transferencia de recursos al GAM Vitichi para el pago del Bono de Discapacidad, en el marco de la Ley N977 de fecha 26 de septiembre de 2017, DS N3437 de 20 de diciembre de 2017 y Resolucion Ministerial N010 de fecha 10 de enero de 2018, primer desembolso.</t>
  </si>
  <si>
    <t>De: 00099021001 Transferencia de recursos al GAM Cotagaita para el pago del Bono de Discapacidad, en el marco de la Ley N977 de fecha 26 de septiembre de 2017, DS N3437 de 20 de diciembre de 2017 y Resolucion Ministerial N010 de fecha 10 de enero de 2018, primer desembolso.</t>
  </si>
  <si>
    <t>De: 00099021001 Transferencia de recursos al GAM Toro Toro para el pago del Bono de Discapacidad, en el marco de la Ley N977 de fecha 26 de septiembre de 2017, DS N3437 de 20 de diciembre de 2017 y Resolucion Ministerial N010 de fecha 10 de enero de 2018.</t>
  </si>
  <si>
    <t>De: 00099021001 Transferencia de recursos al GAM San Pedro de Buena Vista para el pago del Bono de Discapacidad, en el marco de la Ley N977 de fecha 26 de septiembre de 2017, DS N3437 de 20 de diciembre de 2017 y Resolucion Ministerial N010 de fecha 10 de enero de 2018, primer desembolso.</t>
  </si>
  <si>
    <t>De: 00099021001 Transferencia de recursos al GAM Ocuri para el pago del Bono de Discapacidad, en el marco de la Ley N977 de fecha 26 de septiembre de 2017, DS N3437 de 20 de diciembre de 2017 y Resolucion Ministerial N010 de fecha 10 de enero de 2018.</t>
  </si>
  <si>
    <t>De: 00099021001 Transferencia de recursos al GAM Pocoata para el pago del Bono de Discapacidad, en el marco de la Ley N977 de fecha 26 de septiembre de 2017, DS N3437 de 20 de diciembre de 2017 y Resolucion Ministerial N010 de fecha 10 de enero de 2018.</t>
  </si>
  <si>
    <t>De: 00099021001 Transferencia de recursos al GAM Ravelo para el pago del Bono de Discapacidad, en el marco de la Ley N977 de fecha 26 de septiembre de 2017, DS N3437 de 20 de diciembre de 2017 y Resolucion Ministerial N010 de fecha 10 de enero de 2018.</t>
  </si>
  <si>
    <t>De: 00099021001 Transferencia de recursos al GAM Colquechaca para el pago del Bono de Discapacidad, en el marco de la Ley N977 de fecha 26 de septiembre de 2017, DS N3437 de 20 de diciembre de 2017 y Resolucion Ministerial N010 de fecha 10 de enero de 2018.</t>
  </si>
  <si>
    <t>De: 00099021001 Transferencia de recursos al GAM Tacobamba para el pago del Bono de Discapacidad, en el marco de la Ley N977 de fecha 26 de septiembre de 2017, DS N3437 de 20 de diciembre de 2017 y Resolucion Ministerial N010 de fecha 10 de enero de 2018.</t>
  </si>
  <si>
    <t>De: 00099021001 Transferencia de recursos al GAM Chaqui para el pago del Bono de Discapacidad, en el marco de la Ley N977 de fecha 26 de septiembre de 2017, DS N3437 de 20 de diciembre de 2017 y Resolucion Ministerial N010 de fecha 10 de enero de 2018.</t>
  </si>
  <si>
    <t>De: 00099021001 Transferencia de recursos al GAM Betanzos para el pago del Bono de Discapacidad, en el marco de la Ley N977 de fecha 26 de septiembre de 2017, DS N3437 de 20 de diciembre de 2017 y Resolucion Ministerial N010 de fecha 10 de enero de 2018, primer desembolso.</t>
  </si>
  <si>
    <t>De: 00099021001 Transferencia de recursos al GAM Llallagua para el pago del Bono de Discapacidad, en el marco de la Ley N977 de fecha 26 de septiembre de 2017, DS N3437 de 20 de diciembre de 2017 y Resolucion Ministerial N010 de fecha 10 de enero de 2018, primer desembolso.</t>
  </si>
  <si>
    <t>Transferencia de recursos al GAM Chayanta para el pago del Bono de Discapacidad, en el marco de la Ley N977 de fecha 26 de septiembre de 2017, DS N3437 de 20 de diciembre de 2017 y Resolucion Ministerial N010 de fecha 10 de enero de 2018.</t>
  </si>
  <si>
    <t>De: 00099021001 Transferencia de recursos al GAM Uncia para el pago del Bono de Discapacidad, en el marco de la Ley N977 de fecha 26 de septiembre de 2017, DS N3437 de 20 de diciembre de 2017 y Resolucion Ministerial N010 de fecha 10 de enero de 2018, primer desembolso.</t>
  </si>
  <si>
    <t>De: 00099021001 Transferencia de recursos al GAM Urmiri para el pago del Bono de Discapacidad, en el marco de la Ley N977 de fecha 26 de septiembre de 2017, DS N3437 de 20 de diciembre de 2017 y Resolucion Ministerial N010 de fecha 10 de enero de 2018, primer desembolso.</t>
  </si>
  <si>
    <t>De: 00099021001 Transferencia de recursos al GAM Yocalla para el pago del Bono de Discapacidad, en el marco de la Ley N977 de fecha 26 de septiembre de 2017, DS N3437 de 20 de diciembre de 2017 y Resolucion Ministerial N010 de fecha 10 de enero de 2018.</t>
  </si>
  <si>
    <t>De: 00099021001 Transferencia de recursos al GAM Vila Vila para el pago del Bono de Discapacidad, en el marco de la Ley N977 de fecha 26 de septiembre de 2017, DS N3437 de 20 de diciembre de 2017 y Resolucion Ministerial N010 de fecha 10 de enero de 2018.</t>
  </si>
  <si>
    <t>De: 00099021001 Transferencia de recursos al GAM Mizque para el pago del Bono de Discapacidad, en el marco de la Ley N977 de fecha 26 de septiembre de 2017, DS N3437 de 20 de diciembre de 2017 y Resolucion Ministerial N010 de fecha 10 de enero de 2018.</t>
  </si>
  <si>
    <t>De: 00099021001 Transferencia de recursos al GAM Tiraque para el pago del Bono de Discapacidad, en el marco de la Ley N977 de fecha 26 de septiembre de 2017, DS N3437 de 20 de diciembre de 2017 y Resolucion Ministerial N010 de fecha 10 de enero de 2018, primer desembolso.</t>
  </si>
  <si>
    <t>De: 00099021001 Transferencia de recursos al GAM Bolivar para el pago del Bono de Discapacidad, en el marco de la Ley N977 de fecha 26 de septiembre de 2017, DS N3437 de 20 de diciembre de 2017 y Resolucion Ministerial N010 de fecha 10 de enero de 2018.</t>
  </si>
  <si>
    <t>De: 00099021001 Transferencia de recursos al GAM Tacopaya para el pago del Bono de Discapacidad, en el marco de la Ley N977 de fecha 26 de septiembre de 2017, DS N3437 de 20 de diciembre de 2017 y Resolucion Ministerial N010 de fecha 10 de enero de 2018.</t>
  </si>
  <si>
    <t>De: 00099021001 Transferencia de recursos al GAM Trigal para el pago del Bono de Discapacidad, en el marco de la Ley N977 de fecha 26 de septiembre de 2017, DS N3437 de 20 de diciembre de 2017 y Resolucion Ministerial N010 de fecha 10 de enero de 2018, primer desembolso.</t>
  </si>
  <si>
    <t>De: 00099021001 Transferencia de recursos al GAM Vallegrande para el pago del Bono de Discapacidad, en el marco de la Ley N977 de fecha 26 de septiembre de 2017, DS N3437 de 20 de diciembre de 2017 y Resolucion Ministerial N010 de fecha 10 de enero de 2018, primer desembolso.</t>
  </si>
  <si>
    <t>De: 00099021001 Transferencia de recursos al GAM Boyuibe para el pago del Bono de Discapacidad, en el marco de la Ley N977 de fecha 26 de septiembre de 2017, DS N3437 de 20 de diciembre de 2017 y Resolucion Ministerial N010 de fecha 10 de enero de 2018.</t>
  </si>
  <si>
    <t>De: 00099021001 Transferencia de recursos al GAM Camiri para el pago del Bono de Discapacidad, en el marco de la Ley N977 de fecha 26 de septiembre de 2017, DS N3437 de 20 de diciembre de 2017 y Resolucion Ministerial N010 de fecha 10 de enero de 2018, primer desembolso.</t>
  </si>
  <si>
    <t>De: 00099021001 Transferencia de recursos al GAM Gutierrez para el pago del Bono de Discapacidad, en el marco de la Ley N977 de fecha 26 de septiembre de 2017, DS N3437 de 20 de diciembre de 2017 y Resolucion Ministerial N010 de fecha 10 de enero de 2018.</t>
  </si>
  <si>
    <t>De: 00099021001 Transferencia de recursos al GAM Cuevo para el pago del Bono de Discapacidad, en el marco de la Ley N977 de fecha 26 de septiembre de 2017, DS N3437 de 20 de diciembre de 2017 y Resolucion Ministerial N010 de fecha 10 de enero de 2018.</t>
  </si>
  <si>
    <t>De: 00099021001 Transferencia de recursos al GAM Cabezas para el pago del Bono de Discapacidad, en el marco de la Ley N977 de fecha 26 de septiembre de 2017, DS N3437 de 20 de diciembre de 2017 y Resolucion Ministerial N010 de fecha 10 de enero de 2018, primer desembolso.</t>
  </si>
  <si>
    <t>De: 00099021001 Transferencia de recursos al GAM Lagunillas para el pago del Bono de Discapacidad, en el marco de la Ley N977 de fecha 26 de septiembre de 2017, DS N3437 de 20 de diciembre de 2017 y Resolucion Ministerial N010 de fecha 10 de enero de 2018.</t>
  </si>
  <si>
    <t>De: 00099021001 Transferencia de recursos al GAM Santa Rosa del Sara para el pago del Bono de Discapacidad, en el marco de la Ley N977 de fecha 26 de septiembre de 2017, DS N3437 de 20 de diciembre de 2017 y Resolucion Ministerial N010 de fecha 10 de enero de 2018.</t>
  </si>
  <si>
    <t>De: 00099021001 Transferencia de recursos al GAM Portachuelo para el pago del Bono de Discapacidad, en el marco de la Ley N977 de fecha 26 de septiembre de 2017, DS N3437 de 20 de diciembre de 2017 y Resolucion Ministerial N010 de fecha 10 de enero de 2018.</t>
  </si>
  <si>
    <t>De: 00099021001 Transferencia de recursos al GAM Robore para el pago del Bono de Discapacidad, en el marco de la Ley N977 de fecha 26 de septiembre de 2017, DS N3437 de 20 de diciembre de 2017 y Resolucion Ministerial N010 de fecha 10 de enero de 2018, primer desembolso.</t>
  </si>
  <si>
    <t>De: 00099021001 Transferencia de recursos al GAM Pailon para el pago del Bono de Discapacidad, en el marco de la Ley N977 de fecha 26 de septiembre de 2017, DS N3437 de 20 de diciembre de 2017 y Resolucion Ministerial N010 de fecha 10 de enero de 2018.</t>
  </si>
  <si>
    <t>De: 00099021001 Transferencia de recursos al GAM San Jose para el pago del Bono de Discapacidad, en el marco de la Ley N977 de fecha 26 de septiembre de 2017, DS N3437 de 20 de diciembre de 2017 y Resolucion Ministerial N010 de fecha 10 de enero de 2018.</t>
  </si>
  <si>
    <t>De: 00099021001 Transferencia de recursos al GAM San Carlos para el pago del Bono de Discapacidad, en el marco de la Ley N977 de fecha 26 de septiembre de 2017, DS N3437 de 20 de diciembre de 2017 y Resolucion Ministerial N010 de fecha 10 de enero de 2018, primer desembolso.</t>
  </si>
  <si>
    <t>De: 00099021001 Transferencia de recursos al GAM Buena Vista para el pago del Bono de Discapacidad, en el marco de la Ley N977 de fecha 26 de septiembre de 2017, DS N3437 de 20 de diciembre de 2017 y Resolucion Ministerial N010 de fecha 10 de enero de 2018, primer desembolso.</t>
  </si>
  <si>
    <t>De: 00099021001 Transferencia de recursos al GAM San Rafael para el pago del Bono de Discapacidad, en el marco de la Ley N977 de fecha 26 de septiembre de 2017, DS N3437 de 20 de diciembre de 2017 y Resolucion Ministerial N010 de fecha 10 de enero de 2018.</t>
  </si>
  <si>
    <t>De: 00099021001 Transferencia de recursos al GAM San Miguel para el pago del Bono de Discapacidad, en el marco de la Ley N977 de fecha 26 de septiembre de 2017, DS N3437 de 20 de diciembre de 2017 y Resolucion Ministerial N010 de fecha 10 de enero de 2018</t>
  </si>
  <si>
    <t>De: 00099021001 Transferencia de recursos al GAM San Ignacio para el pago del Bono de Discapacidad, en el marco de la Ley N977 de fecha 26 de septiembre de 2017, DS N3437 de 20 de diciembre de 2017 y Resolucion Ministerial N010 de fecha 10 de enero de 2018, primer desembolso.</t>
  </si>
  <si>
    <t>De: 00099021001 Transferencia de recursos al GAM Warnes para el pago del Bono de Discapacidad, en el marco de la Ley N977 de fecha 26 de septiembre de 2017, DS N3437 de 20 de diciembre de 2017 y Resolucion Ministerial N010 de fecha 10 de enero de 2018, primer desembolso.</t>
  </si>
  <si>
    <t>De: 00099021001 Transferencia de recursos al GAM El Torno para el pago del Bono de Discapacidad, en el marco de la Ley N977 de fecha 26 de septiembre de 2017, DS N3437 de 20 de diciembre de 2017 y Resolucion Ministerial N010 de fecha 10 de enero de 2018, primer desembolso.</t>
  </si>
  <si>
    <t>De: 00099021001 Transferencia de recursos al GAM La Guardia para el pago del Bono de Discapacidad, en el marco de la Ley N977 de fecha 26 de septiembre de 2017, DS N3437 de 20 de diciembre de 2017 y Resolucion Ministerial N010 de fecha 10 de enero de 2018, primer desembolso.</t>
  </si>
  <si>
    <t>De: 00099021001 Transferencia de recursos al GAM Porongo (Ayacucho) para el pago del Bono de Discapacidad, en el marco de la Ley N977 de fecha 26 de septiembre de 2017, DS N3437 de 20 de diciembre de 2017 y Resolucion Ministerial N010 de fecha 10 de enero de 2018</t>
  </si>
  <si>
    <t>De: 00099021001 Transferencia de recursos al GAM Papel Pampa para el pago del Bono de Discapacidad, en el marco de la Ley N977 de fecha 26 de septiembre de 2017, DS N3437 de 20 de diciembre de 2017 y Resolucion Ministerial N010 de fecha 10 de enero de 2018.</t>
  </si>
  <si>
    <t>De: 00099021001 Transferencia de recursos al GAM San Pedro de Curahuara para el pago del Bono de Discapacidad, en el marco de la Ley N977 de fecha 26 de septiembre de 2017, DS N3437 de 20 de diciembre de 2017 y Resolucion Ministerial N010 de fecha 10 de enero de 2018.</t>
  </si>
  <si>
    <t>De: 00099021001 Transferencia de recursos al GAM Curva para el pago del Bono de Discapacidad, en el marco de la Ley N977 de fecha 26 de septiembre de 2017, DS N3437 de 20 de diciembre de 2017 y Resolucion Ministerial N010 de fecha 10 de enero de 2018.</t>
  </si>
  <si>
    <t>De: 00099021001 Transferencia de recursos al GAM General Juan Jose Perez (Charazani) para el pago del Bono de Discapacidad, en el marco de la Ley N977 de fecha 26 de septiembre de 2017, DS N3437 de 20 de diciembre de 2017 y Resolucion Ministerial N010 de fecha 10 de enero de 2018.</t>
  </si>
  <si>
    <t>De: 00099021001 Transferencia de recursos al GAM San Buenaventura para el pago del Bono de Discapacidad, en el marco de la Ley N977 de fecha 26 de septiembre de 2017, DS N3437 de 20 de diciembre de 2017 y Resolucion Ministerial N010 de fecha 10 de enero de 2018, primer desembolso.</t>
  </si>
  <si>
    <t>De: 00099021001 Transferencia de recursos al GAM Ixiamas para el pago del Bono de Discapacidad, en el marco de la Ley N977 de fecha 26 de septiembre de 2017, DS N3437 de 20 de diciembre de 2017 y Resolucion Ministerial N010 de fecha 10 de enero de 2018, primer desembolso.</t>
  </si>
  <si>
    <t>De: 00099021001 Transferencia de recursos al GAM Coripata para el pago del Bono de Discapacidad, en el marco de la Ley N977 de fecha 26 de septiembre de 2017, DS N3437 de 20 de diciembre de 2017 y Resolucion Ministerial N010 de fecha 10 de enero de 2018.</t>
  </si>
  <si>
    <t>De: 00099021001 Transferencia de recursos al GAM Laja para el pago del Bono de Discapacidad, en el marco de la Ley N977 de fecha 26 de septiembre de 2017, DS N3437 de 20 de diciembre de 2017 y Resolucion Ministerial N010 de fecha 10 de enero de 2018, primer desembolso.</t>
  </si>
  <si>
    <t>De: 00099021001 Transferencia de recursos al GAM Pucarani para el pago del Bono de Discapacidad, en el marco de la Ley N977 de fecha 26 de septiembre de 2017, DS N3437 de 20 de diciembre de 2017 y Resolucion Ministerial N010 de fecha 10 de enero de 2018, primer desembolso.</t>
  </si>
  <si>
    <t>De: 00099021001 Transferencia de recursos al GAM La Asunta para el pago del Bono de Discapacidad, en el marco de la Ley N977 de fecha 26 de septiembre de 2017, DS N3437 de 20 de diciembre de 2017 y Resolucion Ministerial N010 de fecha 10 de enero de 2018.</t>
  </si>
  <si>
    <t>De: 00099021001 Transferencia de recursos al GAM Palos Blancos para el pago del Bono de Discapacidad, en el marco de la Ley N977 de fecha 26 de septiembre de 2017, DS N3437 de 20 de diciembre de 2017 y Resolucion Ministerial N010 de fecha 10 de enero de 2018, primer desembolso.</t>
  </si>
  <si>
    <t>De: 00099021001 Transferencia de recursos al GAM Yanacachi para el pago del Bono de Discapacidad, en el marco de la Ley N977 de fecha 26 de septiembre de 2017, DS N3437 de 20 de diciembre de 2017 y Resolucion Ministerial N010 de fecha 10 de enero de 2018.</t>
  </si>
  <si>
    <t>De: 00099021001 Transferencia de recursos al GAM Irupana (Villa de Lanza) para el pago del Bono de Discapacidad, en el marco de la Ley N977 de fecha 26 de septiembre de 2017, DS N3437 de 20 de diciembre de 2017 y Resolucion Ministerial N010 de fecha 10 de enero de 2018, primer desembolso.</t>
  </si>
  <si>
    <t>De: 00099021001 Transferencia de recursos al GAM Chulumani ( Villa de la Libertad) para el pago del Bono de Discapacidad, en el marco de la Ley N977 de fecha 26 de septiembre de 2017, DS N3437 de 20 de diciembre de 2017 y Resolucion Ministerial N010 de fecha 10 de enero de 2018, primer desembolso.</t>
  </si>
  <si>
    <t>De: 00099021001 Transferencia de recursos al GAM Cairoma para el pago del Bono de Discapacidad, en el marco de la Ley N977 de fecha 26 de septiembre de 2017, DS N3437 de 20 de diciembre de 2017 y Resolucion Ministerial N010 de fecha 10 de enero de 2018.</t>
  </si>
  <si>
    <t>De: 00099021001 Transferencia de recursos al GAM Malla para el pago del Bono de Discapacidad, en el marco de la Ley N977 de fecha 26 de septiembre de 2017, DS N3437 de 20 de diciembre de 2017 y Resolucion Ministerial N010 de fecha 10 de enero de 2018.</t>
  </si>
  <si>
    <t>De: 00099021001 Transferencia de recursos al GAM Yaco para el pago del Bono de Discapacidad, en el marco de la Ley N 977 de fecha 26 de septiembre de 2017, DS N3437 de 20 de diciembre de 2017 y Resolucion Ministerial N 010 de fecha 10 de enero de 2018.</t>
  </si>
  <si>
    <t>De: 00099021001 Transferencia de recursos al GAM Sapahaqui para el pago del Bono de Discapacidad, en el marco de la Ley N977 de fecha 26 de septiembre de 2017, DS N3437 de 20 de diciembre de 2017 y Resolucion Ministerial N010 de fecha 10 de enero de 2018.</t>
  </si>
  <si>
    <t>De: 00099021001 Transferencia de recursos al GAM Luribay para el pago del Bono de Discapacidad, en el marco de la Ley N 977 de fecha 26 de septiembre de 2017, DS N3437 de 20 de diciembre de 2017 y Resolucion Ministerial N010 de fecha 10 de enero de 2018.</t>
  </si>
  <si>
    <t>De: 00099021001 Transferencia de recursos al GAM Pelechuco para el pago del Bono de Discapacidad, en el marco de la Ley N 977 de fecha 26 de septiembre de 2017, DS N3437 de 20 de diciembre de 2017 y Resolucion Ministerial N010 de fecha 10 de enero de 2018.</t>
  </si>
  <si>
    <t>De: 00099021001 Transferencia de recursos al GAM Apolo para el pago del Bono de Discapacidad, en el marco de la Ley N977 de fecha 26 de septiembre de 2017, DS N3437 de 20 de diciembre de 2017 y Resolucion Ministerial N010 de fecha 10 de enero de 2018.</t>
  </si>
  <si>
    <t>De: 00099021001 Transferencia de recursos al GAM Carabuco para el pago del Bono de Discapacidad, en el marco de la Ley N977 de fecha 26 de septiembre de 2017, DS N3437 de 20 de diciembre de 2017 y Resolucion Ministerial N010 de fecha 10 de enero de 2018.</t>
  </si>
  <si>
    <t>De: 00099021001 Transferencia de recursos al GAM Arque para el pago del Bono de Discapacidad, en el marco de la Ley N977 de fecha 26 de septiembre de 2017, DS N3437 de 20 de diciembre de 2017 y Resolucion Ministerial N010 de fecha 10 de enero de 2018.</t>
  </si>
  <si>
    <t>De: 00099021001 Transferencia de recursos al GAM Vacas para el pago del Bono de Discapacidad, en el marco de la Ley N977 de fecha 26 de septiembre de 2017, DS N3437 de 20 de diciembre de 2017 y Resolucion Ministerial N010 de fecha 10 de enero de 2018.</t>
  </si>
  <si>
    <t>De: 00099021001 Transferencia de recursos al GAM Arani para el pago del Bono de Discapacidad, en el marco de la Ley N977 de fecha 26 de septiembre de 2017, DS N3437 de 20 de diciembre de 2017 y Resolucion Ministerial N010 de fecha 10 de enero de 2018.</t>
  </si>
  <si>
    <t>De: 00099021001 Transferencia de recursos al GAM Puerto Villarroel para el pago del Bono de Discapacidad, en el marco de la Ley N977 de fecha 26 de septiembre de 2017, DS N3437 de 20 de diciembre de 2017 y Resolucion Ministerial N010 de fecha 10 de enero de 2018, primer desembolso.</t>
  </si>
  <si>
    <t>De: 00099021001 Transferencia de recursos al GAM Chimore para el pago del Bono de Discapacidad, en el marco de la Ley N977 de fecha 26 de septiembre de 2017, DS N3437 de 20 de diciembre de 2017 y Resolucion Ministerial N010 de fecha 10 de enero de 2018.</t>
  </si>
  <si>
    <t>PAGO A BID PRÉSTAMO 1098-SF-BO VCTO. 25-ene-2018 POR CUENTA DE TGN , NTI. 010255 VALOR 25-ene-2018 CAPITAL USD 123.951,36 INTERESES USD 61.235,37 CTA. 3987 CUENTA UNICA DEL TESORO-3987 LIB. 00099021001 REF.: COMISIONES BANCARIAS</t>
  </si>
  <si>
    <t>VENTA DE DIVISAS CON TRANSFERENCIA DE FONDOS A SOLICITUD DE MINISTERIO DE RELACIONES EXTERIORES SEGUN SOLICITUD 4233 REF: REMSION DE RECURSOS A LA EMBAJADA DE ESPANA MADRID POR GASTOS DE INSTALACION DEL SENOR JORGE RAMIRO TAPIA SAINZ SEGUN LIQUIDACION DE GASTOS DE INSTALACION 5 LIB. 00099021001 TGN-RECURSOS ORDINARIOS (3987)</t>
  </si>
  <si>
    <t>VENTA DE DIVISAS CON TRANSFERENCIA DE FONDOS A SOLICITUD DE MINISTERIO DE LA PRESIDENCIA SEGUN SOLICITUD 4225 REF: DIVISAS USD 96225.49 PAGO A AIRBUS HELICOPTERS CONO SUR S.A POR COMPRA REPUESTOS PARA AERONAVES FAB 004, FAB 754, FAB 755, SEGUN FACTURAS 237, 267, 313, 538, BANCO BBVA URUGUAY S.A CUEN LIB. 00099021001 TGN-RECURSOS ORDINARIOS (3987)</t>
  </si>
  <si>
    <t>VENTA DE DIVISAS CON TRANSFERENCIA DE FONDOS A SOLICITUD DE MINISTERIO DE RELACIONES EXTERIORES SEGUN SOLICITUD 4232 REF: REMISION A FAVOR DE LAS EMBAJADAS REPRESENTACIONES CONSULADOS Y VICECONSULADOS DE LA REMESA DE GASTOS DE FUNCIONAMIENTO PARA EL PRIMER TRIMESTRE SEGUN INFORME 6 Y DETALLES ADJU LIB. 00099021001 TGN-RECURSOS ORDINARIOS (3987)</t>
  </si>
  <si>
    <t>VENTA DE DIVISAS CON TRANSFERENCIA DE FONDOS A SOLICITUD DE ADMINISTRACION DE SERVICIOS PORTUARIOS BOLIVIA SEGUN SOLICITUD 4224 REF: H.R. 4123 PAGO EMPRESA DE SERVICIO E.I.R.L. POR SERVICIOS DE LIMPIEZA EN EL PUERTO DE ARICA CORRESPONDIENTE A DICIEMBRE/2017, SEGUN ORDEN DE PAGO ASP-B/DAF-AUD/OP-583/ LIB. 00594012001 ASP-B FONDO DE OPERACIONES</t>
  </si>
  <si>
    <t>VENTA DE DIVISAS CON TRANSFERENCIA DE FONDOS A SOLICITUD DE ADMINISTRACION DE SERVICIOS PORTUARIOS BOLIVIA SEGUN SOLICITUD 4223 REF: H.R. 4089 - PAGO A EMPRESAS NAVIERAS TRAMARSA Y TISUR EN EL PUERTO DE MATARANI POR SERVICIO DE FAENAS SEGUN INFORME ASP-B/DOP/UAP/INF-118/2017 Y DEMAS DOCUMENTACION AD LIB. 00594012001 ASP-B FONDO DE OPERACIONES</t>
  </si>
  <si>
    <t>VENTA DE DIVISAS CON TRANSFERENCIA DE FONDOS A SOLICITUD DE MINISTERIO DE GOBIERNO SEGUN SOLICITUD 4222 REF: HABERES DE AGREGADOS POLICIALES EN EL EXTERIOR CORRESPONDIENTE AL MES DE NOVIEMBRE 2017 (CUENTAS EXTRANJERAS) LIB. 00099021001 TGN-RECURSOS ORDINARIOS (3987)</t>
  </si>
  <si>
    <t>De: 00099021001 Transferencia de recursos al GAM La Paz para el pago del Bono de Discapacidad, en el marco de la Ley N977 de fecha 26 de septiembre de 2017, DS N3437 de 20 de diciembre de 2017 y Resolucion Ministerial N010 de fecha 10 de enero de 2018, primer desembolso.</t>
  </si>
  <si>
    <t>De: 00099021001 Transferencia de recursos al GAM Collana para el pago del Bono de Discapacidad, en el marco de la Ley N977 de fecha 26 de septiembre de 2017, DS N3437 de 20 de diciembre de 2017 y Resolucion Ministerial N010 de fecha 10 de enero de 2018.</t>
  </si>
  <si>
    <t>De: 00099021001 Transferencia de recursos al GAM Colquencha para el pago del Bono de Discapacidad, en el marco de la Ley N977 de fecha 26 de septiembre de 2017, DS N3437 de 20 de diciembre de 2017 y Resolucion Ministerial N010 de fecha 10 de enero de 2018.</t>
  </si>
  <si>
    <t>De: 00099021001 Transferencia de recursos al GAM Patacamaya para el pago del Bono de Discapacidad, en el marco de la Ley N977 de fecha 26 de septiembre de 2017, DS N3437 de 20 de diciembre de 2017 y Resolucion Ministerial N010 de fecha 10 de enero de 2018.</t>
  </si>
  <si>
    <t>De: 00099021001 Transferencia de recursos al GAM Calamarca para el pago del Bono de Discapacidad, en el marco de la Ley N977 de fecha 26 de septiembre de 2017, DS N3437 de 20 de diciembre de 2017 y Resolucion Ministerial N010 de fecha 10 de enero de 2018, primer desembolso.</t>
  </si>
  <si>
    <t>De: 00099021001 Transferencia de recursos al GAM Ayo Ayo para el pago del Bono de Discapacidad, en el marco de la Ley N977 de fecha 26 de septiembre de 2017, DS N3437 de 20 de diciembre de 2017 y Resolucion Ministerial N010 de fecha 10 de enero de 2018.</t>
  </si>
  <si>
    <t>De: 00099021001 Transferencia de recursos al GAM Umala para el pago del Bono de Discapacidad, en el marco de la Ley N977 de fecha 26 de septiembre de 2017, DS N3437 de 20 de diciembre de 2017 y Resolucion Ministerial N010 de fecha 10 de enero de 2018.</t>
  </si>
  <si>
    <t>De: 00099021001 Transferencia de recursos al GAM Sica Sica para el pago del Bono de Discapacidad, en el marco de la Ley N977 de fecha 26 de septiembre de 2017, DS N3437 de 20 de diciembre de 2017 y Resolucion Ministerial N010 de fecha 10 de enero de 2018.</t>
  </si>
  <si>
    <t>De: 00099021001 Transferencia de recursos al GAM Caranavi para el pago del Bono de Discapacidad, en el marco de la Ley N977 de fecha 26 de septiembre de 2017, DS N3437 de 20 de diciembre de 2017 y Resolucion Ministerial N010 de fecha 10 de enero de 2018, primer desembolso.</t>
  </si>
  <si>
    <t>De: 00099021001 Transferencia de recursos al GAM Desaguadero para el pago del Bono de Discapacidad, en el marco de la Ley N977 de fecha 26 de septiembre de 2017, DS N3437 de 20 de diciembre de 2017 y Resolucion Ministerial N010 de fecha 10 de enero de 2018.</t>
  </si>
  <si>
    <t>De: 00099021001 Transferencia de recursos al GAM Tiahuanacu para el pago del Bono de Discapacidad, en el marco de la Ley N977 de fecha 26 de septiembre de 2017, DS N3437 de 20 de diciembre de 2017 y Resolucion Ministerial N010 de fecha 10 de enero de 2018.</t>
  </si>
  <si>
    <t>De: 00099021001 Transferencia de recursos al GAM Guaqui para el pago del Bono de Discapacidad, en el marco de la Ley N977 de fecha 26 de septiembre de 2017, DS N3437 de 20 de diciembre de 2017 y Resolucion Ministerial N010 de fecha 10 de enero de 2018, primer desembolso.</t>
  </si>
  <si>
    <t>De: 00099021001 Transferencia de recursos al GAM Viacha para el pago del Bono de Discapacidad, en el marco de la Ley N977 de fecha 26 de septiembre de 2017, DS N3437 de 20 de diciembre de 2017 y Resolucion Ministerial N010 de fecha 10 de enero de 2018, primer desembolso.</t>
  </si>
  <si>
    <t>De: 00099021001 Transferencia de recursos al GAM Inquisivi para el pago del Bono de Discapacidad, en el marco de la Ley N977 de fecha 26 de septiembre de 2017, DS N3437 de 20 de diciembre de 2017 y Resolucion Ministerial N010 de fecha 10 de enero de 2018, primer desembolso.</t>
  </si>
  <si>
    <t>De: 00099021001 Transferencia de recursos al GAM Achocalla para el pago del Bono de Discapacidad, en el marco de la Ley N977 de fecha 26 de septiembre de 2017, DS N3437 de 20 de diciembre de 2017 y Resolucion Ministerial N010 de fecha 10 de enero de 2018.</t>
  </si>
  <si>
    <t>De: 00099021001 Transferencia de recursos al GAM Mecapaca para el pago del Bono de Discapacidad, en el marco de la Ley N977 de fecha 26 de septiembre de 2017, DS N3437 de 20 de diciembre de 2017 y Resolucion Ministerial N010 de fecha 10 de enero de 2018.</t>
  </si>
  <si>
    <t>De: 00099021001 Transferencia de recursos al GAM Palca para el pago del Bono de Discapacidad, en el marco de la Ley N977 de fecha 26 de septiembre de 2017, DS N3437 de 20 de diciembre de 2017 y Resolucion Ministerial N010 de fecha 10 de enero de 2018.</t>
  </si>
  <si>
    <t>De: 00099021001 Transferencia de recursos al GAM Villa Charcas para el pago del Bono de Discapacidad, en el marco de la Ley N977 de fecha 26 de septiembre de 2017, DS N3437 de 20 de diciembre de 2017 y Resolucion Ministerial N010 de fecha 10 de enero de 2018.</t>
  </si>
  <si>
    <t>De: 00099021001 Transferencia de recursos al GAM Machareti para el pago del Bono de Discapacidad, en el marco de la Ley N977 de fecha 26 de septiembre de 2017, DS N3437 de 20 de diciembre de 2017 y Resolucion Ministerial N010 de fecha 10 de enero de 2018, primer desembolso.</t>
  </si>
  <si>
    <t>De: 00099021001 Transferencia de recursos al GAM Villa de Huacaya para el pago del Bono de Discapacidad, en el marco de la Ley N977 de fecha 26 de septiembre de 2017, DS N3437 de 20 de diciembre de 2017 y Resolucion Ministerial N010 de fecha 10 de enero de 2018, primer desembolso.</t>
  </si>
  <si>
    <t>De: 00099021001 Transferencia de recursos al GAM Salinas de G. Mendoza para el pago del Bono de Discapacidad, en el marco de la Ley N977 de fecha 26 de septiembre de 2017, DS N3437 de 20 de diciembre de 2017 y Resolucion Ministerial N010 de fecha 10 de enero de 2018.</t>
  </si>
  <si>
    <t>De: 00099021001 Transferencia de recursos al GAM Belen de Andamarca para el pago del Bono de Discapacidad, en el marco de la Ley N977 de fecha 26 de septiembre de 2017, DS N3437 de 20 de diciembre de 2017 y Resolucion Ministerial N010 de fecha 10 de enero de 2018.</t>
  </si>
  <si>
    <t>De: 00099021001 Transferencia de recursos al GAM Andamarca (Santiago de Andamarca) para el pago del Bono de Discapacidad, en el marco de la Ley N977 de fecha 26 de septiembre de 2017, DS N3437 de 20 de diciembre de 2017 y Resolucion Ministerial N010 de fecha 10 de enero de 2018.</t>
  </si>
  <si>
    <t>De: 00099021001 Transferencia de recursos al GAM Toledo para el pago del Bono de Discapacidad, en el marco de la Ley N977 de fecha 26 de septiembre de 2017, DS N3437 de 20 de diciembre de 2017 y Resolucion Ministerial N010 de fecha 10 de enero de 2018.</t>
  </si>
  <si>
    <t>De: 00099021001 Transferencia de recursos al GAM Esmeralda para el pago del Bono de Discapacidad, en el marco de la Ley N977 de fecha 26 de septiembre de 2017, DS N3437 de 20 de diciembre de 2017 y Resolucion Ministerial N010 de fecha 10 de enero de 2018.</t>
  </si>
  <si>
    <t>De: 00099021001 Transferencia de recursos al GAM Escara para el pago del Bono de Discapacidad, en el marco de la Ley N977 de fecha 26 de septiembre de 2017, DS N3437 de 20 de diciembre de 2017 y Resolucion Ministerial N010 de fecha 10 de enero de 2018.</t>
  </si>
  <si>
    <t>De: 00099021001 Transferencia de recursos al GAM Huachacalla para el pago del Bono de Discapacidad, en el marco de la Ley N977 de fecha 26 de septiembre de 2017, DS N3437 de 20 de diciembre de 2017 y Resolucion Ministerial N010 de fecha 10 de enero de 2018.</t>
  </si>
  <si>
    <t>De: 00099021001 Transferencia de recursos al GAM Turco para el pago del Bono de Discapacidad, en el marco de la Ley N977 de fecha 26 de septiembre de 2017, DS N3437 de 20 de diciembre de 2017 y Resolucion Ministerial N010 de fecha 10 de enero de 2018.</t>
  </si>
  <si>
    <t>De: 00099021001 Transferencia de recursos al GAM Curahuara de Carangas para el pago del Bono de Discapacidad, en el marco de la Ley N977 de fecha 26 de septiembre de 2017, DS N3437 de 20 de diciembre de 2017 y Resolucion Ministerial N010 de fecha 10 de enero de 2018, primer desembolso.</t>
  </si>
  <si>
    <t>De: 00099021001 Transferencia de recursos al GAM Choquecota para el pago del Bono de Discapacidad, en el marco de la Ley N977 de fecha 26 de septiembre de 2017, DS N3437 de 20 de diciembre de 2017 y Resolucion Ministerial N010 de fecha 10 de enero de 2018.</t>
  </si>
  <si>
    <t>De: 00099021001 Transferencia de recursos al GAM Corque para el pago del Bono de Discapacidad, en el marco de la Ley N977 de fecha 26 de septiembre de 2017, DS N3437 de 20 de diciembre de 2017 y Resolucion Ministerial N010 de fecha 10 de enero de 2018.</t>
  </si>
  <si>
    <t>De: 00099021001 Transferencia de recursos al GAM Totora para el pago del Bono de Discapacidad, en el marco de la Ley N977 de fecha 26 de septiembre de 2017, DS N3437 de 20 de diciembre de 2017 y Resolucion Ministerial N010 de fecha 10 de enero de 2018.</t>
  </si>
  <si>
    <t>De: 00099021001 Transferencia de recursos al GAM Santiago de Huari para el pago del Bono de Discapacidad, en el marco de la Ley N977 de fecha 26 de septiembre de 2017, DS N3437 de 20 de diciembre de 2017 y Resolucion Ministerial N010 de fecha 10 de enero de 2018.</t>
  </si>
  <si>
    <t>De: 00099021001 Transferencia de recursos al GAM Eucaliptus para el pago del Bono de Discapacidad, en el marco de la Ley N977 de fecha 26 de septiembre de 2017, DS N3437 de 20 de diciembre de 2017 y Resolucion Ministerial N010 de fecha 10 de enero de 2018.</t>
  </si>
  <si>
    <t>De: 00099021001 Transferencia de recursos al GAM Antequera para el pago del Bono de Discapacidad, en el marco de la Ley N977 de fecha 26 de septiembre de 2017, DS N3437 de 20 de diciembre de 2017 y Resolucion Ministerial N010 de fecha 10 de enero de 2018.</t>
  </si>
  <si>
    <t>De: 00099021001 Transferencia de recursos al GAM Pazna para el pago del Bono de Discapacidad, en el marco de la Ley N977 de fecha 26 de septiembre de 2017, DS N3437 de 20 de diciembre de 2017 y Resolucion Ministerial N010 de fecha 10 de enero de 2018.</t>
  </si>
  <si>
    <t>De: 00099021001 Transferencia de recursos al GAM Poopo (Villa Poopo) para el pago del Bono de Discapacidad, en el marco de la Ley N977 de fecha 26 de septiembre de 2017, DS N3437 de 20 de diciembre de 2017 y Resolucion Ministerial N010 de fecha 10 de enero de 2018.</t>
  </si>
  <si>
    <t>De: 00099021001 Transferencia de recursos al GAM Machacamarca para el pago del Bono de Discapacidad, en el marco de la Ley N977 de fecha 26 de septiembre de 2017, DS N3437 de 20 de diciembre de 2017 y Resolucion Ministerial N010 de fecha 10 de enero de 2018, primer desembolso.</t>
  </si>
  <si>
    <t>De: 00099021001 Transferencia de recursos al GAM Huanuni para el pago del Bono de Discapacidad, en el marco de la Ley N977 de fecha 26 de septiembre de 2017, DS N3437 de 20 de diciembre de 2017 y Resolucion Ministerial N010 de fecha 10 de enero de 2018, primer desembolso.</t>
  </si>
  <si>
    <t>De: 00099021001 Transferencia de recursos al GAM Santuario de Quillacas para el pago del Bono de Discapacidad, en el marco de la Ley N977 de fecha 26 de septiembre de 2017, DS N3437 de 20 de diciembre de 2017 y Resolucion Ministerial N010 de fecha 10 de enero de 2018, primer desembolso.</t>
  </si>
  <si>
    <t>De: 00099021001 Transferencia de recursos al GAM Challapata para el pago del Bono de Discapacidad, en el marco de la Ley N977 de fecha 26 de septiembre de 2017, DS N3437 de 20 de diciembre de 2017 y Resolucion Ministerial N010 de fecha 10 de enero de 2018, primer desembolso.</t>
  </si>
  <si>
    <t>De: 00016011101 Transferencia que efectuamos a requerimiento del Ministerio de Educacion, segun nota CITE: ME/DGAA/UF/T/No.038/2017 y en virtud a la nota interna CITE: MEFP/VPCF/DGCF/ UCCF No.068/2018 de la Direccion General de Contabilidad Fiscal de esta Cartera de Estado y de acuerdo al Comprobant</t>
  </si>
  <si>
    <t>De: 00016011101 Transferencia que efectuamos a requerimiento del Ministerio de Educacion, segun nota CITE: ME/DGAA/UF/T/No.039/2017 y en virtud a la nota interna CITE: MEFP/VPCF/DGCF/ UCCF No.068/2018 de la Direccion General de Contabilidad Fiscal de esta Cartera de Estado y de acuerdo a los Comprob</t>
  </si>
  <si>
    <t>De: 00099021001 Transferencia de recursos al GAM El Choro para el pago del Bono de Discapacidad, en el marco de la Ley N977 de fecha 26 de septiembre de 2017, DS N3437 de 20 de diciembre de 2017 y Resolucion Ministerial N010 de fecha 10 de enero de 2018.</t>
  </si>
  <si>
    <t>De: 00016011101 Transferencia que efectuamos a requerimiento del Ministerio de Educacion, segun nota CITE: ME/DGAA/UF/T/No.045/2017 y en virtud a la nota interna CITE: MEFP/VPCF/DGCF/ UCCF No.087/2018 de la Direccion General de Contabilidad Fiscal de esta Cartera de Estado y de acuerdo al Comprobant</t>
  </si>
  <si>
    <t>De: 00572012001 Transferencia que efectuamos a requerimiento de la Empresa de Apoyo a la Produccion de Alimentos, segun nota CITE: EMAPA/GAF/UF/No.213/2017 y en virtud a la nota interna CITE: MEFP/VPCF/DGCF/UCCF No.089/2018 de la Direccion General de Contabilidad Fiscal de esta Cartera de Estado y d</t>
  </si>
  <si>
    <t>De: 00099021001 Transferencia de recursos al GAM Caracollo para el pago del Bono de Discapacidad, en el marco de la Ley N977 de fecha 26 de septiembre de 2017, DS N3437 de 20 de diciembre de 2017 y Resolucion Ministerial N010 de fecha 10 de enero de 2018.</t>
  </si>
  <si>
    <t>De: 00572012001 Transferencia que efectuamos a requerimiento de la Empresa de Apoyo a la Produccion de Alimentos, segun nota CITE: EMAPA/GAF/UF/No.212/2017 y en virtud a la nota interna CITE: MEFP/VPCF/DGCF/UCCF No.089/2018 de la Direccion General de Contabilidad Fiscal de esta Cartera de Estado y d</t>
  </si>
  <si>
    <t>De: 00016011101 A requerimiento del Ministerio de Educacion, con nota CITE: ME/DGAA/UF/T/No. 044/2017, en la cual solicita la devolucion de depositos erroneos de acuerdo a la nota interna MEFP/VPCF/DGCF/UCCF N 088/2018, segun el registro de comprobante de C-21s SIP N 3098. H.R. 6-37827-R/6056-R</t>
  </si>
  <si>
    <t>De: 00099021001 Transferencia de recursos al GAM Oruro para el pago del Bono de Discapacidad, en el marco de la Ley N977 de fecha 26 de septiembre de 2017, DS N3437 de 20 de diciembre de 2017 y Resolucion Ministerial N010 de fecha 10 de enero de 2018, primer desembolso.</t>
  </si>
  <si>
    <t>De: 00035011106 TRANSFERENCIA DE RECURSOS SEGUN PROCEDIMIENTO COTE: MEFP/VPCF/DGCF/UCCF N067/2018 A SOLICITUD DEL MINISTERIO DE ECONOMIA Y FINANZAS PUBLICAS MEDIANTE NOTA CITE: MEFP/DGAA/UF/N688/2017 PARA DEVOLVER EL DEPOSITO ERRONEO REGISTRADO CON C-21 SIP 66. H.R.6-34577-R</t>
  </si>
  <si>
    <t>De: 00203012007 A requerimiento de la Autoridad de Supervision del Sistema Financiero (ASFI), con nota CITE: ASFI/JFI/R-246052/2017, en la cual solicita la devolucion de recursos en exceso de la Tasa de Regulacion Anual del Mercado de Valores correspondiente a la gestion 2017, de acuerdo a la nota i</t>
  </si>
  <si>
    <t>De: 00099021001 Transferencia de recursos al GAM Shinahota para el pago del Bono de Discapacidad, en el marco de la Ley N977 de fecha 26 de septiembre de 2017, DS N3437 de 20 de diciembre de 2017 y Resolucion Ministerial N010 de fecha 10 de enero de 2018.</t>
  </si>
  <si>
    <t>De: 00099021001 Transferencia de recursos al GAM Entre Rios para el pago del Bono de Discapacidad, en el marco de la Ley N977 de fecha 26 de septiembre de 2017, DS N3437 de 20 de diciembre de 2017 y Resolucion Ministerial N010 de fecha 10 de enero de 2018, primer desembolso.</t>
  </si>
  <si>
    <t>De: 00099021001 Transferencia de recursos al GAM Alalay para el pago del Bono de Discapacidad, en el marco de la Ley N977 de fecha 26 de septiembre de 2017, DS N3437 de 20 de diciembre de 2017 y Resolucion Ministerial N010 de fecha 10 de enero de 2018, primer desembolso.</t>
  </si>
  <si>
    <t>A:00099021001 Transferencia que efectuamos a requerimiento del Viceministerio del Tesoro y Credito Publico segun nota CITE: MEFP/VTCP/DGCP/UF-65/2018, informe Tecnico MEFP/VTCP/DGCP/UF-56/2017 de la Dir. Gral. de Credito Publico, Inf. Legal MEFP/DGAJ/UAJ/No.168/2017 de la Dir. Gral. Asuntos Juridico</t>
  </si>
  <si>
    <t>||TRANSFERENCIA DE FONDOS S/G. FORMULARIO CITE: BUN061/17 DE LA FECHA.(HRE-TSO-508),DEVOLUCION RECURSOS OTORGADOS A TRAVES DEL PROGRAMA BOLIVIA CAMBIA, PROYECTOS NO EJECUTADOS AL CIERRE DE LA GESTION/2017. A SOLIC. GOB.AUT.MCPAL.COCHABAMBA, LIBRETA N° 00099024113 BOLIVIA CAMBIA; BUN.</t>
  </si>
  <si>
    <t>||TRANSFERENCIA DE FONDOS S/G. FORMULARIO CITE: BUN062/18 DE LA FECHA.(HRE-TSO-509),DEVOLUCION RECURSOS OTORGADOS A TRAVES DEL PROGRAMA BOLIVIA CAMBIA, NO EJECUTADOS AL CIERRE DE LA GESTION/2017. A SOLICITUD GOB.AUT.MCPAL.ORURO, LIBRETA 00990204115 BOLIVIA CAMBIA; BUN.</t>
  </si>
  <si>
    <t>||TRANSFERENCIA DE FONDOS S/G. FORMULARIO CITE: BUN063/18 DE LA FECHA.(HRE-TSO-510), GASTOS ORIGINADOS EN SU NORMAL FUNCIONAMIENTO. A SOLICITUD PROYECTO SUCRE CIUDAD UNIVERSITARIA,LIBRETA 001500104201 PSCU-GESTION INSTITUCIONAL;BUN.</t>
  </si>
  <si>
    <t>De: 00099021001 Transferencia de recursos al GAM San Javier para el pago del Bono de Discapacidad, en el marco de la Ley N977 de fecha 26 de septiembre de 2017, DS N3437 de 20 de diciembre de 2017 y Resolucion Ministerial N010 de fecha 10 de enero de 2018.</t>
  </si>
  <si>
    <t>De: 00099021001 Transferencia de recursos al GAM Colpa Belgica para el pago del Bono de Discapacidad, en el marco de la Ley N977 de fecha 26 de septiembre de 2017, DS N3437 de 20 de diciembre de 2017 y Resolucion Ministerial N010 de fecha 10 de enero de 2018.</t>
  </si>
  <si>
    <t>De: 00099021001 Transferencia de recursos al GAM Cuatro Canadas para el pago del Bono de Discapacidad, en el marco de la Ley N977 de fecha 26 de septiembre de 2017, DS N3437 de 20 de diciembre de 2017 y Resolucion Ministerial N010 de fecha 10 de enero de 2018.</t>
  </si>
  <si>
    <t>De: 00099021001 Transferencia de recursos al GAM San Pedro para el pago del Bono de Discapacidad, en el marco de la Ley N977 de fecha 26 de septiembre de 2017, DS N3437 de 20 de diciembre de 2017 y Resolucion Ministerial N010 de fecha 10 de enero de 2018.</t>
  </si>
  <si>
    <t>De: 00099021001 Transferencia de recursos al GAM Fernandez Alonso para el pago del Bono de Discapacidad, en el marco de la Ley N977 de fecha 26 de septiembre de 2017, DS N3437 de 20 de diciembre de 2017 y Resolucion Ministerial N010 de fecha 10 de enero de 2018.</t>
  </si>
  <si>
    <t>De: 00099021001 Transferencia de recursos al GAM San Juan para el pago del Bono de Discapacidad, en el marco de la Ley N977 de fecha 26 de septiembre de 2017, DS N3437 de 20 de diciembre de 2017 y Resolucion Ministerial N010 de fecha 10 de enero de 2018.</t>
  </si>
  <si>
    <t>De: 00099021001 Transferencia de recursos al GAM El Carmen Rivero Torrez para el pago del Bono de Discapacidad, en el marco de la Ley N977 de fecha 26 de septiembre de 2017, DS N3437 de 20 de diciembre de 2017 y Resolucion Ministerial N010 de fecha 10 de enero de 2018.</t>
  </si>
  <si>
    <t>De: 00099021001 Transferencia de recursos al GAM San Ramon para el pago del Bono de Discapacidad, en el marco de la Ley N977 de fecha 26 de septiembre de 2017, DS N3437 de 20 de diciembre de 2017 y Resolucion Ministerial N010 de fecha 10 de enero de 2018.</t>
  </si>
  <si>
    <t>De: 00099021001 Transferencia de recursos al GAM San Antonio de Lomerio para el pago del Bono de Discapacidad, en el marco de la Ley N977 de fecha 26 de septiembre de 2017, DS N3437 de 20 de diciembre de 2017 y Resolucion Ministerial N010 de fecha 10 de enero de 2018.</t>
  </si>
  <si>
    <t>De: 00099021001 Transferencia de recursos al GAM Okinawa Uno para el pago del Bono de Discapacidad, en el marco de la Ley N977 de fecha 26 de septiembre de 2017, DS N3437 de 20 de diciembre de 2017 y Resolucion Ministerial N010 de fecha 10 de enero de 2018.</t>
  </si>
  <si>
    <t>De: 00099021001 Transferencia de recursos al GAM El Puente para el pago del Bono de Discapacidad, en el marco de la Ley N977 de fecha 26 de septiembre de 2017, DS N3437 de 20 de diciembre de 2017 y Resolucion Ministerial N010 de fecha 10 de enero de 2018.</t>
  </si>
  <si>
    <t>De: 00099021001 Transferencia de recursos al GAM Urubicha para el pago del Bono de Discapacidad, en el marco de la Ley N977 de fecha 26 de septiembre de 2017, DS N3437 de 20 de diciembre de 2017 y Resolucion Ministerial N010 de fecha 10 de enero de 2018.</t>
  </si>
  <si>
    <t>De: 00099021001 Transferencia de recursos al GAM Ascencion de Guarayos para el pago del Bono de Discapacidad, en el marco de la Ley N977 de fecha 26 de septiembre de 2017, DS N3437 de 20 de diciembre de 2017 y Resolucion Ministerial N010 de fecha 10 de enero de 2018, primer desembolso.</t>
  </si>
  <si>
    <t>De: 00099021001 Transferencia de recursos al GAM Puerto Quijarro para el pago del Bono de Discapacidad, en el marco de la Ley N977 de fecha 26 de septiembre de 2017, DS N3437 de 20 de diciembre de 2017 y Resolucion Ministerial N010 de fecha 10 de enero de 2018.</t>
  </si>
  <si>
    <t>De: 00099021001 Transferencia de recursos al GAM Puerto Suarez para el pago del Bono de Discapacidad, en el marco de la Ley N977 de fecha 26 de septiembre de 2017, DS N3437 de 20 de diciembre de 2017 y Resolucion Ministerial N010 de fecha 10 de enero de 2018, primer desembolso.</t>
  </si>
  <si>
    <t>De: 00099021001 Transferencia de recursos al GAM Saipina para el pago del Bono de Discapacidad, en el marco de la Ley N977 de fecha 26 de septiembre de 2017, DS N3437 de 20 de diciembre de 2017 y Resolucion Ministerial N010 de fecha 10 de enero de 2018.</t>
  </si>
  <si>
    <t>De: 00099021001 Transferencia de recursos al GAM Comarapa para el pago del Bono de Discapacidad, en el marco de la Ley N977 de fecha 26 de septiembre de 2017, DS N3437 de 20 de diciembre de 2017 y Resolucion Ministerial N010 de fecha 10 de enero de 2018.</t>
  </si>
  <si>
    <t>De: 00099021001 Transferencia de recursos al GAM San Matias para el pago del Bono de Discapacidad, en el marco de la Ley N977 de fecha 26 de septiembre de 2017, DS N3437 de 20 de diciembre de 2017 y Resolucion Ministerial N010 de fecha 10 de enero de 2018, primer desembolso.</t>
  </si>
  <si>
    <t>De: 00099021001 Transferencia de recursos al GAM San Julian para el pago del Bono de Discapacidad, en el marco de la Ley N977 de fecha 26 de septiembre de 2017, DS N3437 de 20 de diciembre de 2017 y Resolucion Ministerial N010 de fecha 10 de enero de 2018, primer desembolso.</t>
  </si>
  <si>
    <t>De: 00099021001 Transferencia de recursos al GAM Concepcion para el pago del Bono de Discapacidad, en el marco de la Ley N977 de fecha 26 de septiembre de 2017, DS N3437 de 20 de diciembre de 2017 y Resolucion Ministerial N010 de fecha 10 de enero de 2018, primer desembolso.</t>
  </si>
  <si>
    <t>De: 00099021001 Transferencia de recursos al GAM Mineros para el pago del Bono de Discapacidad, en el marco de la Ley N977 de fecha 26 de septiembre de 2017, DS N3437 de 20 de diciembre de 2017 y Resolucion Ministerial N010 de fecha 10 de enero de 2018, primer desembolso.</t>
  </si>
  <si>
    <t>De: 00099021001 Transferencia de recursos al GAM General Agustin Saavedra para el pago del Bono de Discapacidad, en el marco de la Ley N977 de fecha 26 de septiembre de 2017, DS N3437 de 20 de diciembre de 2017 y Resolucion Ministerial N010 de fecha 10 de enero de 2018, primer desembolso.</t>
  </si>
  <si>
    <t>De: 00099021001 Transferencia de recursos al GAM Montero para el pago del Bono de Discapacidad, en el marco de la Ley N977 de fecha 26 de septiembre de 2017, DS N3437 de 20 de diciembre de 2017 y Resolucion Ministerial N010 de fecha 10 de enero de 2018, primer desembolso.</t>
  </si>
  <si>
    <t>De: 00099021001 Transferencia de recursos al GAM Quirusillas para el pago del Bono de Discapacidad, en el marco de la Ley N977 de fecha 26 de septiembre de 2017, DS N3437 de 20 de diciembre de 2017 y Resolucion Ministerial N010 de fecha 10 de enero de 2018.</t>
  </si>
  <si>
    <t>De: 00099021001 Transferencia de recursos al GAM Mairana para el pago del Bono de Discapacidad, en el marco de la Ley N977 de fecha 26 de septiembre de 2017, DS N3437 de 20 de diciembre de 2017 y Resolucion Ministerial N010 de fecha 10 de enero de 2018, primer desembolso.</t>
  </si>
  <si>
    <t>De: 00099021001 Transferencia de recursos al GAM Pampa Grande para el pago del Bono de Discapacidad, en el marco de la Ley N977 de fecha 26 de septiembre de 2017, DS N3437 de 20 de diciembre de 2017 y Resolucion Ministerial N010 de fecha 10 de enero de 2018.</t>
  </si>
  <si>
    <t>De: 00099021001 Transferencia de recursos al GAM Samaipata para el pago del Bono de Discapacidad, en el marco de la Ley N977 de fecha 26 de septiembre de 2017, DS N3437 de 20 de diciembre de 2017 y Resolucion Ministerial N010 de fecha 10 de enero de 2018, primer desembolso.</t>
  </si>
  <si>
    <t>De: 00099021001 Transferencia de recursos al GAM Pucara para el pago del Bono de Discapacidad, en el marco de la Ley N977 de fecha 26 de septiembre de 2017, DS N3437 de 20 de diciembre de 2017 y Resolucion Ministerial N010 de fecha 10 de enero de 2018, primer desembolso.</t>
  </si>
  <si>
    <t>De: 00099021001 Transferencia de recursos al GAM Postrer Valle para el pago del Bono de Discapacidad, en el marco de la Ley N977 de fecha 26 de septiembre de 2017, DS N3437 de 20 de diciembre de 2017 y Resolucion Ministerial N010 de fecha 10 de enero de 2018, primer desembolso.</t>
  </si>
  <si>
    <t>De: 00099021001 Transferencia de recursos al GAM Moro Moro para el pago del Bono de Discapacidad, en el marco de la Ley N977 de fecha 26 de septiembre de 2017, DS N3437 de 20 de diciembre de 2017 y Resolucion Ministerial N010 de fecha 10 de enero de 2018, primer desembolso.</t>
  </si>
  <si>
    <t>||REGULARIZACIÓN DE LA OPERACIÓN NRO. G-0650307 DE F.25/01/2018 SEGÚN ESTADO DE CUENTA DEL DEPARTAMENTO DE OPERACIONES CAMBIARIAS, EN ATENCIÓN A CORREO ELECTRÓNICO DE LA DIRECCIÓN GENERAL DE AERONÁUTICA CIVIL. (SECTOR PÚBLICO) DEBITO DE LA LIBRETA 00117012001 DGAC, REPOSICION UTILES DE ESCRITORIO.</t>
  </si>
  <si>
    <t>||COBRO DE UTILES DE ESCRITORIO POR REG. DE COMP. S-0910948 DEL 12/01/2018 POR COBRO DE COMISIONES EFECTUADO POR EL BANK OF TOKIO-MITSUBISHI UFJ. LTD. POR DESEMBOSLSO EFECTUAD 12/01/2017 DEL PTMO. BV-P5, SEGUN NOTA MEFP/VTCP/DGCP/UODP-124/2018 DE FECHA 26/01/2018 LIB. N° 00099021001 TGN RECURSOS ORDINARIOS - (3987)</t>
  </si>
  <si>
    <t>||REGULARIZACIÓN DEL COMPROBANTE CONTABLE NRO. G-0650299 DE F.25/01/2018 SEGÚN ESTADO DE CUENTA DEL DEPARTAMENTO DE OPERACIONES CAMBIARIAS, EN ATENCIÓN A CORREO ELECTRÓNICO DE LA DIRECCIÓN GENERAL DE AERONÁUTICA CIVIL. (SECTOR PÚBLICO). DEBITO DE LA LIBRETA 00117012001 DGAC, REPOSICION UTILES DE ESCRITORIO.</t>
  </si>
  <si>
    <t>||TRANSFERENCIA DE FONDOS S/G. MENSAJE SWIFT NRO. 01287 DE LA FECHA (SECTOR PUBLICO). DEBITO DE LA LIBRETA 00117012001 DGAC, REPOSICION UTILES DE ESCRITORIO.</t>
  </si>
  <si>
    <t>||TRANSFERENCIA DE FONDOS S/G. MENSAJES SWIFT NROS. 01298 Y 01299 DE LA FECHA (SECTOR PUBLICO). DEBITO DE LA LIBRETA 00119012001 ADSIB, REPOSICION UTILES DE ESCRITORIO.</t>
  </si>
  <si>
    <t>De: 00099021001 Transferencia de recursos al GAM El Alto para el pago del Bono de Discapacidad, en el marco de la Ley N977 de fecha 26 de septiembre de 2017, DS N3437 de 20 de diciembre de 2017 y Resolucion Ministerial N010 de fecha 10 de enero de 2018, primer desembolso.</t>
  </si>
  <si>
    <t>De: 00099021001 Transferencia de recursos al GAM Cotoca para el pago del Bono de Discapacidad, en el marco de la Ley N977 de fecha 26 de septiembre de 2017, DS N3437 de 20 de diciembre de 2017 y Resolucion Ministerial N010 de fecha 10 de enero de 2018, primer desembolso.</t>
  </si>
  <si>
    <t>De: 00099021001 Transferencia de recursos al GAM Santa Cruz para el pago del Bono de Discapacidad, en el marco de la Ley N977 de fecha 26 de septiembre de 2017, DS N3437 de 20 de diciembre de 2017 y Resolucion Ministerial N010 de fecha 10 de enero de 2018, primer desembolso.</t>
  </si>
  <si>
    <t>De: 00099021001 Transferencia de recursos al GAM El Puente para el pago del Bono de Discapacidad, en el marco de la Ley N977 de fecha 26 de septiembre de 2017, DS N3437 de 20 de diciembre de 2017 y Resolucion Ministerial N010 de fecha 10 de enero de 2018, primer desembolso.</t>
  </si>
  <si>
    <t>De: 00099021001 Transferencia de recursos al GAM San Lorenzo para el pago del Bono de Discapacidad, en el marco de la Ley N977 de fecha 26 de septiembre de 2017, DS N3437 de 20 de diciembre de 2017 y Resolucion Ministerial N010 de fecha 10 de enero de 2018, primer desembolso.</t>
  </si>
  <si>
    <t>De: 00099021001 Transferencia de recursos al GAM Yunchara para el pago del Bono de Discapacidad, en el marco de la Ley N977 de fecha 26 de septiembre de 2017, DS N3437 de 20 de diciembre de 2017 y Resolucion Ministerial N010 de fecha 10 de enero de 2018, primer desembolso.</t>
  </si>
  <si>
    <t>De: 00099021001 Transferencia de recursos al GAM Uriondo para el pago del Bono de Discapacidad, en el marco de la Ley N977 de fecha 26 de septiembre de 2017, DS N3437 de 20 de diciembre de 2017 y Resolucion Ministerial N010 de fecha 10 de enero de 2018, primer desembolso.</t>
  </si>
  <si>
    <t>De: 00099021001 Transferencia de recursos al GAM Villamontes para el pago del Bono de Discapacidad, en el marco de la Ley N977 de fecha 26 de septiembre de 2017, DS N3437 de 20 de diciembre de 2017 y Resolucion Ministerial N010 de fecha 10 de enero de 2018, primer desembolso.</t>
  </si>
  <si>
    <t>De: 00099021001 Transferencia de recursos al GAM Carapari para el pago del Bono de Discapacidad, en el marco de la Ley N977 de fecha 26 de septiembre de 2017, DS N3437 de 20 de diciembre de 2017 y Resolucion Ministerial N010 de fecha 10 de enero de 2018, primer desembolso.</t>
  </si>
  <si>
    <t>De: 00099021001 Transferencia de recursos al GAM Yacuiba para el pago del Bono de Discapacidad, en el marco de la Ley N977 de fecha 26 de septiembre de 2017, DS N3437 de 20 de diciembre de 2017 y Resolucion Ministerial N010 de fecha 10 de enero de 2018, primer desembolso.</t>
  </si>
  <si>
    <t>De: 00099021001 Transferencia de recursos al GAM Bermejo para el pago del Bono de Discapacidad, en el marco de la Ley N977 de fecha 26 de septiembre de 2017, DS N3437 de 20 de diciembre de 2017 y Resolucion Ministerial N010 de fecha 10 de enero de 2018, primer desembolso.</t>
  </si>
  <si>
    <t>De: 00099021001 Transferencia de recursos al GAM Padcaya para el pago del Bono de Discapacidad, en el marco de la Ley N977 de fecha 26 de septiembre de 2017, DS N3437 de 20 de diciembre de 2017 y Resolucion Ministerial N010 de fecha 10 de enero de 2018, primer desembolso.</t>
  </si>
  <si>
    <t>De: 00099021001 Transferencia de recursos al GAM Tarija para el pago del Bono de Discapacidad, en el marco de la Ley N977 de fecha 26 de septiembre de 2017, DS N3437 de 20 de diciembre de 2017 y Resolucion Ministerial N010 de fecha 10 de enero de 2018, primer desembolso.</t>
  </si>
  <si>
    <t>De: 00099021001 Transferencia de recursos al GAM Chuquihuta para el pago del Bono de Discapacidad, en el marco de la Ley N977 de fecha 26 de septiembre de 2017, DS N3437 de 20 de diciembre de 2017 y Resolucion Ministerial N010 de fecha 10 de enero de 2018.</t>
  </si>
  <si>
    <t>De: 00099021001 Transferencia de recursos al GAM Ckochas para el pago del Bono de Discapacidad, en el marco de la Ley N977 de fecha 26 de septiembre de 2017, DS N3437 de 20 de diciembre de 2017 y Resolucion Ministerial N010 de fecha 10 de enero de 2018.</t>
  </si>
  <si>
    <t>De: 00099021001 Transferencia de recursos al GAM San Agustin para el pago del Bono de Discapacidad, en el marco de la Ley N977 de fecha 26 de septiembre de 2017, DS N3437 de 20 de diciembre de 2017 y Resolucion Ministerial N010 de fecha 10 de enero de 2018, primer desembolso.</t>
  </si>
  <si>
    <t>De: 00099021001 Transferencia de recursos al GAM Villazon para el pago del Bono de Discapacidad, en el marco de la Ley N977 de fecha 26 de septiembre de 2017, DS N3437 de 20 de diciembre de 2017 y Resolucion Ministerial N010 de fecha 10 de enero de 2018, primer desembolso.</t>
  </si>
  <si>
    <t>De: 00099021001 Transferencia de recursos al GAM Tahua para el pago del Bono de Discapacidad, en el marco de la Ley N977 de fecha 26 de septiembre de 2017, DS N3437 de 20 de diciembre de 2017 y Resolucion Ministerial N010 de fecha 10 de enero de 2018.</t>
  </si>
  <si>
    <t>De: 00099021001 Transferencia de recursos al GAM Llica para el pago del Bono de Discapacidad, en el marco de la Ley N977 de fecha 26 de septiembre de 2017, DS N3437 de 20 de diciembre de 2017 y Resolucion Ministerial N010 de fecha 10 de enero de 2018, primer desembolso.</t>
  </si>
  <si>
    <t>De: 00099021001 Transferencia de recursos al GAM Acasio para el pago del Bono de Discapacidad, en el marco de la Ley N977 de fecha 26 de septiembre de 2017, DS N3437 de 20 de diciembre de 2017 y Resolucion Ministerial N010 de fecha 10 de enero de 2018.</t>
  </si>
  <si>
    <t>De: 00099021001 Transferencia de recursos al GAM Arampampa para el pago del Bono de Discapacidad, en el marco de la Ley N977 de fecha 26 de septiembre de 2017, DS N3437 de 20 de diciembre de 2017 y Resolucion Ministerial N010 de fecha 10 de enero de 2018, primer desembolso.</t>
  </si>
  <si>
    <t>De: 00099021001 Transferencia de recursos al GAM Porco para el pago del Bono de Discapacidad, en el marco de la Ley N977 de fecha 26 de septiembre de 2017, DS N3437 de 20 de diciembre de 2017 y Resolucion Ministerial N010 de fecha 10 de enero de 2018.</t>
  </si>
  <si>
    <t>De: 00099021001 Transferencia de recursos al GAM Tomave para el pago del Bono de Discapacidad, en el marco de la Ley N977 de fecha 26 de septiembre de 2017, DS N3437 de 20 de diciembre de 2017 y Resolucion Ministerial N010 de fecha 10 de enero de 2018.</t>
  </si>
  <si>
    <t>De: 00099021001 Transferencia de recursos al GAM Uyuni para el pago del Bono de Discapacidad, en el marco de la Ley N977 de fecha 26 de septiembre de 2017, DS N3437 de 20 de diciembre de 2017 y Resolucion Ministerial N010 de fecha 10 de enero de 2018, primer desembolso.</t>
  </si>
  <si>
    <t>De: 00099021001 Transferencia de recursos al GAM Caiza D para el pago del Bono de Discapacidad, en el marco de la Ley N977 de fecha 26 de septiembre de 2017, DS N3437 de 20 de diciembre de 2017 y Resolucion Ministerial N010 de fecha 10 de enero de 2018, primer desembolso.</t>
  </si>
  <si>
    <t>De: 00099021001 Transferencia de recursos al GAM Puna para el pago del Bono de Discapacidad, en el marco de la Ley N977 de fecha 26 de septiembre de 2017, DS N3437 de 20 de diciembre de 2017 y Resolucion Ministerial N010 de fecha 10 de enero de 2018, primer desembolso.</t>
  </si>
  <si>
    <t>De: 00099021001 Transferencia de recursos al GAM Caripuyo para el pago del Bono de Discapacidad, en el marco de la Ley N977 de fecha 26 de septiembre de 2017, DS N3437 de 20 de diciembre de 2017 y Resolucion Ministerial N010 de fecha 10 de enero de 2018.</t>
  </si>
  <si>
    <t>De: 00099021001 Transferencia de recursos al GAM Sacaca para el pago del Bono de Discapacidad, en el marco de la Ley N977 de fecha 26 de septiembre de 2017, DS N3437 de 20 de diciembre de 2017 y Resolucion Ministerial N010 de fecha 10 de enero de 2018.</t>
  </si>
  <si>
    <t>De: 00099024113 Transferencia en cumplimiento al DS N0913 de 15/06/2011 y el Convenio Intergubernativo de Financiamiento UPRE-CIF-IG 371/2017, suscrito entre la UPRE y el GAM Coripata, Proyecto Construccion Centro de Capacitacion Municipal Coripata, correspondiente al pago de la planilla N 2, segun</t>
  </si>
  <si>
    <t>De: 00099024113 Transferencia en cumplimiento al DS N0913 de 15/06/2011 y el Convenio Intergubernativo de Financiamiento UPRE-CIF-IG 246/2017, suscrito entre la UPRE y el GAM Desaguadero, Proyecto Construccion Seis Aulas Unidad Educativa Yanari Desaguadero, correspondiente al pago de la planilla N 2</t>
  </si>
  <si>
    <t>De: 00099024113 Transferencia en cumplimiento al DS N0913 de 15/06/2011 y el Convenio Intergubernativo de Financiamiento UPRE-CIF-IG 261/2017, suscrito entre la UPRE y el GAM Comanche, Proyecto Construccion 4 Aulas U.E. Kella Kella Alta - Comanche, correspondiente al pago de la planilla N 2, segun l</t>
  </si>
  <si>
    <t>De: 00099024113 Transferencia en cumplimiento al DS N0913 de 15/06/2011 y el Convenio Intergubernativo de Financiamiento UPRE-CIF-IG 264/2017, suscrito entre la UPRE y el GAM Comanche, Proyecto Construccion 4 Aulas U.E. Tocopilla Cantuyo B - Comanche correspondiente al pago de la planilla N 2, segun</t>
  </si>
  <si>
    <t>De: 00099024113 Transferencia en cumplimiento al DS N0913 de 15/06/2011 y el Convenio Intergubernativo de Financiamiento UPRE-CIF-IG 096/2017, suscrito entre la UPRE y el GAM Coripata, Proyecto Construccion Tinglado Polifuncional Unidad Educativa Jose Luis Quintela de Milluguaya, correspondiente al</t>
  </si>
  <si>
    <t>De: 00099024113 Transferencia en cumplimiento al DS N0913 de 15/06/2011 y el Convenio Intergubernativo de Financiamiento UPRE-CIF-IG 085/2017, suscrito entre la UPRE y el GAM de Tarija proyecto Construccion Unidad Educ. Br. San Antonio de la Ciudad de Tarija, correspondiente al pago de la planilla N</t>
  </si>
  <si>
    <t>De: 00099024113 Transferencia en cumplimiento al DS N0913 de 15/06/2011 y el Convenio Intergubernativo de Financiamiento UPRE-CIF-IG 262/2017, suscrito entre la UPRE y el GAM Comanche Proyecto Construccion 4 Aulas U.E. Jose Ballivian Comanche, correspondiente al pago de la planilla N2, segun la UPR</t>
  </si>
  <si>
    <t>De: 00099024113 Transferencia en cumplimiento al DS N0913 de 15/06/2011 y el Convenio Intergubernativo de Financiamiento UPRE-CIF-IG 190/2017, suscrito entre la UPRE y el GAM de Sacaba proyecto Construccion Unidad Educativa Plurinacional Distrito Lava Lava, correspondiente al pago de la planilla N</t>
  </si>
  <si>
    <t>De: 00099024113 Transferencia en cumplimiento al DS N0913 de 15/06/2011 y el Convenio Intergubernativo de Financiamiento UPRE-CIF-IG 001/2017, suscrito entre la UPRE y el GAM Uriondo, Proyecto Construccion Centro de Capacitacion Productiva Calamuchita correspondiente al pago de la planilla N 5, segu</t>
  </si>
  <si>
    <t>De: 00099024113 Transferencia en cumplimiento al DS N0913 de 15/06/2011 y el Convenio Intergubernativo de Financiamiento UPRE-CIF-IG 193/2017, suscrito entre la UPRE y el GAM de Sacaba proyecto Construccion Bloque de Apoyo y Servicios E.S.F.M. Simon Rodriguez Unidad Academica - Sacaba, correspondie</t>
  </si>
  <si>
    <t>De: 00099024113 Transferencia en cumplimiento al DS N0913 de 15/06/2011 y el Convenio Intergubernativo de Financiamiento UPRE-CIF-IG 320/2017, suscrito entre la UPRE y el GAM Colquencha, Proyecto Construccion Residencia Medica Centro de Salud Machacamarca, correspondiente al pago de la planilla N 1,</t>
  </si>
  <si>
    <t>De: 00099024113 Transferencia en cumplimiento al DS N0913 de 15/06/2011 y el Convenio Intergubernativo de Financiamiento UPRE-CIF-IG 027/2017, suscrito entre la UPRE y el GAM de Shinahota proyecto Construccion Infraestructura Deportiva Coliseo Shinahota, correspondiente al pago de la planilla N 4, s</t>
  </si>
  <si>
    <t>De: 00099024113 Transferencia en cumplimiento al DS N0913 de 15/06/2011 y el Convenio Intergubernativo de Financiamiento UPRE-CIF-IG 247/2017, suscrito entre la UPRE y el GAM Desaguadero Proyecto Construccion Seis Aulas Unidad Educativa Daniel Sanchez Bustamante Desaguadero, correspondiente al pago</t>
  </si>
  <si>
    <t>De: 00099024113 Transferencia en cumplimiento al DS N0913 de 15/06/2011 y el Convenio Intergubernativo de Financiamiento UPRE-CIF-IG 263/2017, suscrito entre la UPRE y el GAM Comanche Proyecto Construccion 4 Aulas U.E. Tuli Grande - Comanche, correspondiente al pago de la planilla N2, segun la UPRE.</t>
  </si>
  <si>
    <t>De: 00099024113 Transferencia en cumplimiento al DS N0913 de 15/06/2011 y el Convenio Intergubernativo de Financiamiento UPRE-CIF-IG 220/2017, suscrito entre la UPRE y el GAM de Jesus de Machaca proyecto Construccion Bloque de Aulas Unidad Educativa Mejillones Ayllu Parina Arriba, correspondiente a</t>
  </si>
  <si>
    <t>De: 00099024113 Transferencia en cumplimiento al DS N0913 de 15/06/2011 y el Convenio Intergubernativo de Financiamiento UPRE-CIF-IG 170/2017, suscrito entre la UPRE y el GAM de Puerto Rico proyecto Const. Dos Aulas Unidad Educativa Silverio Rojas Gonzales (Com. Puerto Madre de Dios Mun. Puerto Ric</t>
  </si>
  <si>
    <t>De: 00099024113 Transferencia en cumplimiento al DS N0913 de 15/06/2011 y el Convenio Intergubernativo de Financiamiento UPRE-CIF-IG 288/2017, suscrito entre la UPRE y el GAM Quiabaya Proyecto Construccion Viviendas para Maestros y Banos en U.E. Tarata - Quiabaya, correspondiente al pago de la plani</t>
  </si>
  <si>
    <t>De: 00099024113 Transferencia en cumplimiento al DS N0913 de 15/06/2011 y el Convenio Intergubernativo de Financiamiento UPRE-CIF-IG 789/2017, suscrito entre la UPRE y el GAM Buena Vista Proyecto Const. Unidad Educativa Andres Ibanez Buena Vista, correspondiente al pago de la planilla N1, segun la</t>
  </si>
  <si>
    <t>De: 00099024113 Transferencia en cumplimiento al DS N0913 de 15/06/2011 y el Convenio Intergubernativo de Financiamiento UPRE-CIF-IG 486/2017, suscrito entre la UPRE y el GAM San Buenaventura Proyecto Construccion Cancha y Tinglado U.E. Buena Vista San Buenaventura, correspondiente al pago de la pla</t>
  </si>
  <si>
    <t>PROVISION DE FONDOS A SOLICITUD DE YACIMIENTOS PETROLIFEROS FISCALES BOLIVIANOS SEGUN SOLICITUD YPFB-0005-2018 REF: PAGO IDH OCTUBRE 2017 LIB. 00513012007 YPFB - RECURSOS NACIONALIZACIÓN</t>
  </si>
  <si>
    <t>PROVISION DE FONDOS A SOLICITUD DE YACIMIENTOS PETROLIFEROS FISCALES BOLIVIANOS SEGUN SOLICITUD YPFB-0012-2018 REF: PAGO REGALIAS OCTUBRE 2017 TGN LIB. 00099021001 TGN YPFB PARTICIPACION 6% PRODUCCIÓN BRUTA DE HIDROCARBUROS BOCA DE POZO</t>
  </si>
  <si>
    <t>PAGO A CAF PRÉSTAMO CFA006536 VCTO. 26-ene-2018 POR CUENTA DE TGN , NTI. 010309 VALOR 26-ene-2018 CAPITAL USD 2.458.704,57 INTERESES USD 760.109,60 COMISIONES USD 8.107,48 CTA. 3987 CUENTA UNICA DEL TESORO-3987 LIB. 00099021001 REF.: COMISIONES BANCARIAS</t>
  </si>
  <si>
    <t>PAGO A CAF PRÉSTAMO CFA006532 VCTO. 26-ene-2018 POR CUENTA DE TGN , NTI. 010283 VALOR 26-ene-2018 CAPITAL USD 1.053.595,08 INTERESES USD 343.897,37 CTA. 3987 CUENTA UNICA DEL TESORO-3987 LIB. 00099021001 REF.: COMISIONES BANCARIAS</t>
  </si>
  <si>
    <t>PAGO A CAF PRÉSTAMO CFA006534 VCTO. 26-ene-2018 POR CUENTA DE TGN , NTI. 010284 VALOR 26-ene-2018 CAPITAL USD 791.607,14 INTERESES USD 258.383,53 CTA. 3987 CUENTA UNICA DEL TESORO-3987 LIB. 00099021001 REF.: COMISIONES BANCARIAS</t>
  </si>
  <si>
    <t>De: 00099021001 Transferencia de recursos al GAIOC de Charagua Iyambae para el pago del Bono de Discapacidad, en el marco de la Ley N 977 de fecha 26 de septiembre de 2017, DS N3437 de 20 de diciembre de 2017 y Resolucion Ministerial N010 de fecha 10 de enero de 2018.</t>
  </si>
  <si>
    <t>De: 00099021001 Transferencia de recursos al GAM Santos Mercado para el pago del Bono de Discapacidad, en el marco de la Ley N 977 de fecha 26 de septiembre de 2017, DS N3437 de 20 de diciembre de 2017 y Resolucion Ministerial N010 de fecha 10 de enero de 2018.</t>
  </si>
  <si>
    <t>De: 00099021001 Transferencia de recursos al GAM Villa Nueva (Loma Alta) para el pago del Bono de Discapacidad, en el marco de la Ley N977 de fecha 26 de septiembre de 2017, DS N3437 de 20 de diciembre de 2017 y Resolucion Ministerial N010 de fecha 10 de enero de 2018, primer desembolso.</t>
  </si>
  <si>
    <t>De: 00099021001 Transferencia de recursos al GAM Nueva Esperanza para el pago del Bono de Discapacidad, en el marco de la Ley N 977 de fecha 26 de septiembre de 2017, DS N3437 de 20 de diciembre de 2017 y Resolucion Ministerial N010 de fecha 10 de enero de 2018.</t>
  </si>
  <si>
    <t>De: 00099021001 Transferencia de recursos al GAM Santa Rosa del Abuna para el pago del Bono de Discapacidad, en el marco de la Ley N977 de fecha 26 de septiembre de 2017, DS N3437 de 20 de diciembre de 2017 y Resolucion Ministerial N010 de fecha 10 de enero de 2018, primer desembolso.</t>
  </si>
  <si>
    <t>De: 00099021001 Transferencia de recursos al GAM Sena para el pago del Bono de Discapacidad, en el marco de la Ley N 977 de fecha 26 de septiembre de 2017, DS N3437 de 20 de diciembre de 2017 y Resolucion Ministerial N010 de fecha 10 de enero de 2018.</t>
  </si>
  <si>
    <t>De: 00099021001 Transferencia de recursos al GAM San Lorenzo para el pago del Bono de Discapacidad, en el marco de la Ley N 977 de fecha 26 de septiembre de 2017, DS N3437 de 20 de diciembre de 2017 y Resolucion Ministerial N010 de fecha 10 de enero de 2018.</t>
  </si>
  <si>
    <t>De: 00099021001 Transferencia de recursos al GAM Puerto Gonzalo Moreno para el pago del Bono de Discapacidad, en el marco de la Ley N 977 de fecha 26 de septiembre de 2017, DS N3437 de 20 de diciembre de 2017 y Resolucion Ministerial N010 de fecha 10 de enero de 2018.</t>
  </si>
  <si>
    <t>De: 00099021001 Transferencia de recursos al GAM Filadelfia para el pago del Bono de Discapacidad, en el marco de la Ley N 977 de fecha 26 de septiembre de 2017, DS N3437 de 20 de diciembre de 2017 y Resolucion Ministerial N010 de fecha 10 de enero de 2018.</t>
  </si>
  <si>
    <t>De: 00099021001 Transferencia de recursos al GAM Puerto Rico para el pago del Bono de Discapacidad, en el marco de la Ley N 977 de fecha 26 de septiembre de 2017, DS N3437 de 20 de diciembre de 2017 y Resolucion Ministerial N010 de fecha 10 de enero de 2018.</t>
  </si>
  <si>
    <t>De: 00099021001 Transferencia de recursos al GAM Bella flor para el pago del Bono de Discapacidad, en el marco de la Ley N977 de fecha 26 de septiembre de 2017, DS N3437 de 20 de diciembre de 2017 y Resolucion Ministerial N010 de fecha 10 de enero de 2018, primer desembolso.</t>
  </si>
  <si>
    <t>De: 00099021001 Transferencia de recursos al GAM Bolpebra para el pago del Bono de Discapacidad, en el marco de la Ley N977 de fecha 26 de septiembre de 2017, DS N3437 de 20 de diciembre de 2017 y Resolucion Ministerial N010 de fecha 10 de enero de 2018, primer desembolso.</t>
  </si>
  <si>
    <t>De: 00099021001 Transferencia de recursos al GAM Porvenir para el pago del Bono de Discapacidad, en el marco de la Ley N977 de fecha 26 de septiembre de 2017, DS N3437 de 20 de diciembre de 2017 y Resolucion Ministerial N010 de fecha 10 de enero de 2018, primer desembolso.</t>
  </si>
  <si>
    <t>De: 00099021001 Transferencia de recursos al GAM Cobija para el pago del Bono de Discapacidad, en el marco de la Ley N977 de fecha 26 de septiembre de 2017, DS N3437 de 20 de diciembre de 2017 y Resolucion Ministerial N010 de fecha 10 de enero de 2018, primer desembolso.</t>
  </si>
  <si>
    <t>De: 00099021001 Transferencia de recursos al GAM Exaltacion para el pago del Bono de Discapacidad, en el marco de la Ley N 977 de fecha 26 de septiembre de 2017, DS N3437 de 20 de diciembre de 2017 y Resolucion Ministerial N010 de fecha 10 de enero de 2018.</t>
  </si>
  <si>
    <t>De: 00099021001 Transferencia de recursos al GAM Huacaraje para el pago del Bono de Discapacidad, en el marco de la Ley N977 de fecha 26 de septiembre de 2017, DS N3437 de 20 de diciembre de 2017 y Resolucion Ministerial N010 de fecha 10 de enero de 2018, primer desembolso.</t>
  </si>
  <si>
    <t>De: 00099021001 Transferencia de recursos al GAM Baures para el pago del Bono de Discapacidad, en el marco de la Ley N 977 de fecha 26 de septiembre de 2017, DS N3437 de 20 de diciembre de 2017 y Resolucion Ministerial N010 de fecha 10 de enero de 2018</t>
  </si>
  <si>
    <t>De: 00099021001 Transferencia de recursos al GAM Magdalena para el pago del Bono de Discapacidad, en el marco de la Ley N977 de fecha 26 de septiembre de 2017, DS N3437 de 20 de diciembre de 2017 y Resolucion Ministerial N010 de fecha 10 de enero de 2018, primer desembolso.</t>
  </si>
  <si>
    <t>De: 00099021001 Transferencia de recursos al GAM San Ramon para el pago del Bono de Discapacidad, en el marco de la Ley N977 de fecha 26 de septiembre de 2017, DS N3437 de 20 de diciembre de 2017 y Resolucion Ministerial N010 de fecha 10 de enero de 2018, primer desembolso.</t>
  </si>
  <si>
    <t>De: 00099021001 Transferencia de recursos al GAM San Joaquin para el pago del Bono de Discapacidad, en el marco de la Ley N977 de fecha 26 de septiembre de 2017, DS N3437 de 20 de diciembre de 2017 y Resolucion Ministerial N010 de fecha 10 de enero de 2018, primer desembolso.</t>
  </si>
  <si>
    <t>De: 00099021001 Transferencia de recursos al GAM San Andres para el pago del Bono de Discapacidad, en el marco de la Ley N 977 de fecha 26 de septiembre de 2017, DS N3437 de 20 de diciembre de 2017 y Resolucion Ministerial N010 de fecha 10 de enero de 2018.</t>
  </si>
  <si>
    <t>De: 00099021001 Transferencia de recursos al GAM Loreto para el pago del Bono de Discapacidad, en el marco de la Ley N977 de fecha 26 de septiembre de 2017, DS N3437 de 20 de diciembre de 2017 y Resolucion Ministerial N010 de fecha 10 de enero de 2018, primer desembolso.</t>
  </si>
  <si>
    <t>De: 00099021001 Transferencia de recursos al GAM Santa Ana para el pago del Bono de Discapacidad, en el marco de la Ley N977 de fecha 26 de septiembre de 2017, DS N3437 de 20 de diciembre de 2017 y Resolucion Ministerial N010 de fecha 10 de enero de 2018, primer desembolso.</t>
  </si>
  <si>
    <t>De: 00099021001 Transferencia de recursos al GAM Santa Rosa para el pago del Bono de Discapacidad, en el marco de la Ley N977 de fecha 26 de septiembre de 2017, DS N3437 de 20 de diciembre de 2017 y Resolucion Ministerial N010 de fecha 10 de enero de 2018, primer desembolso.</t>
  </si>
  <si>
    <t>De: 00099021001 Transferencia de recursos al GAM San Borja para el pago del Bono de Discapacidad, en el marco de la Ley N977 de fecha 26 de septiembre de 2017, DS N3437 de 20 de diciembre de 2017 y Resolucion Ministerial N010 de fecha 10 de enero de 2018, primer desembolso.</t>
  </si>
  <si>
    <t>De: 00099021001 Transferencia de recursos al GAM Puerto Rurrenabaque para el pago del Bono de Discapacidad, en el marco de la Ley N 977 de fecha 26 de septiembre de 2017, DS N3437 de 20 de diciembre de 2017 y Resolucion Ministerial N010 de fecha 10 de enero de 2018.</t>
  </si>
  <si>
    <t>De: 00099021001 Transferencia de recursos al GAM Reyes para el pago del Bono de Discapacidad, en el marco de la Ley N977 de fecha 26 de septiembre de 2017, DS N3437 de 20 de diciembre de 2017 y Resolucion Ministerial N010 de fecha 10 de enero de 2018, primer desembolso.</t>
  </si>
  <si>
    <t>De: 00099021001 Transferencia de recursos al GAM Puerto Guayaramerin para el pago del Bono de Discapacidad, en el marco de la Ley N977 de fecha 26 de septiembre de 2017, DS N3437 de 20 de diciembre de 2017 y Resolucion Ministerial N010 de fecha 10 de enero de 2018, primer desembolso.</t>
  </si>
  <si>
    <t>De: 00099021001 Transferencia de recursos al GAM Riberalta para el pago del Bono de Discapacidad, en el marco de la Ley N977 de fecha 26 de septiembre de 2017, DS N3437 de 20 de diciembre de 2017 y Resolucion Ministerial N010 de fecha 10 de enero de 2018, primer desembolso.</t>
  </si>
  <si>
    <t>De: 00099021001 Transferencia de recursos al GAM Trinidad para el pago del Bono de Discapacidad, en el marco de la Ley N 977 de fecha 26 de septiembre de 2017, DS N3437 de 20 de diciembre de 2017 y Resolucion Ministerial N010 de fecha 10 de enero de 2018, primer desembolso.</t>
  </si>
  <si>
    <t>De: 00099021001 Transferencia de recursos al GAM Punata para el pago del Bono de Discapacidad, en el marco de la Ley N977 de fecha 26 de septiembre de 2017, DS N3437 de 20 de diciembre de 2017 y Resolucion Ministerial N010 de fecha 10 de enero de 2018, primer desembolso.</t>
  </si>
  <si>
    <t>De: 00099021001 Transferencia de recursos al GAM Villa Tunari para el pago del Bono de Discapacidad, en el marco de la Ley N977 de fecha 26 de septiembre de 2017, DS N3437 de 20 de diciembre de 2017 y Resolucion Ministerial N010 de fecha 10 de enero de 2018, primer desembolso.</t>
  </si>
  <si>
    <t>De: 00099021001 Transferencia de recursos al GAM Colomi para el pago del Bono de Discapacidad, en el marco de la Ley N977 de fecha 26 de septiembre de 2017, DS N3437 de 20 de diciembre de 2017 y Resolucion Ministerial N010 de fecha 10 de enero de 2018.</t>
  </si>
  <si>
    <t>De: 00099021001 Transferencia de recursos al GAM Sacaba para el pago del Bono de Discapacidad, en el marco de la Ley N977 de fecha 26 de septiembre de 2017, DS N3437 de 20 de diciembre de 2017 y Resolucion Ministerial N010 de fecha 10 de enero de 2018, primer desembolso.</t>
  </si>
  <si>
    <t>De: 00099021001 Transferencia de recursos al GAM Morochata para el pago del Bono de Discapacidad, en el marco de la Ley N977 de fecha 26 de septiembre de 2017, DS N3437 de 20 de diciembre de 2017 y Resolucion Ministerial N010 de fecha 10 de enero de 2018.</t>
  </si>
  <si>
    <t>De: 00099021001 Transferencia de recursos al GAM Independencia para el pago del Bono de Discapacidad, en el marco de la Ley N977 de fecha 26 de septiembre de 2017, DS N3437 de 20 de diciembre de 2017 y Resolucion Ministerial N010 de fecha 10 de enero de 2018.</t>
  </si>
  <si>
    <t>De: 00099021001 Transferencia de recursos al GAM Omereque para el pago del Bono de Discapacidad, en el marco de la Ley N977 de fecha 26 de septiembre de 2017, DS N3437 de 20 de diciembre de 2017 y Resolucion Ministerial N010 de fecha 10 de enero de 2018.</t>
  </si>
  <si>
    <t>De: 00099021001 Transferencia de recursos al GAM Pasorapa para el pago del Bono de Discapacidad, en el marco de la Ley N977 de fecha 26 de septiembre de 2017, DS N3437 de 20 de diciembre de 2017 y Resolucion Ministerial N010 de fecha 10 de enero de 2018.</t>
  </si>
  <si>
    <t>De: 00099021001 Transferencia de recursos al GAM Aiquile para el pago del Bono de Discapacidad, en el marco de la Ley N977 de fecha 26 de septiembre de 2017, DS N3437 de 20 de diciembre de 2017 y Resolucion Ministerial N010 de fecha 10 de enero de 2018, primer desembolso.</t>
  </si>
  <si>
    <t>De: 00099021001 Transferencia de recursos al GAM Colcapirhua para el pago del Bono de Discapacidad, en el marco de la Ley N977 de fecha 26 de septiembre de 2017, DS N3437 de 20 de diciembre de 2017 y Resolucion Ministerial N010 de fecha 10 de enero de 2018, primer desembolso.</t>
  </si>
  <si>
    <t>De: 00099021001 Transferencia de recursos al GAM Vinto para el pago del Bono de Discapacidad, en el marco de la Ley N977 de fecha 26 de septiembre de 2017, DS N3437 de 20 de diciembre de 2017 y Resolucion Ministerial N010 de fecha 10 de enero de 2018, primer desembolso.</t>
  </si>
  <si>
    <t>De: 00099021001 Transferencia de recursos al GAM Tiquipaya para el pago del Bono de Discapacidad, en el marco de la Ley N977 de fecha 26 de septiembre de 2017, DS N3437 de 20 de diciembre de 2017 y Resolucion Ministerial N010 de fecha 10 de enero de 2018, primer desembolso.</t>
  </si>
  <si>
    <t>De: 00099021001 Transferencia de recursos al GAM Sipe Sipe para el pago del Bono de Discapacidad, en el marco de la Ley N977 de fecha 26 de septiembre de 2017, DS N3437 de 20 de diciembre de 2017 y Resolucion Ministerial N010 de fecha 10 de enero de 2018, primer desembolso.</t>
  </si>
  <si>
    <t>De: 00099021001 Transferencia de recursos al GAM Quillacollo para el pago del Bono de Discapacidad, en el marco de la Ley N977 de fecha 26 de septiembre de 2017, DS N3437 de 20 de diciembre de 2017 y Resolucion Ministerial N010 de fecha 10 de enero de 2018, primer desembolso.</t>
  </si>
  <si>
    <t>De: 00099021001 Transferencia de recursos al GAM Cochabamba para el pago del Bono de Discapacidad, en el marco de la Ley N977 de fecha 26 de septiembre de 2017, DS N3437 de 20 de diciembre de 2017 y Resolucion Ministerial N010 de fecha 10 de enero de 2018, primer desembolso.</t>
  </si>
  <si>
    <t>De: 00099021001 Transferencia de recursos al GAM Huatajata para el pago del Bono de Discapacidad, en el marco de la Ley N977 de fecha 26 de septiembre de 2017, DS N3437 de 20 de diciembre de 2017 y Resolucion Ministerial N010 de fecha 10 de enero de 2018, primer desembolso.</t>
  </si>
  <si>
    <t>De: 00099021001 Transferencia de recursos al GAM Alto Beni para el pago del Bono de Discapacidad, en el marco de la Ley N977 de fecha 26 de septiembre de 2017, DS N3437 de 20 de diciembre de 2017 y Resolucion Ministerial N010 de fecha 10 de enero de 2018.</t>
  </si>
  <si>
    <t>De: 00099021001 Transferencia de recursos al GAM Humanata para el pago del Bono de Discapacidad, en el marco de la Ley N977 de fecha 26 de septiembre de 2017, DS N3437 de 20 de diciembre de 2017 y Resolucion Ministerial N010 de fecha 10 de enero de 2018.</t>
  </si>
  <si>
    <t>De: 00099021001 Transferencia de recursos al GAM Escoma para el pago del Bono de Discapacidad, en el marco de la Ley N977 de fecha 26 de septiembre de 2017, DS N3437 de 20 de diciembre de 2017 y Resolucion Ministerial N010 de fecha 10 de enero de 2018.</t>
  </si>
  <si>
    <t>De: 00099021001 Transferencia de recursos al GAM Santiago de Huata para el pago del Bono de Discapacidad, en el marco de la Ley N977 de fecha 26 de septiembre de 2017, DS N3437 de 20 de diciembre de 2017 y Resolucion Ministerial N010 de fecha 10 de enero de 2018.</t>
  </si>
  <si>
    <t>De: 00099021001 Transferencia de recursos al GAM Taraco para el pago del Bono de Discapacidad, en el marco de la Ley N977 de fecha 26 de septiembre de 2017, DS N3437 de 20 de diciembre de 2017 y Resolucion Ministerial N010 de fecha 10 de enero de 2018.</t>
  </si>
  <si>
    <t>De: 00099021001 Transferencia de recursos al GAM Jesus de Machaca para el pago del Bono de Discapacidad, en el marco de la Ley N977 de fecha 26 de septiembre de 2017, DS N3437 de 20 de diciembre de 2017 y Resolucion Ministerial N010 de fecha 10 de enero de 2018.</t>
  </si>
  <si>
    <t>De: 00099021001 Transferencia de recursos al GAM San Andres de Machaca para el pago del Bono de Discapacidad, en el marco de la Ley N977 de fecha 26 de septiembre de 2017, DS N3437 de 20 de diciembre de 2017 y Resolucion Ministerial N010 de fecha 10 de enero de 2018.</t>
  </si>
  <si>
    <t>De: 00099021001 Transferencia de recursos al GAM Teoponte para el pago del Bono de Discapacidad, en el marco de la Ley N977 de fecha 26 de septiembre de 2017, DS N3437 de 20 de diciembre de 2017 y Resolucion Ministerial N010 de fecha 10 de enero de 2018.</t>
  </si>
  <si>
    <t>De: 00099021001 Transferencia de recursos al GAM Mapiri para el pago del Bono de Discapacidad, en el marco de la Ley N977 de fecha 26 de septiembre de 2017, DS N3437 de 20 de diciembre de 2017 y Resolucion Ministerial N010 de fecha 10 de enero de 2018.</t>
  </si>
  <si>
    <t>De: 00099021001 Transferencia de recursos al GAM Catacora para el pago del Bono de Discapacidad, en el marco de la Ley N977 de fecha 26 de septiembre de 2017, DS N3437 de 20 de diciembre de 2017 y Resolucion Ministerial N010 de fecha 10 de enero de 2018.</t>
  </si>
  <si>
    <t>De: 00099021001 Transferencia de recursos al GAM Santiago de Machaca para el pago del Bono de Discapacidad, en el marco de la Ley N977 de fecha 26 de septiembre de 2017, DS N3437 de 20 de diciembre de 2017 y Resolucion Ministerial N010 de fecha 10 de enero de 2018, primer desembolso.</t>
  </si>
  <si>
    <t>De: 00099021001 Transferencia de recursos al GAM Chacarilla para el pago del Bono de Discapacidad, en el marco de la Ley N977 de fecha 26 de septiembre de 2017, DS N3437 de 20 de diciembre de 2017 y Resolucion Ministerial N010 de fecha 10 de enero de 2018.</t>
  </si>
  <si>
    <t>REGULARIZACION DE TRANSFERENCIA DEL EXTERIOR SEGUN SWIFT 01292-01293 DE FECHA 29/01/2018 ORDENANTE: BRN INTERNACIONAL IND. E COM. LIB. 00586019203 GASTO CORRIENTE EASBA - SANO Nº 400</t>
  </si>
  <si>
    <t>A:00862012001 TRANSFERENCIA DE RECUPERACIONES SEGUN NOTA GEF-PRE-JSZ-063-NOT/18 POR COMISION DE ADMINISTRACION QUE CORRESPONDEN AL FNDR DE ACUERDO A CONTRATO DE FIDEICOMISO CONTRAPARTES LOCALES. GAM SAN BORJA</t>
  </si>
  <si>
    <t>A:00862012001 TRANSFERENCIA DE RECUPERACIONES SEGUN NOTA GEF-PRE-JSZ-063-NOT/18 POR COMISION DE ADMINISTRACION QUE CORRESPONDEN AL FNDR DE ACUERDO A CONTRATO DE FIDEICOMISO CONTRAPARTES LOCALES. GAM TIPUANI</t>
  </si>
  <si>
    <t>A:00862012001 TRANSFERENCIA DE RECUPERACIONES SEGUN NOTA GEF-PRE-JSZ-063-NOT/18 POR COMISION DE ADMINISTRACION QUE CORRESPONDEN AL FNDR DE ACUERDO A CONTRATO DE FIDEICOMISO CONTRAPARTES LOCALES. GAM COBIJA</t>
  </si>
  <si>
    <t>A:00862012001 TRANSFERENCIA DE RECUPERACIONES SEGUN NOTA GEF-PRE-JSZ-063-NOT/18 POR COMISION DE ADMINISTRACION QUE CORRESPONDEN AL FNDR DE ACUERDO A CONTRATO DE FIDEICOMISO CONTRAPARTES LOCALES. GAM PADCAYA</t>
  </si>
  <si>
    <t>A:00862012001 TRANSFERENCIA DE RECUPERACIONES SEGUN NOTA GEF-PRE-JSZ-063-NOT/18 POR COMISION DE ADMINISTRACION QUE CORRESPONDEN AL FNDR DE ACUERDO A CONTRATO DE FIDEICOMISO CONTRAPARTES LOCALES. GAM VILLA RIVERO</t>
  </si>
  <si>
    <t>A:00862012001 TRANSFERENCIA DE RECUPERACIONES SEGUN NOTA GEF-PRE-JSZ-063-NOT/18 POR COMISION DE ADMINISTRACION QUE CORRESPONDEN AL FNDR DE ACUERDO A CONTRATO DE FIDEICOMISO CONTRAPARTES LOCALES. GAM ICLA</t>
  </si>
  <si>
    <t>A:00862012001 TRANSFERENCIA DE RECUPERACIONES SEGUN NOTA GEF-PRE-JSZ-063-NOT/18 POR COMISION DE ADMINISTRACION QUE CORRESPONDEN AL FNDR DE ACUERDO A CONTRATO DE FIDEICOMISO CONTRAPARTES LOCALES. GAM VILLA CHARCAS</t>
  </si>
  <si>
    <t>A:00862012001 TRANSFERENCIA DE RECUPERACIONES SEGUN NOTA GEF-PRE-JSZ-063-NOT/18 POR COMISION DE ADMINISTRACION QUE CORRESPONDEN AL FNDR DE ACUERDO A CONTRATO DE FIDEICOMISO CONTRAPARTES LOCALES. GAM CHAQUI</t>
  </si>
  <si>
    <t>A:00862012001 TRANSFERENCIA DE RECUPERACIONES SEGUN NOTA GEF-PRE-JSZ-063-NOT/18 POR COMISION DE ADMINISTRACION QUE CORRESPONDEN AL FNDR DE ACUERDO A CONTRATO DE FIDEICOMISO CONTRAPARTES LOCALES. GAM CHARANA</t>
  </si>
  <si>
    <t>A:00862012001 TRANSFERENCIA DE RECUPERACIONES SEGUN NOTA GEF-PRE-JSZ-063-NOT/18 POR COMISION DE ADMINISTRACION QUE CORRESPONDEN AL FNDR DE ACUERDO A CONTRATO DE FIDEICOMISO CONTRAPARTES LOCALES. GAM SAN ANTONIO DE ESMORUCO</t>
  </si>
  <si>
    <t>A:00862012001 TRANSFERENCIA DE RECUPERACIONES SEGUN NOTA GEF-PRE-JSZ-063-NOT/18 POR COMISION DE ADMINISTRACION QUE CORRESPONDEN AL FNDR DE ACUERDO A CONTRATO DE FIDEICOMISO CONTRAPARTES LOCALES. GAM PASORAPA</t>
  </si>
  <si>
    <t>A:00862012001 TRANSFERENCIA DE RECUPERACIONES SEGUN NOTA GEF-PRE-JSZ-063-NOT/18 POR COMISION DE ADMINISTRACION QUE CORRESPONDEN AL FNDR DE ACUERDO A CONTRATO DE FIDEICOMISO CONTRAPARTES LOCALES. GAM SANTIAGO DE ANDAMARCA</t>
  </si>
  <si>
    <t>A:00862012001 TRANSFERENCIA DE RECUPERACIONES SEGUN NOTA GEF-PRE-JSZ-063-NOT/18 POR COMISION DE ADMINISTRACION QUE CORRESPONDEN AL FNDR DE ACUERDO A CONTRATO DE FIDEICOMISO CONTRAPARTES LOCALES. GAM TOMINA</t>
  </si>
  <si>
    <t>A:00862012001 TRANSFERENCIA DE RECUPERACIONES SEGUN NOTA GEF-PRE-JSZ-063-NOT/18 POR COMISION DE ADMINISTRACION QUE CORRESPONDEN AL FNDR DE ACUERDO A CONTRATO DE FIDEICOMISO CONTRAPARTES LOCALES. GAM ENTRE RIOS - TARIJA</t>
  </si>
  <si>
    <t>A:00862012001 TRANSFERENCIA DE RECUPERACIONES SEGUN NOTA GEF-PRE-JSZ-063-NOT/18 POR COMISION DE ADMINISTRACION QUE CORRESPONDEN AL FNDR DE ACUERDO A CONTRATO DE FIDEICOMISO CONTRAPARTES LOCALES. GAM VILLA MOJOCOYA</t>
  </si>
  <si>
    <t>A:00862012001 TRANSFERENCIA DE RECUPERACIONES SEGUN NOTA GEF-PRE-JSZ-063-NOT/18 POR COMISION DE ADMINISTRACION QUE CORRESPONDEN AL FNDR DE ACUERDO A CONTRATO DE FIDEICOMISO CONTRAPARTES LOCALES. GAM VILA VILA</t>
  </si>
  <si>
    <t>A:00862012001 TRANSFERENCIA DE RECUPERACIONES SEGUN NOTA GEF-PRE-JSZ-063-NOT/18 POR COMISION DE ADMINISTRACION QUE CORRESPONDEN AL FNDR DE ACUERDO A CONTRATO DE FIDEICOMISO CONTRAPARTES LOCALES. GAM SAN LORENZO</t>
  </si>
  <si>
    <t>A:00862012001 TRANSFERENCIA DE RECUPERACIONES SEGUN NOTA GEF-PRE-JSZ-063-NOT/18 POR COMISION DE ADMINISTRACION QUE CORRESPONDEN AL FNDR DE ACUERDO A CONTRATO DE FIDEICOMISO CONTRAPARTES LOCALES. GAM TOLEDO</t>
  </si>
  <si>
    <t>A:00862012001 TRANSFERENCIA DE RECUPERACIONES SEGUN NOTA GEF-PRE-JSZ-063-NOT/18 POR COMISION DE ADMINISTRACION QUE CORRESPONDEN AL FNDR DE ACUERDO A CONTRATO DE FIDEICOMISO CONTRAPARTES LOCALES. GAD CHUQUISACA</t>
  </si>
  <si>
    <t>A:00862012001 TRANSFERENCIA DE RECUPERACIONES SEGUN NOTA GEF-PRE-JSZ-063-NOT/18 POR COMISION DE ADMINISTRACION QUE CORRESPONDEN AL FNDR DE ACUERDO A CONTRATO DE FIDEICOMISO CONTRAPARTES LOCALES. GAM VILLA INDEPENDENCIA</t>
  </si>
  <si>
    <t>A:00862012001 TRANSFERENCIA DE RECUPERACIONES SEGUN NOTA GEF-PRE-JSZ-063-NOT/18 POR COMISION DE ADMINISTRACION QUE CORRESPONDEN AL FNDR DE ACUERDO A CONTRATO DE FIDEICOMISO CONTRAPARTES LOCALES. GAM TARVITA</t>
  </si>
  <si>
    <t>A:00862012001 TRANSFERENCIA DE RECUPERACIONES SEGUN NOTA GEF-PRE-JSZ-063-NOT/18 POR COMISION DE ADMINISTRACION QUE CORRESPONDEN AL FNDR DE ACUERDO A CONTRATO DE FIDEICOMISO CONTRAPARTES LOCALES. GAM TARABUCO</t>
  </si>
  <si>
    <t>A:00862012001 TRANSFERENCIA DE RECUPERACIONES SEGUN NOTA GEF-PRE-JSZ-063-NOT/18 POR COMISION DE ADMINISTRACION QUE CORRESPONDEN AL FNDR DE ACUERDO A CONTRATO DE FIDEICOMISO CONTRAPARTES LOCALES. GAM CAMATAQUI</t>
  </si>
  <si>
    <t>A:00862012001 TRANSFERENCIA DE RECUPERACIONES SEGUN NOTA GEF-PRE-JSZ-063-NOT/18 POR COMISION DE ADMINISTRACION QUE CORRESPONDEN AL FNDR DE ACUERDO A CONTRATO DE FIDEICOMISO CONTRAPARTES LOCALES. GAM CULPINA</t>
  </si>
  <si>
    <t>A:00862012001 TRANSFERENCIA DE RECUPERACIONES SEGUN NOTA GEF-PRE-JSZ-063-NOT/18 POR COMISION DE ADMINISTRACION QUE CORRESPONDEN AL FNDR DE ACUERDO A CONTRATO DE FIDEICOMISO CONTRAPARTES LOCALES. GAM VILLA AZURDUY</t>
  </si>
  <si>
    <t>A:00862012001 TRANSFERENCIA DE RECUPERACIONES SEGUN NOTA GEF-PRE-JSZ-063-NOT/18 POR COMISION DE ADMINISTRACION QUE CORRESPONDEN AL FNDR DE ACUERDO A CONTRATO DE FIDEICOMISO CONTRAPARTES LOCALES. GAM CARAPARI</t>
  </si>
  <si>
    <t>A:00862012001 TRANSFERENCIA DE RECUPERACIONES SEGUN NOTA GEF-PRE-JSZ-063-NOT/18 POR COMISION DE ADMINISTRACION QUE CORRESPONDEN AL FNDR DE ACUERDO A CONTRATO DE FIDEICOMISO CONTRAPARTES LOCALES. GAM LURIBAY</t>
  </si>
  <si>
    <t>NUMERO DE LIBRETA CUT: 00222018010 OPERACIÓN E18 TRANSFERENCIA DEL SISTEMA FINANCIERO POR CUENTA DE TERCEROS A LA CUT SOL. ESC. DE AMBAJADA DE SUIZA COSUDE</t>
  </si>
  <si>
    <t>NUMERO DE LIBRETA CUT: 00291012009 ABC - OTROS RECURSOS ESPECIFICOS OPERACIÓN E18 TRANSFERENCIA DEL SISTEMA FINANCIERO POR CUENTA DE TERCEROS A LA CUT INSTRUCCION RECIBIDA DE LA ADMINISTRADORA BOLIVIANA DE CARRETERAS SG NOTA ABC GNJ SAJ AAJ 2018 0003 POR EJECUCION DE LA BOLETA DE GARANTIA NRO 35</t>
  </si>
  <si>
    <t>NÚMERO DE LIBRETA CUT: 99031009.00 OPERACIÓN T01 TRANSFERENCIA DE FONDOS A LA CUT - TESORO DIRECTO DE BANCO UNION S.A. A CUENTA UNICA DEL TESORO CON NUMERO DE SOLICITUD = 2481174 Y NUMERO CORRELATIVO = 91320029012018481 TRANSFERENCIA POR OPERACIONES DE VENTA BONOS BTX</t>
  </si>
  <si>
    <t>||TRANSFERENCIA DE FONDOS S/G. FORMULARIO CITE: BUN066/18 DE LA FECHA.(HRE-TSO-517), DEVOLUCION RECURSOS DEL GAM CAIZA D,OTORGADOS A TRAVES DEL PROGRAMA BOLIVIA CAMBIA NO EJECUTADOS AL CIERRE DE LA GESTION/2017 Y PARA SER REPROGRAMADOS EN EL PRESUPUESTO DE LA GESTION/2018. A SOLICITUD GOB.AUT.MCPAL.CAIZA D, LIBRETA N° 00099024113 BOLIVIA CAMBIA; BUN.</t>
  </si>
  <si>
    <t>PAGO A BID PRÉSTAMO 2450/BL-BO VCTO. 28-ene-2018 POR CUENTA DE TGN , NTI. 010322 VALOR 29-ene-2018 CAPITAL USD 279.430,17 INTERESES USD 222.454,57 CTA. 3987 CUENTA UNICA DEL TESORO-3987 LIB. 00099021001 REF.: COMISIONES BANCARIAS</t>
  </si>
  <si>
    <t>PAGO A BID PRÉSTAMO 2450/BL-BO VCTO. 28-ene-2018 POR CUENTA DE TGN , NTI. 010263 VALOR 29-ene-2018 INTERESES USD 7.319,33 CTA. 3987 CUENTA UNICA DEL TESORO-3987 LIB. 00099021001 REF.: COMISIONES BANCARIAS</t>
  </si>
  <si>
    <t>PAGO A BID PRÉSTAMO 3060/BL-BO VCTO. 28-ene-2018 POR CUENTA DE TGN , NTI. 010302 VALOR 29-ene-2018 INTERESES USD 639.620,25 COMISIONES USD 13.523,70 CTA. 3987 CUENTA UNICA DEL TESORO-3987 LIB. 00099021001 REF.: COMISIONES BANCARIAS</t>
  </si>
  <si>
    <t>PAGO A BID PRÉSTAMO 3060/BL-BO VCTO. 28-ene-2018 POR CUENTA DE TGN , NTI. 010303 VALOR 29-ene-2018 INTERESES USD 12.676,66 CTA. 3987 CUENTA UNICA DEL TESORO-3987 LIB. 00099021001 REF.: COMISIONES BANCARIAS</t>
  </si>
  <si>
    <t>PAGO A CAF PRÉSTAMO CFA005544 VCTO. 29-01-2018 POR CUENTA DE TGN , NTI. 010372 VALOR 29-01-2018 CAPITAL USD 9.318,46 INTERESES USD 3.229,50 CTA. 3987 CUENTA UNICA DEL TESORO-3987 LIB. 00099021001 REF.: COMISIONES BANCARIAS</t>
  </si>
  <si>
    <t>COBRO COSTOS DE PAPELERIA POR REGULARIZACION DE TRANSFERENCIA DEL EXTERIOR POR ORDEN DE BRN INTERNACIONAL IND. E COM. LIB. 00586019203 GASTO CORRIENTE EASBA - SANO Nº 400</t>
  </si>
  <si>
    <t>PROVISION DE FONDOS A SOLICITUD DE YACIMIENTOS PETROLIFEROS FISCALES BOLIVIANOS SEGUN SOLICITUD YPFB-0014-2018 REF: PAGO SERV INTERRUMPIBLE DE TRANS GN ME DIC 17 A GOB LIB. 00513012007 YPFB - RECURSOS NACIONALIZACIÓN</t>
  </si>
  <si>
    <t>De: 00099021001 Transferencia de recursos al GAM Mocomoco para el pago del Bono de Discapacidad, en el marco de la Ley N 977 de fecha 26 de septiembre de 2017, DS N3437 de 20 de diciembre de 2017 y Resolucion Ministerial N010 de fecha 10 de enero de 2018.</t>
  </si>
  <si>
    <t>De: 00099021001 Transferencia de recursos al GAM Batallas para el pago del Bono de Discapacidad, en el marco de la Ley N977 de fecha 26 de septiembre de 2017, DS N3437 de 20 de diciembre de 2017 y Resolucion Ministerial N010 de fecha 10 de enero de 2018.</t>
  </si>
  <si>
    <t>De: 00099021001 Transferencia de recursos al GAM Yapacani para el pago del Bono de Discapacidad, en el marco de la Ley N977 de fecha 26 de septiembre de 2017, DS N3437 de 20 de diciembre de 2017 y Resolucion Ministerial N010 de fecha 10 de enero de 2018, primer desembolso.</t>
  </si>
  <si>
    <t>||COBRO COMISION AMPLIACION DE VALIDEZ CARTA DE CREDITO 0,15% S/USD21.557,12 POR 30 DIAS, REEMB. GASTOS DE COMUNICACION BS220.- Y EMISION DE CBTE. CONTABLE BS50.- SEGUN NOTA EASBA-NE-GG-N°067/2018 ADJUNTA DE LA FECHA REF.: CARTA DE CREDITO I-2017-040 CGO. LIB. 00586019202 EASBA REF.: COMISION AMPLIACION DE VALIDEZ I-2017-040</t>
  </si>
  <si>
    <t>||TRANSFERENCIA DE FONDOS S/G. MENSAJES SWIFT NROS. 01319 Y 01320 DE LA FECHA (SECTOR PUBLICO). DEBITO DE LA LIBRETA 00117012001 DGAC, REPOSICION UTILES DE ESCRITORIO.</t>
  </si>
  <si>
    <t>'COBRO DE'||UTILES DE ESCRITORIO POR EL COMPROBANTE CONTABLE NRO. 0912169 DE LA FECHA, SEGÚN CORREO ELECTRÓNICO DE YACIMIENTOS PETROLIFEROS FISCALES BOLIVIANOS DE F. 23/01/2018. DEBITO DE LA LIBRETA 00513022001 YPFB - OPERACIONES.</t>
  </si>
  <si>
    <t>||TRANSFERENCIA DE FONDOS S/G. MENSAJE SWIFT NRO. 01342 DE LA FECHA (SECTOR PUBLICO). DEBITO DE LA LIBRETA 00117012001 DGAC, REPOSICION UTILES DE ESCRITORIO.</t>
  </si>
  <si>
    <t>||TRANSFERENCIA DE FONDOS S/G. MENSAJES SWIFT NROS. 01345 Y 01346 DE LA FECHA (SECTOR PUBLICO). DEBITO DE LA LIBRETA 00119012001 ADSIB, REPOSICION UTILES DE ESCRITORIO.</t>
  </si>
  <si>
    <t>A:00099021001 DEVOLUCION RETENCION DE DESCUENTOS EFECTUADOS POR RECUPERACION DEL P.R.A. (PAGO DE REPARTO ANTICIPADO, CORRESPONDIENTE AL MES DE DICIEMBRE/2017. S/G. CITE SENASIR UAF-TTES N 0006/2018</t>
  </si>
  <si>
    <t>A:00099021001 DEVOLUCION RETENCION DE DESCUENTOS EFECTUADOS POR COBROS Y PAGOS INDEBIDOS, CORRESPONDIENTE AL MES DE DICIEMBRE/2017. S/G. CITE SENASIR UAF-TTES N 0005/2018</t>
  </si>
  <si>
    <t>A:00099021001 DEVOLUCION RETENCION DE DESCUENTOS EFECTUADOS POR CONVENIOS DE COMPENSACION DE COTIZACIONES CON PREVISION S.A. AFP, CORRESPONDIENTE AL MES DE NOVIEMBRE/2017 Y AGUINALDOS 2012, 2014 AL 2017. S/G. CITE SENASIR UAF-TTES N 0004/2018</t>
  </si>
  <si>
    <t>A:00099021001 DEVOLUCION RETENCION DE DESCUENTOS EFECTUADOS POR CONVENIOS DE COMPENSACION DE COTIZACIONES CON FUTURO DE BOLIVIA AFP S.A., CORRESPONDIENTE AL MES DE NOVIEMBRE/2017 Y AGUINALDOS 2010 AL 2017. S/G. CITE SENASIR UAF-TTES N 0003/2018</t>
  </si>
  <si>
    <t>A:00099021001 DEVOLUCION RETENCION DE DESCUENTOS EFECTUADOS POR CONVENIOS DE COMPENSACION DE COTIZACIONES CON LA VITALICIA SEGUROS Y REASEGUROS DE VIDA S.A., CORRESPONDIENTE AL MES DE NOVIEMBRE/2017 Y AGUINALDO/2017. S/G. CITE SENASIR UAF-TTES N 0002/2018</t>
  </si>
  <si>
    <t>A:00099021001 DEVOLUCION RETENCION DE DESCUENTOS EFECTUADOS POR CONVENIOS DE COMPENSACION DE COTIZACIONES CON SEGUROS PROVIDA S.A., CORRESPONDIENTE AL MES DE NOVIEMBRE/2017 Y AGUINALDO/2017. S/G. CITE SENASIR UAF-TTES N 0001/2018</t>
  </si>
  <si>
    <t>A:00862012001 TRANSFERENCIA DE RECUPERACIONES SEGUN NOTA GEF-PRE-JSZ-063-NOT/18 POR COMISION DE ADMINISTRACION QUE CORRESPONDEN AL FNDR DE ACUERDO A CONTRATO DE FIDEICOMISO CONTRAPARTES LOCALES. GAM TARIJA</t>
  </si>
  <si>
    <t>A:00862012001 TRANSFERENCIA DE RECUPERACIONES SEGUN NOTA GEF-PRE-JSZ-063-NOT/18 POR COMISION DE ADMINISTRACION QUE CORRESPONDEN AL FNDR DE ACUERDO A CONTRATO DE FIDEICOMISO CONTRAPARTES LOCALES. GAD POTOSI</t>
  </si>
  <si>
    <t>A:00862012001 TRANSFERENCIA DE RECUPERACIONES SEGUN NOTA GEF-PRE-JSZ-063-NOT/18 POR COMISION DE ADMINISTRACION QUE CORRESPONDEN AL FNDR DE ACUERDO A CONTRATO DE FIDEICOMISO CONTRAPARTES LOCALES. GAD SANTA CRUZ</t>
  </si>
  <si>
    <t>A:00862012001 TRANSFERENCIA DE RECUPERACIONES SEGUN NOTA GEF-PRE-JSZ-063-NOT/18 POR COMISION DE ADMINISTRACION QUE CORRESPONDEN AL FNDR DE ACUERDO A CONTRATO DE FIDEICOMISO CONTRAPARTES LOCALES. GAM YANPARAEZ</t>
  </si>
  <si>
    <t>A:00862012001 TRANSFERENCIA DE RECUPERACIONES SEGUN NOTA GEF-PRE-JSZ-063-NOT/18 POR COMISION DE ADMINISTRACION QUE CORRESPONDEN AL FNDR DE ACUERDO A CONTRATO DE FIDEICOMISO CONTRAPARTES LOCALES. GAM DE INCAHUASI</t>
  </si>
  <si>
    <t>A:00862012001 TRANSFERENCIA DE RECUPERACIONES SEGUN NOTA GEF-PRE-JSZ-063-NOT/18 POR COMISION DE ADMINISTRACION QUE CORRESPONDEN AL FNDR DE ACUERDO A CONTRATO DE FIDEICOMISO CONTRAPARTES LOCALES. GAM SAN PEDRO DE CURAHUARA</t>
  </si>
  <si>
    <t>A:00862012001 TRANSFERENCIA DE RECUPERACIONES SEGUN NOTA GEF-PRE-JSZ-063-NOT/18 POR COMISION DE ADMINISTRACION QUE CORRESPONDEN AL FNDR DE ACUERDO A CONTRATO DE FIDEICOMISO CONTRAPARTES LOCALES. GAM ENTRE RIOS (COCHABAMBA)</t>
  </si>
  <si>
    <t>A:00862012001 TRANSFERENCIA DE RECUPERACIONES SEGUN NOTA GEF-PRE-JSZ-063-NOT/18 POR COMISION DE ADMINISTRACION QUE CORRESPONDEN AL FNDR DE ACUERDO A CONTRATO DE FIDEICOMISO CONTRAPARTES LOCALES. GAM CHIMORE</t>
  </si>
  <si>
    <t>A:00862012001 TRANSFERENCIA DE RECUPERACIONES SEGUN NOTA GEF-PRE-JSZ-063-NOT/18 POR COMISION DE ADMINISTRACION QUE CORRESPONDEN AL FNDR DE ACUERDO A CONTRATO DE FIDEICOMISO CONTRAPARTES LOCALES. GAM VILLA NUEVA</t>
  </si>
  <si>
    <t>A:00862012001 TRANSFERENCIA DE RECUPERACIONES SEGUN NOTA GEF-PRE-JSZ-063-NOT/18 POR COMISION DE ADMINISTRACION QUE CORRESPONDEN AL FNDR DE ACUERDO A CONTRATO DE FIDEICOMISO CONTRAPARTES LOCALES. GAM VILLA TUNARI</t>
  </si>
  <si>
    <t>A:00862012001 TRANSFERENCIA DE RECUPERACIONES SEGUN NOTA GEF-PRE-JSZ-063-NOT/18 POR COMISION DE ADMINISTRACION QUE CORRESPONDEN AL FNDR DE ACUERDO A CONTRATO DE FIDEICOMISO CONTRAPARTES LOCALES. GAM SICA SICA</t>
  </si>
  <si>
    <t>A:00862012001 TRANSFERENCIA DE RECUPERACIONES SEGUN NOTA GEF-PRE-JSZ-063-NOT/18 POR COMISION DE ADMINISTRACION QUE CORRESPONDEN AL FNDR DE ACUERDO A CONTRATO DE FIDEICOMISO CONTRAPARTES LOCALES. GAM YUNCHARA</t>
  </si>
  <si>
    <t>A:00862012001 TRANSFERENCIA DE RECUPERACIONES SEGUN NOTA GEF-PRE-JSZ-063-NOT/18 POR COMISION DE ADMINISTRACION QUE CORRESPONDEN AL FNDR DE ACUERDO A CONTRATO DE FIDEICOMISO CONTRAPARTES LOCALES. GAM BERMEJO</t>
  </si>
  <si>
    <t>A:00862012001 TRANSFERENCIA DE RECUPERACIONES SEGUN NOTA GEF-PRE-JSZ-063-NOT/18 POR COMISION DE ADMINISTRACION QUE CORRESPONDEN AL FNDR DE ACUERDO A CONTRATO DE FIDEICOMISO CONTRAPARTES LOCALES. GAM PUNATA</t>
  </si>
  <si>
    <t>A:00862012001 TRANSFERENCIA DE RECUPERACIONES SEGUN NOTA GEF-LIN-MCM-0051-NOT/18 POR COMISION DE ADMINISTRACION QUE CORRESPONDE AL FNDR DE ACUERDO A CONTRATO DE FIDEICOMISO ACCESOS SEGUROS VIVIR BIEN. GAM SANTA CRUZ</t>
  </si>
  <si>
    <t>A:00862012001 TRANSFERENCIA DE RECUPERACIONES SEGUN NOTA GEF-PRE-JSZ-063-NOT/18 POR COMISION DE ADMINISTRACION QUE CORRESPONDEN AL FNDR DE ACUERDO A CONTRATO DE FIDEICOMISO CONTRAPARTES LOCALES. GAM CORIPATA</t>
  </si>
  <si>
    <t>A:00862012001 TRANSFERENCIA DE RECUPERACIONES SEGUN NOTA GEF-PRE-JSZ-063-NOT/18 POR COMISION DE ADMINISTRACION QUE CORRESPONDEN AL FNDR DE ACUERDO A CONTRATO DE FIDEICOMISO CONTRAPARTES LOCALES. GAM CUEVO</t>
  </si>
  <si>
    <t>A:00862012001 TRANSFERENCIA DE RECUPERACIONES SEGUN NOTA GEF-LIN-MCM-0051-NOT/18 POR COMISION DE ADMINISTRACION QUE CORRESPONDE AL FNDR DE ACUERDO A CONTRATO DE FIDEICOMISO ACCESOS SEGUROS VIVIR BIEN. GAD LA PAZ</t>
  </si>
  <si>
    <t>A:00862012001 TRANSFERENCIA DE RECUPERACIONES SEGUN NOTA GEF-LC-CAR-JSZ-0063-NOT/18 PARA PAGO DE CAPITAL E INTERESES DE ACUERDO A CONTRATO DE FIDEICOMISO CONTRAPARTES LOCALES FIRMADO ENTRE MIN. DE PLANIFICACION Y EL FNDR Y CONTRATO DE PRESTAMO FNDR-BCB CORRESPONDIENTE AL GAD PANDO</t>
  </si>
  <si>
    <t>A:00862012001 TRANSFERENCIA DE RECUPERACIONES SEGUN NOTA GEF-PRE-JSZ-063-NOT/18 POR COMISION DE ADMINISTRACION QUE CORRESPONDEN AL FNDR DE ACUERDO A CONTRATO DE FIDEICOMISO CONTRAPARTES LOCALES. GAM COLQUECHACA</t>
  </si>
  <si>
    <t>A:00862012001 TRANSFERENCIA DE RECUPERACIONES SEGUN NOTA GEF-PRE-JSZ-063-NOT/18 POR COMISION DE ADMINISTRACION QUE CORRESPONDEN AL FNDR DE ACUERDO A CONTRATO DE FIDEICOMISO CONTRAPARTES LOCALES. GAM CHULUMANI</t>
  </si>
  <si>
    <t>A:00862012001 TRANSFERENCIA DE RECUPERACIONES SEGUN NOTA GEF-PRE-JSZ-063-NOT/18 POR COMISION DE ADMINISTRACION QUE CORRESPONDEN AL FNDR DE ACUERDO A CONTRATO DE FIDEICOMISO CONTRAPARTES LOCALES. GAM RAVELO</t>
  </si>
  <si>
    <t>A:00862012001 TRANSFERENCIA DE RECUPERACIONES SEGUN NOTA GEF-PRE-JSZ-063-NOT/18 POR COMISION DE ADMINISTRACION QUE CORRESPONDEN AL FNDR DE ACUERDO A CONTRATO DE FIDEICOMISO CONTRAPARTES LOCALES. GAD ORURO</t>
  </si>
  <si>
    <t>A:00862012001 TRANSFERENCIA DE RECUPERACIONES SEGUN NOTA GEF-LIN-MCM-0051-NOT/18 POR COMISION DE ADMINISTRACION QUE CORRESPONDE AL FNDR DE ACUERDO A CONTRATO DE FIDEICOMISO ACCESOS SEGUROS VIVIR BIEN. GAD PANDO</t>
  </si>
  <si>
    <t>A:00099021001 TRANSFERENCIA DE RECUPERACIONES SEGUN NOTA GEF-LIN-MCM-0051-NOT/18 PARA PAGO DE INTERESES DE ACUERDO A CONTRATO DE FIDEICOMISO ACCESOS SEGUROS VIVIR BIEN CORRESPONDIENTE AL GAD PANDO</t>
  </si>
  <si>
    <t>A:00862012001 TRANSFERENCIA DE RECUPERACIONES SEGUN NOTA GEF-LIN-MCM-0051-NOT/18 POR COMISION DE ADMINISTRACION QUE CORRESPONDE AL FNDR DE ACUERDO A CONTRATO DE FIDEICOMISO ACCESOS SEGUROS VIVIR BIEN. GAM COBIJA</t>
  </si>
  <si>
    <t>A:00862012001 TRANSFERENCIA DE RECUPERACIONES SEGUN NOTA GEF-PRE-JSZ-063-NOT/18 POR COMISION DE ADMINISTRACION QUE CORRESPONDEN AL FNDR DE ACUERDO A CONTRATO DE FIDEICOMISO CONTRAPARTES LOCALES. GAD BENI</t>
  </si>
  <si>
    <t>A:00862012001 TRANSFERENCIA DE RECUPERACIONES SEGUN NOTA GEF-PRE-JSZ-063-NOT/18 POR COMISION DE ADMINISTRACION QUE CORRESPONDEN AL FNDR DE ACUERDO A CONTRATO DE FIDEICOMISO CONTRAPARTES LOCALES. GAM QUIRUSILLAS</t>
  </si>
  <si>
    <t>A:00862012001 TRANSFERENCIA DE RECUPERACIONES SEGUN NOTA GEF-PRE-JSZ-063-NOT/18 POR COMISION DE ADMINISTRACION QUE CORRESPONDEN AL FNDR DE ACUERDO A CONTRATO DE FIDEICOMISO CONTRAPARTES LOCALES. GAM TAPACARI</t>
  </si>
  <si>
    <t>A:00862012001 TRANSFERENCIA DE RECUPERACIONES SEGUN NOTA GEF-PRE-JSZ-063-NOT/18 POR COMISION DE ADMINISTRACION QUE CORRESPONDEN AL FNDR DE ACUERDO A CONTRATO DE FIDEICOMISO CONTRAPARTES LOCALES. GAD TARIJA</t>
  </si>
  <si>
    <t>A:00862012001 TRANSFERENCIA DE RECUPERACIONES SEGUN NOTA GEF-PRE-JSZ-063-NOT/18 POR COMISION DE ADMINISTRACION QUE CORRESPONDEN AL FNDR DE ACUERDO A CONTRATO DE FIDEICOMISO CONTRAPARTES LOCALES. GAM PAPEL PAMPA</t>
  </si>
  <si>
    <t>A:00862012001 TRANSFERENCIA DE RECUPERACIONES SEGUN NOTA GEF-PRE-JSZ-063-NOT/18 POR COMISION DE ADMINISTRACION QUE CORRESPONDEN AL FNDR DE ACUERDO A CONTRATO DE FIDEICOMISO CONTRAPARTES LOCALES. GAM VILLAMONTES</t>
  </si>
  <si>
    <t>NUMERO DE LIBRETA CUT: 00099021001 OPERACIÓN E18 TRANSFERENCIA DEL SISTEMA FINANCIERO POR CUENTA DE TERCEROS A LA CUT Devolucion de Comisiones Fiduciarias cobradas en Exceso por parte del BDP SAM al Fideicomiso Bono Juana Azurduy gestion 2009, en respuesta a la carta MS BJA CE 2 2018</t>
  </si>
  <si>
    <t>NUMERO DE LIBRETA CUT: 000990204113 OPERACIÓN E18 TRANSFERENCIA DEL SISTEMA FINANCIERO POR CUENTA DE TERCEROS A LA CUT EJECUCION B.G.0956930101 O/E.C. REEDCO</t>
  </si>
  <si>
    <t>||TRANSFERENCIA DE FONDOS S/G. MENSAJE SWIFT NRO. 01411 DE LA FECHA (SECTOR PUBLICO). DEBITO DE LA LIBRETA 00117012001 DGAC, REPOSICION UTILES DE ESCRITORIO.</t>
  </si>
  <si>
    <t>PROVISION DE FONDOS A SOLICITUD DE YACIMIENTOS PETROLIFEROS FISCALES BOLIVIANOS SEGUN SOLICITUD YPFB-0017-2018 REF: PAGO SERVICIO DE TRSANSPORTE DE GN DICIEMBRE 2017 TB Y SCD A YPFB TRANSPORTE SA LIB. 00513012007 YPFB - RECURSOS NACIONALIZACIÓN</t>
  </si>
  <si>
    <t>VENTA DE DIVISAS CON TRANSFERENCIA DE FONDOS A SOLICITUD DE MINISTERIO DE GOBIERNO SEGUN SOLICITUD 4221 REF: PAGO DE HABERES DE ADJUNTO A AGREGADO POLICIAL CORRESPONDIENTE AL MES DE NOVIEMBRE 2017 LIB. 00099021001 TGN-RECURSOS ORDINARIOS (3987)</t>
  </si>
  <si>
    <t>VENTA DE DIVISAS CON TRANSFERENCIA DE FONDOS A SOLICITUD DE ADMINISTRACION DE SERVICIOS PORTUARIOS BOLIVIA SEGUN SOLICITUD 4238 REF: H.R. 106 - PAGO A LA EMPRESA DE SERVICIOS E.I.R.L. POR DEVOLUCION DE RETENCIONES SERVICIOS DE LIMPIEZA EN EL PUERTO DE ARICA CORRESPONDIENTE DE ENERO A DICIEMBRE/2017, LIB. 00594012001 ASP-B FONDO DE OPERACIONES</t>
  </si>
  <si>
    <t>VENTA DE DIVISAS CON TRANSFERENCIA DE FONDOS A SOLICITUD DE ADMINISTRACION DE SERVICIOS PORTUARIOS BOLIVIA SEGUN SOLICITUD 4237 REF: H.R. 18 - PAGO DE FACTURAS AL TPA POR SERVICIOS DE FAENAS EN EL PUERTO DE ARICA, CORRESPONDIENTE A LA SEGUNDA QUINCENA DE DICIEMBRE/2017, SEGUN COMUNICACION INTERNA AS LIB. 00594012001 ASP-B FONDO DE OPERACIONES</t>
  </si>
  <si>
    <t>De: 00203012005 Transferencia que efectuamos a requerimiento de la Autoridad de Supervision del Sistema Financiero, segun nota CITE: ASFI/JFI/R-249607/2017 y en virtud a la nota interna CITE: MEFP/VPCF/DGCF/UCCF No.111/2018 de la Direccion General de Contabilidad Fiscal de esta Cartera de Estado y d</t>
  </si>
  <si>
    <t>||COMISION TRANSF.FDOS.AL EXTERIOR 0,10% S/USD982.429,20.-,REEMB.GSTS.COM.BS220.-Y EMISION COMP.CONTABLE BS50.-REF.:PAGO 2 LC I-2017-043 P/C MIN.DESARROLLO RURAL Y TIERRAS A/F INDUSTRIAS JOHN DEERE S.A. DE C.V.,EN COMPL.A COMP.912282,30/01/18. LIB.00099021001 TGN-RECURSOS ORDINARIOS REF.:COMISIONES PAGO 2 LC I-2017-043</t>
  </si>
  <si>
    <t>||TRANSFERENCIA DE FONDOS S/G. MENSAJES SWIFT NROS. 01357 Y 01359 DE LA FECHA (SECTOR PUBLICO). DEBITO DE LA LIBRETA 00119012001 ADSIB, REPOSICION UTILES DE ESCRITORIO.</t>
  </si>
  <si>
    <t>||TRANSFERENCIA DE FONDOS S/G. MENSAJES SWIFT NROS. 01389 Y 01396 DE LA FECHA (SECTOR PUBLICO). DEBITO DE LA LIBRETA 00119012001 ADSIB, REPOSICION UTILES DE ESCRITORIO.</t>
  </si>
  <si>
    <t>TRANSFERENCIA DEL EXTERIOR SEGUN SWIFT 01416 DE FECHA 31/01/2018 ORDENANTE: CONSULADO DE BOLIVIA ARGENTINA REF.: DEVOLUCION DE GASTOS DE FUNCIONAMIENTO Y REMESAS EXTRAORDINARIAS LIB. 00099021001 TGN-RECURSOS ORDINARIOS (3987)</t>
  </si>
  <si>
    <t>TRANSFERENCIA DEL EXTERIOR SEGUN SWIFT 01417 DE FECHA 31/01/2018 ORDENANTE: CONSULADO DE BOLIVIA ARGENTINA REF.:DEVOLUCION DE GASTOS DEL PROGRAMA DE REGULARIZACION LIB. 00099021001 TGN-RECURSOS ORDINARIOS (3987)</t>
  </si>
  <si>
    <t>TRANSFERENCIA DEL EXTERIOR SEGUN SWIFT 01419 DE FECHA 31/01/2018 ORDENANTE: EMBAJADA DE BOLIVIA EN CANADA REF.: DEVOLUCION SALDOS-GASTOS FUNCIONAMIENTO LIB. 00099021001 TGN-RECURSOS ORDINARIOS (3987)</t>
  </si>
  <si>
    <t>TRANSFERENCIA DEL EXTERIOR SEGUN SWIFT 01420 DE FECHA 31/01/2018 ORDENANTE: EMBAJADA DE BOLIVIA EN CANADA REF.: DEVOLUCION DE SALDOS-PROGRAMA DE DOCUMENTACION LIB. 00099021001 TGN-RECURSOS ORDINARIOS (3987)</t>
  </si>
  <si>
    <t>TRANSFERENCIA DEL EXTERIOR SEGUN SWIFT 01421 DE FECHA 31/01/2018 ORDENANTE: CONSULADO DE BOLIVIA EN IQUIQUE REF.: DEVOLUCION DE SALDOS-GESTION 2017 PROGRAMA DE DOCUMENTACION LIB. 00099021001 TGN-RECURSOS ORDINARIOS (3987)</t>
  </si>
  <si>
    <t>REGULARIZACION DE TRANSFERENCIA DEL EXTERIOR SEGUN SWIFT 01376 DE FECHA 31/01/2018 ORDENANTE: CONSULADO DE BOLIVIA EN MADRID, ESPAÑA LIB. 00099021001 TGN-RECURSOS ORDINARIOS (3987)</t>
  </si>
  <si>
    <t>REGULARIZACION DE TRANSFERENCIA DEL EXTERIOR SEGUN SWIFT 01350 DE FECHA 31/01/2018 ORDENANTE: EMBAJADA DE BOLIVIA EN COSTA RICA LIB. 00099021001 TGN-RECURSOS ORDINARIOS (3987)</t>
  </si>
  <si>
    <t>REGULARIZACION DE TRANSFERENCIA DEL EXTERIOR SEGUN SWIFT 01380 DE FECHA 31/01/2018 ORDENANTE: CONSULADO DE BOLIVIA EN PUNO, PERU LIB. 00099021001 TGN-RECURSOS ORDINARIOS (3987)</t>
  </si>
  <si>
    <t>REGULARIZACION DE TRANSFERENCIA DEL EXTERIOR SEGUN SWIFT 01351 DE FECHA 31/01/2018 ORDENANTE: EMBAJADA DE BOLIVIA EN SAN JOSE, COSTA RICA LIB. 00099021001 TGN-RECURSOS ORDINARIOS (3987)</t>
  </si>
  <si>
    <t>REGULARIZACION DE TRANSFERENCIA DEL EXTERIOR SEGUN SWIFT 01379 DE FECHA 31/01/2018 ORDENANTE: CONSULADO DE BOLIVIA EN PUNO, PERU LIB. 00099021001 TGN-RECURSOS ORDINARIOS (3987)</t>
  </si>
  <si>
    <t>TRANSFERENCIA DEL EXTERIOR SEGUN SWIFT 01425 DE FECHA 31/01/2018 ORDENANTE: CONSULADO DE BOLIVIA EN MADRID, ESPAÑA LIB. 00099021001 TGN-RECURSOS ORDINARIOS (3987)</t>
  </si>
  <si>
    <t>TRANSFERENCIA DEL EXTERIOR SEGUN SWIFT 01424 DE FECHA 31/01/2018 ORDENANTE: MISION PERMANENTE DE BOLIVIA, GENEVE LIB. 00099021001 TGN-RECURSOS ORDINARIOS (3987)</t>
  </si>
  <si>
    <t>TRANSFERENCIA DEL EXTERIOR SEGUN SWIFT 01446 DE FECHA 31/01/2018 ORDENANTE: MISSION PERMANENTE DE BOLIVIA EN GENEVE LIB. 00099021001 TGN-RECURSOS ORDINARIOS (3987)</t>
  </si>
  <si>
    <t>TRANSFERENCIA DEL EXTERIOR SEGUN SWIFT 01441 DE FECHA 31/01/2018 ORDENANTE: MISSION OF BOLIVIA TO THE OAS WASHINGTON DC REF.: DEVOLUCION DE DIFERENCIA PLANILLA SALARIOS DICIEMBRE 2017 LIB. 00099021001 TGN-RECURSOS ORDINARIOS (3987)</t>
  </si>
  <si>
    <t>TRANSFERENCIA DEL EXTERIOR SEGUN SWIFT 01440 DE FECHA 31/01/2018 ORDENANTE: MISION PERMANENTE DE BOLIVIA EN LA OEA LIB. 00099021001 TGN-RECURSOS ORDINARIOS (3987)</t>
  </si>
  <si>
    <t>TRANSFERENCIA DEL EXTERIOR SEGUN SWIFT 01481 DE FECHA 31/01/2018 ORDENANTE: CONSULADO GENERAL DE BOLIVIA EN WASHINGTON LIB. 00099021001 TGN-RECURSOS ORDINARIOS (3987)</t>
  </si>
  <si>
    <t>TRANSFERENCIA DEL EXTERIOR SEGUN SWIFT 01480 DE FECHA 31/01/2018 ORDENANTE: CONSULADO GENERAL DE BOLIVIA EN WASHINGTON LIB. 00099021001 TGN-RECURSOS ORDINARIOS (3987)</t>
  </si>
  <si>
    <t>TRANSFERENCIA DEL EXTERIOR SEGUN SWIFT 01479 DE FECHA 31/01/2018 ORDENANTE: CONSULADO GENERAL DE BOLIVIA EN MIAMI REF.: RECURSOS EXTRAORDINARIOS DEVOLUCION SALDOS GASTOS DE FUNCIONAMIENTO Y PROGRAMA DOCUMENTACION GESTION 2017 LIB. 00099021001 TGN-RECURSOS ORDINARIOS (3987)</t>
  </si>
  <si>
    <t>A:00373024104 TRANSFERENCIA DE RECURSOS AL FDI A FAVOR DE LAS UNIBOL CORRESPONDIENTE AL MES DE DICIEMBRE DE 2017, S/G INFORME MEFP/VTCP/DGPOT/UPCFTGN/N10/2018. (H.R.389-18-D)</t>
  </si>
  <si>
    <t>A:00099021001 TRANSFERENCIA DE RECUPERACIONES SEGUN NOTA GEF-LIN-MCM-0051-NOT/18 PARA PAGO DE CAPITAL E INTERESES DE ACUERDO A CONTRATO DE FIDEICOMISO ACCESOS SEGUROS VIVIR BIEN CORRESPONDIENTE AL GAM COBIJA</t>
  </si>
  <si>
    <t>A:00099021001 TRANSFERENCIA DE RECUPERACIONES SEGUN NOTA GEF-LIN-MCM-0051-NOT/18 PARA PAGO DE INTERESES DE ACUERDO A CONTRATO DE FIDEICOMISO ACCESOS SEGUROS VIVIR BIEN CORRESPONDIENTE AL GAD LA PAZ</t>
  </si>
  <si>
    <t>A:00099021001 TRANSFERENCIA DE RECUPERACIONES SEGUN NOTA GEF-LIN-MCM-0051-NOT/18 PARA PAGO DE INTERESES DE ACUERDO A CONTRATO DE FIDEICOMISO ACCESOS SEGUROS VIVIR BIEN CORRESPONDIENTE AL GAM SANTA CRUZ</t>
  </si>
  <si>
    <t>A:00862012001 TRANSFERENCIA DE RECUPERACIONES SEGUN NOTA GEF-PRE-JSZ-063-NOT/18 POR COMISION DE ADMINISTRACION QUE CORRESPONDEN AL FNDR DE ACUERDO A CONTRATO DE FIDEICOMISO CONTRAPARTES LOCALES. GAM PUERTO GONZALO MORENO</t>
  </si>
  <si>
    <t>A:00862012001 TRANSFERENCIA DE RECUPERACIONES SEGUN NOTA GEF-PRE-JSZ-063-NOT/18 POR COMISION DE ADMINISTRACION QUE CORRESPONDEN AL FNDR DE ACUERDO A CONTRATO DE FIDEICOMISO CONTRAPARTES LOCALES. GAD COCHABAMBA</t>
  </si>
  <si>
    <t>A:00862012001 TRANSFERENCIA DE RECUPERACIONES SEGUN NOTA GEF-PRE-JSZ-063-NOT/18 POR COMISION DE ADMINISTRACION QUE CORRESPONDEN AL FNDR DE ACUERDO A CONTRATO DE FIDEICOMISO CONTRAPARTES LOCALES. GAM BUENA VISTA</t>
  </si>
  <si>
    <t>A:00862012001 TRANSFERENCIA DE RECUPERACIONES SEGUN NOTA GEF-PRE-JSZ-063-NOT/18 POR COMISION DE ADMINISTRACION QUE CORRESPONDEN AL FNDR DE ACUERDO A CONTRATO DE FIDEICOMISO CONTRAPARTES LOCALES. GAM DE URIONDO (CONCEPCION)</t>
  </si>
  <si>
    <t>A:00862012001 TRANSFERENCIA DE RECUPERACIONES SEGUN NOTA GEF-PRE-JSZ-063-NOT/18 POR COMISION DE ADMINISTRACION QUE CORRESPONDEN AL FNDR DE ACUERDO A CONTRATO DE FIDEICOMISO CONTRAPARTES LOCALES. GAM DE SAN LUCAS</t>
  </si>
  <si>
    <t>A:00862012001 TRANSFERENCIA DE RECUPERACIONES SEGUN NOTA GEF-PRE-JSZ-063-NOT/18 POR COMISION DE ADMINISTRACION QUE CORRESPONDEN AL FNDR DE ACUERDO A CONTRATO DE FIDEICOMISO CONTRAPARTES LOCALES. GAM MECAPACA</t>
  </si>
  <si>
    <t>A:00373024101 TRANSFERENCIA DE RECURSOS PARA GASTOS DE FUNCIONAMIENTO DEL FDI CORRESPONDIENTE AL MES DE DICIEMBRE DE 2017, S/G INFORME MEFP/VTCP/DGPOT/UPCFTGN/N9/2018. (H.R. 389-17-D)</t>
  </si>
  <si>
    <t>NÚMERO DE LIBRETA CUT: 99031009.00 OPERACIÓN T01 TRANSFERENCIA DE FONDOS A LA CUT - TESORO DIRECTO DE BANCO UNION S.A. A CUENTA UNICA DEL TESORO CON NUMERO DE SOLICITUD = 2489258 Y NUMERO CORRELATIVO = 91320031012018616 TRANSFERENCIA POR OPERACIONES DE VENTA BONO BTX</t>
  </si>
  <si>
    <t>||TRANSF.DE RECURSOS-FUNDACIÓN CULTURAL DEL BCB POR EL 1°TRIMESTRE 2018(GTOS.CORRIENTES BS8,620,614.- E INVERSIÓN BS1,310,843.-)S/G INSTRUCCIÓN EN HRE BCB-HRE-TGL-2018-867,INF.BCB-SPCG-INF-2018-6,NOTA FC-BCB FC.BCB.PDCIA.N°013/2018,LEY 1670-ART.81,R.D.125/17 E INST.COORD.UOC Y TRAN.1/18-GADM TRANSFERENCIA A LA LIBRETA 00293014201 DE LA FUNDACIÓN CULTURAL DEL BANCO CENTRAL DE BOLIVIA</t>
  </si>
  <si>
    <t>||TRANSF.DE FDOS.SG.NOTA DEL MMAYA CITE:030 RECIBIDA EN LA F. (TRAM-TSO-538) REF:TRANSF.DE FDOS.PARA LA FASE DE IMPLEMENTACION, OPERAC.Y MANTEN. PROY. APOYO EN EXPERTICIA, ESTUDIOS Y ASIST.TEC.SECTOR AGUA Y MEDIO AMBIENTE-PAERE. UTIL.ESCRIT.CANCELADOS EN EFECTIVO ABONO EN LA LIB. N° 00086018051 MMAYA-BS FORT INST. APOYO EXPERTICIA ASISTENCIA</t>
  </si>
  <si>
    <t>De: 00099024113 Transferencia en cumplimiento al DS N0913 de 15/06/2011 y el Convenio Intergubernativo de Financiamiento UPRE-CIF-IG 575/2016, suscrito entre la UPRE y el GAM Villa Gualberto Villarroel, Proyecto Construccion Centro de Salud con Internacion Villa Gualberto Villarroel - Cuchumuela, co</t>
  </si>
  <si>
    <t>De: 00099024113 Transferencia en cumplimiento al DS N0913 de 15/06/2011 y el Convenio Intergubernativo de Financiamiento UPRE-CIF-IG 052/2017, suscrito entre la UPRE y el GAM Villa Tunari, Proyecto Construccion Graderia en Cancha de Futbol San Francisco Km 21, correspondiente al pago de la planilla</t>
  </si>
  <si>
    <t>De: 00099024113 Transferencia en cumplimiento al DS N0913 de 15/06/2011 y el Convenio Intergubernativo de Financiamiento UPRE-CIF-IG 086/2017, suscrito entre la UPRE y el GAM Villa Tunari, Proyecto Construccion Coliseo Isinuta - Distrito N 7, correspondiente al pago de la planilla N4, segun la UPRE.</t>
  </si>
  <si>
    <t>De: 00099024113 Transferencia en cumplimiento al DS N0913 de 15/06/2011 y el Convenio Intergubernativo de Financiamiento UPRE-CIF-IG 100/2017, suscrito entre la UPRE y el GAM Irupana (Villa de Lanza), Proyecto Construccion Tinglado Unidad Educativa Yuni Grande - Irupana, correspondiente al pago de l</t>
  </si>
  <si>
    <t>De: 00099024113 Transferencia en cumplimiento al DS N0913 de 15/06/2011 y el Convenio Intergubernativo de Financiamiento UPRE-CIF-IG 073/2017, suscrito entre la UPRE y el GAM El Puente, Proyecto Construccion Terminal El Puente, correspondiente al pago de la planilla N 5, segun la UPRE.</t>
  </si>
  <si>
    <t>De: 00099024113 Transferencia en cumplimiento al DS N0913 de 15/06/2011 y el Convenio Intergubernativo de Financiamiento UPRE-CIF-IG 562/2017, suscrito entre la UPRE y el GAM Caquiaviri, Proyecto Const. Cancha Cesped Sintetico U.E. Nacional de Achiri,correspondiente al pago de la planilla N 2, segun</t>
  </si>
  <si>
    <t>De: 00099024113 Transferencia en cumplimiento al DS N0913 de 15/06/2011 y el Convenio Intergubernativo de Financiamiento UPRE-CIF-IG 025/2017, suscrito entre la UPRE y el GAM Uyuni, Proyecto Construccion Coliseo Cerrado Comunidad Huancarani A, correspondiente al pago de la planilla N 2, segun la UPR</t>
  </si>
  <si>
    <t>De: 00099024113 Transferencia en cumplimiento al DS N0913 de 15/06/2011 y el Convenio Intergubernativo de Financiamiento UPRE-CIF-IG 249/2017, suscrito entre la UPRE y el GAM La Asunta, Proyecto Construccion 8 Aulas Unidad Educativa Cuarta Bolivar, correspondiente al pago de la planilla N 2, segun</t>
  </si>
  <si>
    <t>De: 00099024113 Transferencia en cumplimiento al DS N0913 de 15/06/2011 y el Convenio Intergubernativo de Financiamiento UPRE-CIF-IG 012/2017, suscrito entre la UPRE y el GAD Oruro, Proyecto Construccion Unidad Educativa Nino Quirquincho Feliz, correspondiente al pago de la planilla N 3, segun la U</t>
  </si>
  <si>
    <t>De: 00099024113 Transferencia en cumplimiento al DS N0913 de 15/06/2011 y el Convenio Intergubernativo de Financiamiento UPRE-CIF-IG 237/2017, suscrito entre la UPRE y el GAM Pucarani, Proyecto Construccion 6 Aulas U.E. 16 de Julio (Pucarani), correspondiente al pago de la planilla N 2, segun la UPR</t>
  </si>
  <si>
    <t>De: 00099024113 Transferencia en cumplimiento al DS N0913 de 15/06/2011 y el Convenio Intergubernativo de Financiamiento UPRE-CIF-IG 235/2017, suscrito entre la UPRE y el GAM Pucarani, Proyecto Construccion 6 Aulas U.E. Eduardo Avaroa (Pucarani), correspondiente al pago de la planilla N 2, segun la</t>
  </si>
  <si>
    <t>De: 00099024113 Transferencia en cumplimiento al DS N0913 de 15/06/2011 y el Convenio Intergubernativo de Financiamiento UPRE-CIF-IG 304/2017, suscrito entre la UPRE y el GAM Palca, Proyecto Construccion 6 Aulas U.E. Mutuhuaya , correspondiente al pago de la planilla N 2, segun la UPRE.</t>
  </si>
  <si>
    <t>De: 00099024113 Transferencia en cumplimiento al DS N0913 de 15/06/2011 y el Convenio Intergubernativo de Financiamiento UPRE-CIF-IG 324/2017, suscrito entre la UPRE y el GAM Ayo Ayo, Proyecto Construccion Tinglado y Cancha Polifuncional U.E. Simon Bolivar Comunidad Llalagua , correspondiente al pag</t>
  </si>
  <si>
    <t>De: 00099024113 Transferencia en cumplimiento al DS N0913 de 15/06/2011 y el Convenio Intergubernativo de Financiamiento UPRE-CIF-IG 231/2017, suscrito entre la UPRE y el GAM Sapahaqui, Proyecto Construccion Tinglado U.E. Cacha - Sapahaqui , correspondiente al pago de la planilla N 2, segun la UPRE.</t>
  </si>
  <si>
    <t>De: 00099024113 Transferencia en cumplimiento al DS N0913 de 15/06/2011 y el Convenio Intergubernativo de Financiamiento UPRE-CIF-IG 139/2017, suscrito entre la UPRE y el GAM Filadelfia, Proyecto Const. Tinglado y Graderias U.E. Buyuyu - Comunidad Buyuyu, correspondiente al pago de la planilla N 2 d</t>
  </si>
  <si>
    <t>De: 00099024113 Transferencia en cumplimiento al DS N0913 de 15/06/2011 y el Convenio Intergubernativo de Financiamiento UPRE-CIF-IG 140/2017, suscrito entre la UPRE y el GAM Filadelfia, Proyecto Const. Comedor y Bateria de Banos U.E. Luz de America - Comunidad Luz de America , correspondiente al pa</t>
  </si>
  <si>
    <t>De: 00099024113 Transferencia en cumplimiento al DS N0913 de 15/06/2011 y el Convenio Intergubernativo de Financiamiento UPRE-CIF-IG 131/2017, suscrito entre la UPRE y el GAM Filadelfia, Proyecto Const. Tres Aulas U.E. Juancito Pinto - Comunidad Soberania, correspondiente al pago de la planilla N 2</t>
  </si>
  <si>
    <t>De: 00099024113 Transferencia en cumplimiento al DS N0913 de 15/06/2011 y el Convenio Intergubernativo de Financiamiento UPRE-CIF-IG 233/2017, suscrito entre la UPRE y el GAM Sapahaqui, Proyecto Construccion Bloque de Aulas U.E. Tupac Katari , correspondiente al pago de la planilla N 1, segun la UPR</t>
  </si>
  <si>
    <t>De: 00099024113 Transferencia en cumplimiento al DS N0913 de 15/06/2011 y el Convenio Intergubernativo de Financiamiento UPRE-CIF-IG 155/2017, suscrito entre la UPRE y el GAM Santos Mercado, Proyecto Const. Vivienda Para Medico C.C. Reserva , correspondiente al pago de la planilla N 2, segun la UPRE</t>
  </si>
  <si>
    <t>De: 00099024113 Transferencia en cumplimiento al DS N0913 de 15/06/2011 y el Convenio Intergubernativo de Financiamiento UPRE-CIF-IG 344/2017, suscrito entre la UPRE y el GAM Curva, Proyecto Construccion Dos Aulas y Una Direccion U.E. Canizaya , correspondiente al pago de la planilla N 2, segun la U</t>
  </si>
  <si>
    <t>De: 00099024113 Transferencia en cumplimiento al DS N0913 de 15/06/2011 y el Convenio Intergubernativo de Financiamiento UPRE-CIF-IG 560/2017, suscrito entre la UPRE y el GAM Ixiamas, Proyecto Construccion Tinglado Polifuncional U.E. Tomas Katari Comunidad El Tigre Dist. 1, correspondiente al pago d</t>
  </si>
  <si>
    <t>De: 00099024113 Transferencia en cumplimiento al DS N0913 de 15/06/2011 y el Convenio Intergubernativo de Financiamiento UPRE-CIF-IG 386/2017, suscrito entre la UPRE y el GAM Coripata, Proyecto Construccion Tinglado Polifuncional U.E. Trancoma , correspondiente al pago de la planilla N 2 de cierre,</t>
  </si>
  <si>
    <t>De: 00099024113 Transferencia en cumplimiento al DS N0913 de 15/06/2011 y el Convenio Intergubernativo de Financiamiento UPRE-CIF-IG 542/2017, suscrito entre la UPRE y el GAM Irupana (Villa de Lanza), Proyecto Construccion Tinglado U.E. Chaupi - Irupana, correspondiente al pago de la planilla N 2,</t>
  </si>
  <si>
    <t>De: 00099024113 Transferencia en cumplimiento al DS N0913 de 15/06/2011 y el Convenio Intergubernativo de Financiamiento UPRE-CIF-IG 063/2017, suscrito entre la UPRE y el GAM Yunchara, Proyecto Construccion Unidad Educativa 27 de Mayo - Municipio de Yunchara, correspondiente al pago de la planilla N</t>
  </si>
  <si>
    <t>||COMISION TRANSFERENCIA FDOS.AL EXTERIOR 0,10% S/USD13.361,01.-,REEMB.GSTS.COMUNICACION BS220.-Y EMISION COMP.CONTABLE BS50.-REF.:PAGO 4 LC I-2016-043 P/C ENVIBOL A/F BDF INDUSTRIES S.P.A.,EN COMPL.A COMP.912447,31/01/18. LIB.0013219202 SEDEM PLANTA ENVASES DE VIDRIO CH.MUN.ZUDAÑEZ REF.:COMISIONES PAGO 4 LC I-2016-043</t>
  </si>
  <si>
    <t>||REGULARIZACIÓN DE LA OPERACIÓN NRO. G-0654015 DE F. 30/01/2018 SEGÚN ESTADO DE CUENTA DEL DEPARTAMENTO DE OPERACIONES CAMBIARIAS, EN ATENCIÓN A CORREO ELECTRÓNICO DE LA DIRECCIÓN GENERAL DE AERONÁUTICA CIVIL DE LA FECHA. (SECTOR PÚBLICO). DEBITO DE LA LIBRETA 00117012001 DGAC, REPOSICION UTILES DE ESCRITORIO.</t>
  </si>
  <si>
    <t>||REGISTRO COBRO COMISION TRANSFERENCIA AL EXTERIOR 0,10% S/USD 872.910.- REEMBOLSO GASTOS DE COMUNICACION BS220.- EMISION DE CBTE. CONTABLE BS50.- EN COMPLEMENTO A CBTE. ADJUNTO DE LA FECHA CGO. LIB. N°00513072001 YPFB OPERACIONES GNRGD REF.: PAGO CARTA DE CREDITO I-2017-025</t>
  </si>
  <si>
    <t>||TRANSFERENCIA DE FONDOS S/G. MENSAJE SWIFT NRO. 01445 DE LA FECHA (SECTOR PUBLICO). DEBITO DE LA LIBRETA 00117012001 DGAC, REPOSICION UTILES DE ESCRITORIO.</t>
  </si>
  <si>
    <t>'COBRO DE'||UTILES DE ESCRITORIO POR EL COMPROBANTE CONTABLE NRO. 0912627 DE LA FECHA SEGÚN NOTA DEL SERVICIO NACIONAL TEXTIL, CITE' SENATEX/DGE/CAR/0306/2017 DE F. 21/07/2017. DEBITO DE LA LIBRETA 00378012002 SENATEX ADMINISTRACION CENTRAL.</t>
  </si>
  <si>
    <t>COBRO DE||COSTO UTILES DE ESCRITORIO POR ELABORACION DE 60 COMPROBANTES CONTABLES AL FNDR, SEGUN NOTA CITE: DE-GEF-PRE-JSZ-0760-CAR/18 DE LA FECHA DE LA LIBRETA N° 00862012001 FNDR ADMINISTRACION POR COBRO COSTO UTILES DE ESCRITORIO</t>
  </si>
  <si>
    <t>De: 00099024113 Transferencia en cumplimiento al DS N0913 de 15/06/2011 y el Convenio Intergubernativo de Financiamiento UPRE-CIF-IG 309/2017, suscrito entre la UPRE y el GAM Achacachi Proyecto Construccion Tinglado Unidad Educativa Japuraya Baja, correspondiente al pago de la planilla N2, segun la</t>
  </si>
  <si>
    <t>De: 00099024113 Transferencia en cumplimiento al DS N0913 de 15/06/2011 y el Convenio Intergubernativo de Financiamiento UPRE-CIF-IG 567/2016, suscrito entre la UPRE y el GAM El Puente Proyecto Construccion Unidad Educativa 12 de Abril Septapas - Fase III, correspondiente al pago de la planilla N3,</t>
  </si>
  <si>
    <t>De: 00099024113 Transferencia en cumplimiento al DS N0913 de 15/06/2011 y el Convenio Intergubernativo de Financiamiento UPRE-CIF-IG 038/2017, suscrito entre la UPRE y el GAM Shinahota Proyecto Construccion Infraestructura Educativa Nivel Inicial Ibuelo, correspondiente al pago de la planilla N2, se</t>
  </si>
  <si>
    <t>De: 00099024113 Transferencia en cumplimiento al DS N0913 de 15/06/2011 y el Convenio Intergubernativo de Financiamiento UPRE-CIF-IG 221/2017, suscrito entre la UPRE y el GAM Jesus de Machaca Proyecto Construccion Bloque de Aulas Unidad Educativa Republica de Noruega Ayllu Yauriri, correspondiente</t>
  </si>
  <si>
    <t>De: 00099024113 Transferencia en cumplimiento al DS N0913 de 15/06/2011 y el Convenio Intergubernativo de Financiamiento UPRE-CIF-IG 846/2017, suscrito entre la UPRE y el GAM Gutierrez Proyecto Construccion Tinglado, Graderia y Cancha Polifuncional Comunidad Pampa Yuro, correspondiente al pago de la</t>
  </si>
  <si>
    <t>De: 00099024113 Transferencia en cumplimiento al DS N0913 de 15/06/2011 y el Convenio Intergubernativo de Financiamiento UPRE-CIF-IG 367/2017, suscrito entre la UPRE y el GAM Sapahaqui Proyecto Construccion Tinglado U.E. Chivisivi - Sapahaqui, correspondiente al pago de la planilla N2, segun la UPRE</t>
  </si>
  <si>
    <t>De: 00099024113 Transferencia en cumplimiento al DS N0913 de 15/06/2011 y el Convenio Intergubernativo de Financiamiento UPRE-CIF-IG 308/2017, suscrito entre la UPRE y el GAM Achacachi, Proyecto Construccion Tinglado Unidad Educativa Frasquia, correspondiente al pago de la planilla N2, segun la UPRE</t>
  </si>
  <si>
    <t>De: 00099024113 Transferencia en cumplimiento al DS N0913 de 15/06/2011 y el Convenio Intergubernativo de Financiamiento UPRE-CIF-IG 228/2017, suscrito entre la UPRE y el GAM Sapahaqui, Proyecto Construccion Tinglado U.E. San Marcos - Sapahaqui, correspondiente al pago de la planilla N2, segun la UP</t>
  </si>
  <si>
    <t>De: 00099024113 Transferencia en cumplimiento al DS N0913 de 15/06/2011 y el Convenio Intergubernativo de Financiamiento UPRE-CIF-IG 311/2017, suscrito entre la UPRE y el GAM Achacachi, Proyecto Construccion Bloque de Aulas Unidad Educativa Casamaya, correspondiente al pago de la planilla N2, segun</t>
  </si>
  <si>
    <t>De: 00099024113 Transferencia en cumplimiento al DS N0913 de 15/06/2011 y el Convenio Intergubernativo de Financiamiento UPRE-CIF-IG 266/2017, suscrito entre la UPRE y el GAM Mecapaca, Proyecto Construccion Aulas, Direccion y Tinglado U.E. Millocato, correspondiente al pago de la planilla N2, segun</t>
  </si>
  <si>
    <t>De: 00099024113 Transferencia en cumplimiento al DS N0913 de 15/06/2011 y el Convenio Intergubernativo de Financiamiento UPRE-CIF-IG 318/2017, suscrito entre la UPRE y el GAM Caquiaviri, Proyecto Construccion de 5 Aulas U.E. Villa Chocorosi, correspondiente al pago de la planilla N2, segun la UPRE.</t>
  </si>
  <si>
    <t>De: 00099024113 Transferencia en cumplimiento al DS N0913 de 15/06/2011 y el Convenio Intergubernativo de Financiamiento UPRE-CIF-IG 094/2017, suscrito entre la UPRE y el GAM Coripata, Proyecto Construccion Tinglado Polifuncional Unidad Educativa Dorado Grande, correspondiente al pago de la planilla</t>
  </si>
  <si>
    <t>De: 00099024113 Transferencia en cumplimiento al DS N0913 de 15/06/2011 y el Convenio Intergubernativo de Financiamiento UPRE-CIF-IG 102/2017, suscrito entre la UPRE y el GAM Irupana, Proyecto Construccion Tinglado Unidad Educativa Santa Rosa - Lambate, correspondiente al pago de la planilla N2, seg</t>
  </si>
  <si>
    <t>De: 00099024113 Transferencia en cumplimiento al DS N0913 de 15/06/2011 y el Convenio Intergubernativo de Financiamiento UPRE-CIF-IG 541/2017, suscrito entre la UPRE y el GAM Irupana, Proyecto Construccion Tinglado U.E. Silala - Irupana, correspondiente al pago de la planilla N2, segun la UPRE.</t>
  </si>
  <si>
    <t>De: 00099024113 Transferencia en cumplimiento al DS N0913 de 15/06/2011 y el Convenio Intergubernativo de Financiamiento UPRE-CIF-IG 191/2017, suscrito entre la UPRE y el GAM Sacaba, Proyecto Construccion Mercado Zonal Canal Pata, correspondiente al pago de la planilla N2, segun la UPRE.</t>
  </si>
  <si>
    <t>De: 00099024113 Transferencia en cumplimiento al DS N0913 de 15/06/2011 y el Convenio Intergubernativo de Financiamiento UPRE-CIF-IG 095/2017, suscrito entre la UPRE y el GAM Coripata, Proyecto Construccion Tinglado Polifuncional Unidad Educativa Franz Tamayo de Trinidad Pampa, correspondiente al pa</t>
  </si>
  <si>
    <t>De: 00099024113 Transferencia en cumplimiento al DS N0913 de 15/06/2011 y el Convenio Intergubernativo de Financiamiento UPRE-CIF-IG/500/2016, suscrito entre la UPRE y el GAM Puerto Villarroel, Proyecto Construccion Unidad Educativa Dionisio Morales, correspondiente al pago de la planilla N2, segun</t>
  </si>
  <si>
    <t>De: 00099024113 Transferencia en cumplimiento al DS N0913 de 15/06/2011 y el Convenio Intergubernativo de Financiamiento UPRE-CIF-IG 538/2017, suscrito entre la UPRE y el GAM Irupana, Proyecto Construccion Tinglado U.E. Tejada Sorzano - Irupana, correspondiente al pago de la planilla N3, segun la UP</t>
  </si>
  <si>
    <t>De: 00099024113 Transferencia en cumplimiento al DS N0913 de 15/06/2011 y el Convenio Intergubernativo de Financiamiento UPRE-CIF-IG 165/2017, suscrito entre la UPRE y el GAM Puerto Rico, Proyecto Const. Un Tinglado Metalico Unidad Educativa Silverio Rojas Gonzales (Com. Puerto Madre de Dios - Mun.</t>
  </si>
  <si>
    <t>De: 00099024113 Transferencia en cumplimiento al DS N0913 de 15/06/2011 y el Convenio Intergubernativo de Financiamiento UPRE-CIF-IG 428/2017, suscrito entre la UPRE y el GAM Calacoto, Proyecto Construccion de Tinglado U.E. Wariscata, correspondiente al pago de la planilla N3 de cierre, segun la UPR</t>
  </si>
  <si>
    <t>PROVISION DE FONDOS A SOLICITUD DE YACIMIENTOS PETROLIFEROS FISCALES BOLIVIANOS SEGUN SOLICITUD YPFB-0020-2018 REF: PAGO SERVICIO DE TRANSPORTE DE GN DIC 2017 A YPFB TRANSPORTE SA LIB. 00513012007 YPFB - RECURSOS NACIONALIZACIÓN</t>
  </si>
  <si>
    <t>PROVISION DE FONDOS A SOLICITUD DE YACIMIENTOS PETROLIFEROS FISCALES BOLIVIANOS SEGUN SOLICITUD YPFB-0018-2018 REF: PAGO SERV FIRME E INTERRUMPIBLE DE TRANSPORTE DE GN DIC 2017 A YPFB TRANSIERRA SA LIB. 00513012007 YPFB - RECURSOS NACIONALIZACIÓN</t>
  </si>
  <si>
    <t>PROVISION DE FONDOS A SOLICITUD DE YACIMIENTOS PETROLIFEROS FISCALES BOLIVIANOS SEGUN SOLICITUD YPFB-0021-2018 REF: PAGO SERVICIO DUCTO MENOR CARRAS BULO BULO SERV INTERRUMPIBLE GN MI DIC 17 A YPFB CHACO LIB. 00513012007 YPFB - RECURSOS NACIONALIZACIÓN</t>
  </si>
  <si>
    <t>VENTA DE DIVISAS A SOLICITUD DE YACIMIENTOS PETROLIFEROS FISCALES BOLIVIANOS SEGUN SOLICITUD 4247 REF: PAGO A SAMSUNG ENGINEERING CO.LTD. CERTIFICADO 9 QUINTA ADENDA CONTRATO DLG-0304-2012 LIB. 00513052001 YPFB_GERENCIA NACIONAL DE PLANTAS DE SEPARACIÓN</t>
  </si>
  <si>
    <t>TRANSFERENCIA RECIBIDA DEL EXTERIOR SEGÚN MENSAJES SWIFT Nos. 1430 - 1434 (REM.EXT.) DE FECHA 31-01-2018 POR DESEMBOLSO DE BID PRÉSTAMO 3385/BL-BO REF.: 3385-BL-BO REQ 0011 OPS0201803574A LIBRETA N° 00291012002 ABC-RECURSOS PROPIOS REF.: UTILES DE ESCRITORIO</t>
  </si>
  <si>
    <t>TRANSFERENCIA RECIBIDA DEL EXTERIOR SEGÚN MENSAJES SWIFT Nos. 1433 - 1437 (REM.EXT.) DE FECHA 31-01-2018 POR DESEMBOLSO DE BID PRÉSTAMO 3385/BL-BO REF.: 3385-BL-BO REQ 0011 OPS0201803574A LIBRETA N°00291012002 ABC-RECURSOS PROPIOS - REF. UTILES DE ESCRITORIO</t>
  </si>
  <si>
    <t>TRANSFERENCIA RECIBIDA DEL EXTERIOR SEGÚN MENSAJES SWIFT Nos. 01431-01435 (REM.EXT.) DE FECHA 31-01-2018 POR DESEMBOLSO DE BID PRÉSTAMO 2981/BL-BO REQ 0012 OPS0201803568A LIBRETA N° 00291012002 ABC-RECURSOS PROPIOS REF.: UTILES DE ESCRITORIO</t>
  </si>
  <si>
    <t>TRANSFERENCIA RECIBIDA DEL EXTERIOR SEGÚN MENSAJES SWIFT Nos. 01432-01436 (REM.EXT.) DE FECHA 31-01-2018 POR DESEMBOLSO DE BID PRÉSTAMO 2981/BL-BO REQ 0012 OPS0201803568A LIBRETA N° 00291012002 ABC-RECURSOS PROPIOS REF.: UTILES DE ESCRITORIO</t>
  </si>
  <si>
    <t>COBRO COSTOS DE PAPELERIA SEGUN TRANSFERENCIA DEL EXTERIOR POR ORDEN DE CONSULADO DE BOLIVIA ARGENTINA REF.: DEVOLUCION DE GASTOS DE FUNCIONAMIENTO Y REMESAS EXTRAORDINARIAS LIB. 00099021001 TGN-RECURSOS ORDINARIOS (3987)</t>
  </si>
  <si>
    <t>COBRO COSTOS DE PAPELERIA SEGUN TRANSFERENCIA DEL EXTERIOR POR ORDEN DE CONSULADO DE BOLIVIA ARGENTINA REF.:DEVOLUCION DE GASTOS DEL PROGRAMA DE REGULARIZACION LIB. 00099021001 TGN-RECURSOS ORDINARIOS (3987)</t>
  </si>
  <si>
    <t>COBRO COSTOS DE PAPELERIA SEGUN TRANSFERENCIA DEL EXTERIOR POR ORDEN DE EMBAJADA DE BOLIVIA EN CANADA REF.: DEVOLUCION SALDOS-GASTOS FUNCIONAMIENTO LIB. 00099021001 TGN-RECURSOS ORDINARIOS (3987)</t>
  </si>
  <si>
    <t>COBRO COSTOS DE PAPELERIA SEGUN TRANSFERENCIA DEL EXTERIOR POR ORDEN DE EMBAJADA DE BOLIVIA EN CANADA REF.: DEVOLUCION DE SALDOS-PROGRAMA DE DOCUMENTACION LIB. 00099021001 TGN-RECURSOS ORDINARIOS (3987)</t>
  </si>
  <si>
    <t>COBRO COSTOS DE PAPELERIA SEGUN TRANSFERENCIA DEL EXTERIOR POR ORDEN DE CONSULADO DE BOLIVIA EN IQUIQUE REF.: DEVOLUCION DE SALDOS-GESTION 2017 PROGRAMA DE DOCUMENTACION LIB. 00099021001 TGN-RECURSOS ORDINARIOS (3987)</t>
  </si>
  <si>
    <t>COBRO COSTOS DE PAPELERIA POR REGULARIZACION DE TRANSFERENCIA DEL EXTERIOR POR ORDEN DE CONSULADO DE BOLIVIA EN MADRID, ESPAÑA LIB. 00099021001 TGN-RECURSOS ORDINARIOS (3987)</t>
  </si>
  <si>
    <t>COBRO COSTOS DE PAPELERIA POR REGULARIZACION DE TRANSFERENCIA DEL EXTERIOR POR ORDEN DE EMBAJADA DE BOLIVIA EN COSTA RICA LIB. 00099021001 TGN-RECURSOS ORDINARIOS (3987)</t>
  </si>
  <si>
    <t>COBRO COSTOS DE PAPELERIA POR REGULARIZACION DE TRANSFERENCIA DEL EXTERIOR POR ORDEN DE CONSULADO DE BOLIVIA EN PUNO, PERU LIB. 00099021001 TGN-RECURSOS ORDINARIOS (3987)</t>
  </si>
  <si>
    <t>COBRO COSTOS DE PAPELERIA POR REGULARIZACION DE TRANSFERENCIA DEL EXTERIOR POR ORDEN DE EMBAJADA DE BOLIVIA EN SAN JOSE, COSTA RICA LIB. 00099021001 TGN-RECURSOS ORDINARIOS (3987)</t>
  </si>
  <si>
    <t>COBRO COSTOS DE PAPELERIA SEGUN TRANSFERENCIA DEL EXTERIOR POR ORDEN DE CONSULADO DE BOLIVIA EN MADRID, ESPAÑA LIB. 00099021001 TGN-RECURSOS ORDINARIOS (3987)</t>
  </si>
  <si>
    <t>COBRO COSTOS DE PAPELERIA SEGUN TRANSFERENCIA DEL EXTERIOR POR ORDEN DE MISION PERMANENTE DE BOLIVIA, GENEVE LIB. 00099021001 TGN-RECURSOS ORDINARIOS (3987)</t>
  </si>
  <si>
    <t>PAGO A CAF PRÉSTAMO CFA003145 VCTO. 31-01-2018 POR CUENTA DE TGN , NTI. 010291 VALOR 31-01-2018 CAPITAL USD 841.465,71 INTERESES USD 94.618,13 CTA. 3987 CUENTA UNICA DEL TESORO-3987 LIB. 00099021001 REF.: COMISIONES BANCARIAS</t>
  </si>
  <si>
    <t>TRANSFERENCIA DE FONDOS AL EXTERIOR A SOLICITUD DE MINISTERIO DE SALUD SEGUN SOLICITUD 4240 REF: PAGO AL CONSORCIO PGI-ANTARES-CASA SOLO, FV17230089 POR CONCEPTO DE SUPERVISION DEL HOSPITAL DE TERCER NIVEL EL ALTO SUR, INFORME DEL PROGRESO DE OBRA SEGUN PLANILLA DE AVANCE, INFORME DE SUPERVISION OCT LIB. 00046054208 CPL. IN. SALUD-IMPLEMENTACION PMASSEA BID 3151 Bs.</t>
  </si>
  <si>
    <t>VENTA DE DIVISAS CON TRANSFERENCIA DE FONDOS A SOLICITUD DE ADMINISTRACION DE SERVICIOS PORTUARIOS BOLIVIA SEGUN SOLICITUD 4241 REF: H.R. 2043 - PAGO DE FACTURAS AL TPA POR SERVICIO DE REFRIGERACION DE 4 CONTENEDORES EN EL PUERTO DE ARICA, SEGUN COMUNICACION INTERNA ASP-B/DOP/UAP/CI-33/2018 Y DEMAS LIB. 00594012001 ASP-B FONDO DE OPERACIONES</t>
  </si>
  <si>
    <t>VENTA DE DIVISAS CON TRANSFERENCIA DE FONDOS A SOLICITUD DE MINISTERIO DE ECONOMIA Y FINANZAS PUBLICAS SEGUN SOLICITUD 4242 REF: RETENCION DE GARANTIA CUMPLIMIENTO DE CONTRATO AL SEGUNDO PAGO A FAVOR DE MELINSKY PELLEGRINELLI Y ASOC. S.A., POR CONSULTORIA REALIZACION DE UN ESTUDIO MATEMATICO ACTUARI LIB. 00099021001 TGN-RECURSOS ORDINARIOS (3987)</t>
  </si>
  <si>
    <t>VENTA DE DIVISAS CON TRANSFERENCIA DE FONDOS A SOLICITUD DE MINISTERIO DE ECONOMIA Y FINANZAS PUBLICAS SEGUN SOLICITUD 4244 REF: RETENCION DE GARANTIA CUMPLIMIENTO DE CONTRATO AL PRIMER PAGO A FAVOR DE MELINSKY PELLEGRINELLI Y ASOC. S.A., POR CONSULTORIA REALIZACION DE UN ESTUDIO MATEMATICO ACTUARIA LIB. 00099021001 TGN-RECURSOS ORDINARIOS (3987)</t>
  </si>
  <si>
    <t>VENTA DE DIVISAS CON TRANSFERENCIA DE FONDOS A SOLICITUD DE MINISTERIO DE ECONOMIA Y FINANZAS PUBLICAS SEGUN SOLICITUD 4243 REF: SEGUNDO PAGO A FAVOR DE MELINSKY PELLEGRINELLI Y ASOC. S.A., POR CONSULTORIA REALIZACION DE UN ESTUDIO MATEMATICO ACTUARIAL DEL SECTOR DEL AUTOTRANSPORTE PARA INCORPORAR A LIB. 00099021001 TGN-RECURSOS ORDINARIOS (3987)</t>
  </si>
  <si>
    <t>COBRO COSTOS DE PAPELERIA SEGUN TRANSFERENCIA DEL EXTERIOR POR ORDEN DE MISSION PERMANENTE DE BOLIVIA EN GENEVE LIB. 00099021001 TGN-RECURSOS ORDINARIOS (3987)</t>
  </si>
  <si>
    <t>COBRO COSTOS DE PAPELERIA SEGUN TRANSFERENCIA DEL EXTERIOR POR ORDEN DE MISSION OF BOLIVIA TO THE OAS WASHINGTON DC REF.: DEVOLUCION DE DIFERENCIA PLANILLA SALARIOS DICIEMBRE 2017 LIB. 00099021001 TGN-RECURSOS ORDINARIOS (3987)</t>
  </si>
  <si>
    <t>COBRO COSTOS DE PAPELERIA SEGUN TRANSFERENCIA DEL EXTERIOR POR ORDEN DE MISION PERMANENTE DE BOLIVIA EN LA OEA LIB. 00099021001 TGN-RECURSOS ORDINARIOS (3987)</t>
  </si>
  <si>
    <t>COBRO COSTOS DE PAPELERIA SEGUN TRANSFERENCIA DEL EXTERIOR POR ORDEN DE CONSULADO GENERAL DE BOLIVIA EN WASHINGTON LIB. 00099021001 TGN-RECURSOS ORDINARIOS (3987)</t>
  </si>
  <si>
    <t>COBRO COSTOS DE PAPELERIA SEGUN TRANSFERENCIA DEL EXTERIOR POR ORDEN DE CONSULADO GENERAL DE BOLIVIA EN MIAMI REF.: RECURSOS EXTRAORDINARIOS DEVOLUCION SALDOS GASTOS DE FUNCIONAMIENTO Y PROGRAMA DOCUMENTACION GESTION 2017 LIB. 00099021001 TGN-RECURSOS ORDINARIOS (3987)</t>
  </si>
  <si>
    <t>COBRO COSTOS DE PAPELERIA SEGUN TRANSFERENCIA DEL EXTERIOR POR ORDEN DE YPFB ANDINA S.A. LIB. 00513012007 YPFB - RECURSOS NACIONALIZACIÓN</t>
  </si>
  <si>
    <t>00099021001 DEP.DE CHEQ.AJENOS,RET.DE CAM.,CONCEPTO: REEMBOLSO POR BAJAS MEDICAS DE INCAPACIDAD TEMPORAL,DEP.: MINISTERIO DE SALUD , PROCEDENCIA: BANCO UNION S.A., CHEQUE: 25403, FECHA DE EMISION:20/12/2017</t>
  </si>
  <si>
    <t>00046024204 DEP.DE CHEQ.AJENOS,RET.DE CAM.,CONCEPTO: REEMBOLSO POR BAJAS MEDICAS DE INCAPACIDAD TEMPORAL,DEP.: MINISTERIO DE SALUD , PROCEDENCIA: BANCO UNION S.A., CHEQUE: 25404, FECHA DE EMISION:20/12/2017</t>
  </si>
  <si>
    <t>00660012005 DEP.DE CHEQ.AJENOS,RET.DE CAM.,CONCEPTO: DEVOLUCION FONDOS EN AVANCE,DEP.: ORGANO JUDICIAL - DAF NACIONAL , PROCEDENCIA: BANCO UNION S.A., CHEQUE: 2376, FECHA DE EMISION:27/12/2017</t>
  </si>
  <si>
    <t>00660012005 DEP.DE CHEQ.AJENOS,RET.DE CAM.,CONCEPTO: DEVOLUCION DE VIATICOS PREV. 2428-1 JOSE TEJERINA,DEP.: ORGANO JUDICIAL - DAF NACIONAL , PROCEDENCIA: BANCO UNION S.A., CHEQUE: 2372, FECHA DE EMISION:27/12/2017</t>
  </si>
  <si>
    <t>00660012005 DEP.DE CHEQ.AJENOS,RET.DE CAM.,CONCEPTO: DEVOLUCION DE VIATICOS PREV. 2615-1 ELVIS LAIME,DEP.: ORGANO JUDICIAL - DAF NACIONAL , PROCEDENCIA: BANCO UNION S.A., CHEQUE: 2374, FECHA DE EMISION:27/12/2017</t>
  </si>
  <si>
    <t>00660012005 DEP.DE CHEQ.AJENOS,RET.DE CAM.,CONCEPTO: DEVOLUCION DE VIATICOS PREV. 3000-1 JOSE LAMBERTIN,DEP.: ORGANO JUDICIAL - DAF NACIONAL , PROCEDENCIA: BANCO UNION S.A., CHEQUE: 2373, FECHA DE EMISION:27/12/2017</t>
  </si>
  <si>
    <t>00660012005 DEP.DE CHEQ.AJENOS,RET.DE CAM.,CONCEPTO: DEVOLUCION DE VIATICO PREV. 1950-1 JOSE LAMBERTIN,DEP.: ORGANO JUDICIAL - DAF NACIONAL , PROCEDENCIA: BANCO UNION S.A., CHEQUE: 2375, FECHA DE EMISION:27/12/2017</t>
  </si>
  <si>
    <t>00015021101 DEP.DE CHEQ.AJENOS,RET.DE CAM.,CONCEPTO: AGUINALDO,DEP.: UNIPOL , PROCEDENCIA: BANCO UNION S.A., CHEQUE: 1573, FECHA DE EMISION:28/12/2017</t>
  </si>
  <si>
    <t>00020011102 DEP.DE CHEQ.AJENOS,RET.DE CAM.,CONCEPTO: PAGO DE HABERES PERSONAL CONSULTOR MES DE DICIEMBRE DGTAM,DEP.: TRANSPORTE AEREO MILITAR , PROCEDENCIA: BANCO UNION S.A., CHEQUE: 18853, FECHA DE EMISION:29/12/2017</t>
  </si>
  <si>
    <t>00020011102 DEP.DE CHEQ.AJENOS,RET.DE CAM.,CONCEPTO: PAGO DE HABERES PERSONAL EVENTUAL MES DE DICIEMBRE / 17 DGTAM,DEP.: TRANSPORTE AEREO MILITAR , PROCEDENCIA: BANCO UNION S.A., CHEQUE: 18852, FECHA DE EMISION:29/12/2017</t>
  </si>
  <si>
    <t>00099021001 DEP.DE CHEQ.AJENOS,RET.DE CAM.,CONCEPTO: GIRO:MELEAN CAMACHO LUIS GONZALO,DEP.: BANCO UNION S.A. , PROCEDENCIA: BANCO UNION S.A., CHEQUE: 152752, FECHA DE EMISION:02/01/2018</t>
  </si>
  <si>
    <t>00201032002 DEP.DE CHEQ.AJENOS,RET.DE CAM.,CONCEPTO: DEPOSIÓ PARA CONVENIO DE VILLA TUNARI,DEP.: ADEMAF - WILSON HUGO LAZARTE RAMIREZ , PROCEDENCIA: BANCO UNION S.A., CHEQUE: 1222, FECHA DE EMISION:29/12/2017</t>
  </si>
  <si>
    <t>00201032001 DEP.DE CHEQ.AJENOS,RET.DE CAM.,CONCEPTO: DEPOSITÓ DEL CONVENIO DE SAN IGNACIO DE MOXOS,DEP.: ADEMAF - WILSON HUGO LAZARTE RAMIREZ , PROCEDENCIA: BANCO UNION S.A., CHEQUE: 1221, FECHA DE EMISION:29/12/2017</t>
  </si>
  <si>
    <t>00223012001 DEP.DE CHEQ.AJENOS,RET.DE CAM.,CONCEPTO: DEVOLUCION DE PASAJES POR INCUMPLIMIENTO A PLAZO DE ARTURO ESCOBAR,DEP.: FONABOSQUE , PROCEDENCIA: BANCO UNION S.A., CHEQUE: 645, FECHA DE EMISION:29/12/2017</t>
  </si>
  <si>
    <t>00099021001 DEP.DE CHEQ.AJENOS,RET.DE CAM.,CONCEPTO: REVERSION SALDOS NO EJECUTADOS FTE 10 GASTOS 2017,DEP.: MINISTERIO DE DEFENSA , PROCEDENCIA: BANCO UNION S.A., CHEQUE: 19319, FECHA DE EMISION:29/12/2017</t>
  </si>
  <si>
    <t>00099021001 DEP.DE CHEQ.AJENOS,RET.DE CAM.,CONCEPTO: PRE. 1440/2017 DEP. DEVOLUCION SALDO DE VIATICOS NO UTILIZADOS S/G HR 16442,DEP.: CAMARA DE DIPUTADOS , PROCEDENCIA: BANCO UNION S.A., CHEQUE: 16413, FECHA DE EMISION:11/12/2017</t>
  </si>
  <si>
    <t>00526012001 DEPOSITO DE EFECTIVO, DEPOSITANTE: DAVID LANZA, CONCEPTO: DEVOLUCION DE VIATICOS, CUENTA DE DEPOSITO: CUENTA UNICA DEL TESORO</t>
  </si>
  <si>
    <t>00099021001 DEPOSITO DE EFECTIVO, DEPOSITANTE: JUAN CARLOS PACHECO ZEBALLOS, CONCEPTO: DEP. DUODECIMAS DE AGUINALDO, CUENTA DE DEPOSITO: CUENTA UNICA DEL TESORO</t>
  </si>
  <si>
    <t>00099021001 DEPOSITO DE EFECTIVO, DEPOSITANTE: YOLANDA LILIANA GONZALES RIOS, CONCEPTO: DEVOLUCION DE HABERES MES OCTUBRE, CUENTA DE DEPOSITO: CUENTA UNICA DEL TESORO</t>
  </si>
  <si>
    <t>00099021001 DEPOSITO DE EFECTIVO, DEPOSITANTE: YOLANDA LILIANA GONZALES RIOS, CONCEPTO: DEVOLUCION DE HABERES MES NOVIEMBRE, CUENTA DE DEPOSITO: CUENTA UNICA DEL TESORO</t>
  </si>
  <si>
    <t>00020031101 DEPOSITO DE EFECTIVO, DEPOSITANTE: DICOSE, CONCEPTO: RETENCION DE SERVICIO DE TE CORRESPONDIENTE AL MES DE NOVIEMBRE, CUENTA DE DEPOSITO: CUENTA UNICA DEL TESORO</t>
  </si>
  <si>
    <t>00020031101 DEPOSITO DE EFECTIVO, DEPOSITANTE: DICOSE, CONCEPTO: RETENCION DE SERCIO DE TE CORRESPONDIENTE AL MES DE DICIEMBRE, CUENTA DE DEPOSITO: CUENTA UNICA DEL TESORO</t>
  </si>
  <si>
    <t>00099021001 DEPOSITO DE EFECTIVO, DEPOSITANTE: FELIX TICONA LOPEZ, CONCEPTO: DEVOLUCION POR DOBLE PERCEPCION DE SALARIO, CUENTA DE DEPOSITO: CUENTA UNICA DEL TESORO</t>
  </si>
  <si>
    <t>00212012001 DEPOSITO DE EFECTIVO, DEPOSITANTE: ROLANDO MARCIAL YUJRA SEGALES, CONCEPTO: REPOSICION CREDENCIAL ROLANDO MARCIAL YUJRA SEGALES, CUENTA DE DEPOSITO: CUENTA UNICA DEL TESORO</t>
  </si>
  <si>
    <t>00099021001 DEPOSITO DE EFECTIVO, DEPOSITANTE: NANO ALARCON FLORES, CONCEPTO: DEVOLUCION DE COMBUSTIBLE, CUENTA DE DEPOSITO: CUENTA UNICA DEL TESORO</t>
  </si>
  <si>
    <t>00099021001 DEPOSITO DE EFECTIVO, DEPOSITANTE: ARMADA BOLIVIANA, CONCEPTO: REVERSION - VARIOS, CUENTA DE DEPOSITO: CUENTA UNICA DEL TESORO</t>
  </si>
  <si>
    <t>00591012001 DEPOSITO DE EFECTIVO, DEPOSITANTE: EMPRESA ESTATAL MI TELEFERICO, CONCEPTO: SERVICIOS BASICOS, CUENTA DE DEPOSITO: CUENTA UNICA DEL TESORO</t>
  </si>
  <si>
    <t>00099021001 DEPOSITO DE EFECTIVO, DEPOSITANTE: JOSE LUIS VALENCIA FUENTES, CONCEPTO: DEVOLUCION DE COMBUSTIBLE, CUENTA DE DEPOSITO: CUENTA UNICA DEL TESORO</t>
  </si>
  <si>
    <t>00086011102 DEPOSITO DE EFECTIVO, DEPOSITANTE: MINISTERIO DE MEDIO AMBIENTE Y AGUA-LUIS LIMACHI T, CONCEPTO: DEVOLUCION DE ANTICIPO, CUENTA DE DEPOSITO: CUENTA UNICA DEL TESORO</t>
  </si>
  <si>
    <t>00046021109 DEPOSITO DE EFECTIVO, DEPOSITANTE: MAGALI URIBE GARCIA, CONCEPTO: REVERSION DE SALDO NO EJECUTADO, CUENTA DE DEPOSITO: CUENTA UNICA DEL TESORO</t>
  </si>
  <si>
    <t>00046021109 DEPOSITO DE EFECTIVO, DEPOSITANTE: HUMBERTO RIVERA, CONCEPTO: REVERSION DE SALDO NO EJECUTADO, CUENTA DE DEPOSITO: CUENTA UNICA DEL TESORO</t>
  </si>
  <si>
    <t>00046021109 DEPOSITO DE EFECTIVO, DEPOSITANTE: GUADALUPE PACO, CONCEPTO: REVERSION DE SALDO NO EJECUTADO, CUENTA DE DEPOSITO: CUENTA UNICA DEL TESORO</t>
  </si>
  <si>
    <t>00099021001 DEPOSITO DE EFECTIVO, DEPOSITANTE: MINISTERIO DE DEPORTES - CRISTHIAN CARDOZO HUANCA, CONCEPTO: SALDO CARRERA 10K PRESIDENTE EVO - PANDO 2017, CUENTA DE DEPOSITO: CUENTA UNICA DEL TESORO</t>
  </si>
  <si>
    <t>00099021001 DEPOSITO DE EFECTIVO, DEPOSITANTE: GREGORIA COLMENA VDA. DE SINKA, CONCEPTO: UNA DUODECIMA DEL AGUINALDO, CUENTA DE DEPOSITO: CUENTA UNICA DEL TESORO</t>
  </si>
  <si>
    <t>00290054101 DEPOSITO DE EFECTIVO, DEPOSITANTE: MURGUIA AMPUERO HELEN MAYRA CI 4886017, CONCEPTO: DEVOLUCION POR NO ASISTIR AL CURSO DE: MOTIVACION LABORAL Y GESTION DE ESTRES LABORAL, CUENTA DE DEPOSITO: CUENTA UNICA DEL TESORO</t>
  </si>
  <si>
    <t>00086011102 DEPOSITO DE EFECTIVO, DEPOSITANTE: NINA SLAVA RODRIGUEZ PALACIOS, CONCEPTO: DEVOLUCION POR CONCEPTO DE FONDOS EN AVANCE, CUENTA DE DEPOSITO: CUENTA UNICA DEL TESORO</t>
  </si>
  <si>
    <t>00099021001 DEPOSITO DE EFECTIVO, DEPOSITANTE: ADOLFO ZARATE CABELLO, CONCEPTO: REVERSION, CUENTA DE DEPOSITO: CUENTA UNICA DEL TESORO</t>
  </si>
  <si>
    <t>00047277002 DEPOSITO DE EFECTIVO, DEPOSITANTE: RONAL ANDRES CARAICA-CAPITAN GRANDE CHARAGUA, CONCEPTO: DEVOLUCION DE SALDO DE PROYECTOS DE SANTA CRUZ, CUENTA DE DEPOSITO: CUENTA UNICA DEL TESORO</t>
  </si>
  <si>
    <t>00046024204 DEPOSITO DE EFECTIVO, DEPOSITANTE: MIN DE SALUD ABRAHAM MEDINA VILLCA, CONCEPTO: DEVOLUCION DE FONDOS EN AVANCE, CUENTA DE DEPOSITO: CUENTA UNICA DEL TESORO</t>
  </si>
  <si>
    <t>00290054101 DEPOSITO DE EFECTIVO, DEPOSITANTE: MARIA JUSTINA CONDORI SANGA CI: 3362526, CONCEPTO: DEVOLUCION POR NO ASISTIR AL CURSO DE: MOTIVACION LABORAL Y GESTION DE ESTRES LABORAL, CUENTA DE DEPOSITO: CUENTA UNICA DEL TESORO</t>
  </si>
  <si>
    <t>00070011102 DEPOSITO DE EFECTIVO, DEPOSITANTE: JAVIER LIMA, CONCEPTO: DEVOLUCION POR CONCEPTO DE COMPRA DE GASOLINA, CUENTA DE DEPOSITO: CUENTA UNICA DEL TESORO</t>
  </si>
  <si>
    <t>00070011102 DEPOSITO DE EFECTIVO, DEPOSITANTE: JAVIER LIMA Q., CONCEPTO: DEVOLUCION PAGO DE PEAJES, CUENTA DE DEPOSITO: CUENTA UNICA DEL TESORO</t>
  </si>
  <si>
    <t>00660012002 DEPOSITO DE EFECTIVO, DEPOSITANTE: COLQUE CALLE VIRGINIA, CONCEPTO: DEVOLUCION DE CUATRO DIAS DE HABERES, CUENTA DE DEPOSITO: CUENTA UNICA DEL TESORO</t>
  </si>
  <si>
    <t>00099024113 DEP.DE CHEQ.AJENOS,RET.DE CAM.,CONCEPTO: MULTA PROY. CONST. SEDE FEDERACION DE TRABAJADORES DE EDUCACION URBANA PANDO,DEP.: MIN. DE LA PRESIDENCIA - UPRE , PROCEDENCIA: BANCO UNION S.A., CHEQUE: 507, FECHA DE EMISION:25/12/2017</t>
  </si>
  <si>
    <t>00523012001 DEP.DE CHEQ.AJENOS,RET.DE CAM.,CONCEPTO: PAGO POR SERVICIOS PRESTADOS,DEP.: ECOBOL , PROCEDENCIA: BANCO DE CREDITO DE BOLIVIA S.A., CHEQUE: 1580, FECHA DE EMISION:29/12/2017</t>
  </si>
  <si>
    <t>00099021001 DEP.DE CHEQ.AJENOS,RET.DE CAM.,CONCEPTO: DEVOLUCION DE SALDO BANCARIO CTA CTE 1-0000002721020,DEP.: MINISTERIO DE LA PRESIDENCIA , PROCEDENCIA: BANCO UNION S.A., CHEQUE: 1353, FECHA DE EMISION:02/01/2018</t>
  </si>
  <si>
    <t>00099021001 DEP.DE CHEQ.AJENOS,RET.DE CAM.,CONCEPTO: DEVOLUCION DE SALDO BANCARIO CTA CTE 1-0000001849302,DEP.: MINISTERIO DE LA PRESIDENCIA , PROCEDENCIA: BANCO UNION S.A., CHEQUE: 1064, FECHA DE EMISION:02/01/2018</t>
  </si>
  <si>
    <t>00523012001 DEP.DE CHEQ.AJENOS,RET.DE CAM.,CONCEPTO: VENTA DE SERVICIOS ECOBOL,DEP.: ECOBOL , PROCEDENCIA: BANCO NACIONAL DE BOLIVIA S.A., CHEQUE: 6749810, FECHA DE EMISION:02/01/2018</t>
  </si>
  <si>
    <t>00076011101 DEP.DE CHEQ.AJENOS,RET.DE CAM.,CONCEPTO: DEPÓSITO RALIZADO POR LUIS CARLO LAZARO POR PERCEPCION INDEBIDA DE HABERES S/INF/AI/CB N°006/2017,DEP.: MIN. MINERIA Y METALURGIA , PROCEDENCIA: BANCO UNION S.A., CHEQUE: 3142, FECHA DE EMISION:29/12/2017</t>
  </si>
  <si>
    <t>00076011101 DEP.DE CHEQ.AJENOS,RET.DE CAM.,CONCEPTO: DEPÓSITO RALIZADO POR LUIS CARLO LAZARO POR PERCEPCION INDEBIDA DE HABERES S/INF/AI/CB N°006/2017,DEP.: MIN. MINERIA Y METALURGIA , PROCEDENCIA: BANCO UNION S.A., CHEQUE: 3141, FECHA DE EMISION:29/12/2017</t>
  </si>
  <si>
    <t>00099021001 DEP.DE CHEQ.AJENOS,RET.DE CAM.,CONCEPTO: DEVOLUCION DE RECURSOS,DEP.: AGENCIA NACIONAL DE HIDROCARBUROS , PROCEDENCIA: BANCO UNION S.A., CHEQUE: 4857, FECHA DE EMISION:29/12/2017</t>
  </si>
  <si>
    <t>00313012004 DEP.DE CHEQ.AJENOS,RET.DE CAM.,CONCEPTO: PAGO POR ENFERMEDAD COMUN, CORRESPONDIENTE AL MES DE OCTUBRE DE 2017,DEP.: CAJA DE SALUD DE LA BANCA PRIVADA , PROCEDENCIA: BANCO NACIONAL DE BOLIVIA S.A., CHEQUE: 6759499, FECHA DE EMISION:19/12/2017</t>
  </si>
  <si>
    <t>00595012001 DEP.DE CHEQ.AJENOS,RET.DE CAM.,CONCEPTO: GESTORA PUBLICA DE LA SEGURIDAD SOCIAL REEMBOLSO POR INCAPACIDAD TEMPORAL,DEP.: CAJA DE SALUD DE LA BANCA PRIVADA , PROCEDENCIA: BANCO NACIONAL DE BOLIVIA S.A., CHEQUE: 6759500, FECHA DE EMISION:19/12/2017</t>
  </si>
  <si>
    <t>00099021001 DEP.DE CHEQ.AJENOS,RET.DE CAM.,CONCEPTO: DEV. POR DIFERENCIA CAMBIO DE RUTA JANETH FELIPEZ RIOS GESTION 2017,DEP.: CAMARA DE SENADORES , PROCEDENCIA: BANCO UNION S.A., CHEQUE: 6788, FECHA DE EMISION:29/12/2017</t>
  </si>
  <si>
    <t>00099024113 DEP.DE CHEQ.AJENOS,RET.DE CAM.,CONCEPTO: DEVOLUCION DE SALDOS PROYECTOS UPRE,DEP.: GOB. AUTONOMO MCPAL. COPACABANA , PROCEDENCIA: BANCO UNION S.A., CHEQUE: 5397, FECHA DE EMISION:29/12/2017</t>
  </si>
  <si>
    <t>00046024103 DEP.DE CHEQ.AJENOS,RET.DE CAM.,CONCEPTO: PAGO SERVICIOS DE TELESALUD DEL CENTRO DE SALUD INTEGRAL DE COPACABANA,DEP.: GOB. AUTONOMO MCPAL COPACABANA , PROCEDENCIA: BANCO UNION S.A., CHEQUE: 5398, FECHA DE EMISION:29/12/2017</t>
  </si>
  <si>
    <t>00526012001 DEP.DE CHEQ.AJENOS,RET.DE CAM.,CONCEPTO: DEVOLUCION DE PASAJES NO UTILIZADOS DE BOA - 2017,DEP.: BOLIVIA TV , PROCEDENCIA: BANCO UNION S.A., CHEQUE: 16082, FECHA DE EMISION:03/01/2018</t>
  </si>
  <si>
    <t>00526012001 DEP.DE CHEQ.AJENOS,RET.DE CAM.,CONCEPTO: DEP. SALDOS NO UTILIZADOS FONDO OPERATIVO CBBA/17 ING. MAGNE,DEP.: BOLIVIA TV , PROCEDENCIA: BANCO UNION S.A., CHEQUE: 16084, FECHA DE EMISION:03/01/2018</t>
  </si>
  <si>
    <t>00526012001 DEP.DE CHEQ.AJENOS,RET.DE CAM.,CONCEPTO: DEVOLUCION DE SALDOS NO UTILIZADOS FONDO OPERATIVO SCZ-2017,DEP.: BOLIVIA TV , PROCEDENCIA: BANCO UNION S.A., CHEQUE: 16083, FECHA DE EMISION:03/01/2018</t>
  </si>
  <si>
    <t>00046024204 DEPOSITO DE EFECTIVO, DEPOSITANTE: PROGRAMA NACIONAL VIH/SIDA MINISTERIO DE SALUD, CONCEPTO: DEP. SALDO FONDOS EN AVANCE: DESADUANIZACION MEDICAMENTOS ANTIRRETROVIRALES Y CARZA VIRAL, CUENTA DE DEPOSITO: CUENTA UNICA DEL TESORO</t>
  </si>
  <si>
    <t>00099021001 DEPOSITO DE EFECTIVO, DEPOSITANTE: CARLOS QUISPE, CONCEPTO: CONSUMO EXCEDENTE DE LINEA CELULAR DEL MES DE NOVIEMBRE 2017 DEL LIC CARLOS QUISPE LIMA, CUENTA DE DEPOSITO: CUENTA UNICA DEL TESORO</t>
  </si>
  <si>
    <t>00373024105 DEPOSITO DE EFECTIVO, DEPOSITANTE: MEJ. DE GANADO CAMELIDO,COM. CHUÑAVI -LOS ANDES, CONCEPTO: SALDOS NO EJECUTADOS DEL 1ER DESEMBOLSO PROY. MEJ. DE GANADO CAMELIDO,COM. CHUÑAVI PROV. LOS ANDES, CUENTA DE DEPOSITO: CUENTA UNICA DEL TESORO</t>
  </si>
  <si>
    <t>00015011108 DEPOSITO DE EFECTIVO, DEPOSITANTE: MINISTERIO DE GOBIERNO, CONCEPTO: DEVOLUCION, CUENTA DE DEPOSITO: CUENTA UNICA DEL TESORO</t>
  </si>
  <si>
    <t>00015011108 DEPOSITO DE EFECTIVO, DEPOSITANTE: DRA. BLANCA NIEVE GOMEZ NOGALES, CONCEPTO: DEVOLUCION ASIGNACION DE RECURSOS DDRP-BENI, CUENTA DE DEPOSITO: CUENTA UNICA DEL TESORO</t>
  </si>
  <si>
    <t>00046021109 DEPOSITO DE EFECTIVO, DEPOSITANTE: MINISTERIO DE SALUD - ANA ROSA QUETEGUARI MEDINA, CONCEPTO: DEVOLUCION DE FONDOS EN AVANCE, CUENTA DE DEPOSITO: CUENTA UNICA DEL TESORO</t>
  </si>
  <si>
    <t>00099021001 DEPOSITO DE EFECTIVO, DEPOSITANTE: DAMIANA LAURA ALANOCA, CONCEPTO: SENASIR, CUENTA DE DEPOSITO: CUENTA UNICA DEL TESORO</t>
  </si>
  <si>
    <t>00099021001 DEPOSITO DE EFECTIVO, DEPOSITANTE: JAIME POZO LOPEZ, CONCEPTO: REVERSION CONSUMO DE AGUA DEL MES DE NOVIEMBRE DEL 2017, CUENTA DE DEPOSITO: CUENTA UNICA DEL TESORO</t>
  </si>
  <si>
    <t>00099021001 DEPOSITO DE EFECTIVO, DEPOSITANTE: NELLY PATRICIA MIRANDA TORREZ, CONCEPTO: REVERSION PASAJES PREVENTIVO 8270/17, CUENTA DE DEPOSITO: CUENTA UNICA DEL TESORO</t>
  </si>
  <si>
    <t>00099021001 DEPOSITO DE EFECTIVO, DEPOSITANTE: MARCELO ANGEL GUTIERREZ PARDO, CONCEPTO: REVERSION PASAJES PREVENTIVO 8273/17, CUENTA DE DEPOSITO: CUENTA UNICA DEL TESORO</t>
  </si>
  <si>
    <t>00099021001 DEPOSITO DE EFECTIVO, DEPOSITANTE: YOLANDA ECHALAR OROZCO, CONCEPTO: REVERSION PASAJES PREVENTIVO 8280/17, CUENTA DE DEPOSITO: CUENTA UNICA DEL TESORO</t>
  </si>
  <si>
    <t>00086038007 DEPOSITO DE EFECTIVO, DEPOSITANTE: SERNAP, CONCEPTO: REVERSION DE PLANILLA DEL MES DE ENERO 2017, CUENTA DE DEPOSITO: CUENTA UNICA DEL TESORO</t>
  </si>
  <si>
    <t>00099021001 DEPOSITO DE EFECTIVO, DEPOSITANTE: DARWIN SANTIAGO PALOMINO LOPEZ, CONCEPTO: DEVOLUCION DE GASTOS OPERATIVOS, CUENTA DE DEPOSITO: CUENTA UNICA DEL TESORO</t>
  </si>
  <si>
    <t>00526012001 DEPOSITO DE EFECTIVO, DEPOSITANTE: BOLIVIA TV RODRIGO GUIBARRA PARRADO, CONCEPTO: DEVOLUCION DE FONDOS EN AVANCE, CUENTA DE DEPOSITO: CUENTA UNICA DEL TESORO</t>
  </si>
  <si>
    <t>00526012001 DEPOSITO DE EFECTIVO, DEPOSITANTE: BOLIVIA TV RODRIGO GUIBARRA PARRADO, CONCEPTO: DEVOLUCION DE VIATICOS, CUENTA DE DEPOSITO: CUENTA UNICA DEL TESORO</t>
  </si>
  <si>
    <t>00099021001 DEPOSITO DE EFECTIVO, DEPOSITANTE: VALERIANO MACIAS QUENTA, CONCEPTO: DEVOLUCION DE RECURSOS PARA COMBUSTIBLE, CUENTA DE DEPOSITO: CUENTA UNICA DEL TESORO</t>
  </si>
  <si>
    <t>00099021001 DEPOSITO DE EFECTIVO, DEPOSITANTE: MARCIA ANGELICA TARIFA BORDA -ATT, CONCEPTO: DEVOLUCION POR DUPLICIDAD DE PAGO DE REFRIGERIO DEL MES DE NOVIEMBRE DE LA GESTION 2017, CUENTA DE DEPOSITO: CUENTA UNICA DEL TESORO</t>
  </si>
  <si>
    <t>00099021001 DEPOSITO DE EFECTIVO, DEPOSITANTE: CRISTHIAN PABLO BUSTILLOS JIMENEZ, CONCEPTO: REVERSION DE PASAJES PREVENTIVO N° 8709, CUENTA DE DEPOSITO: CUENTA UNICA DEL TESORO</t>
  </si>
  <si>
    <t>00099021001 DEPOSITO DE EFECTIVO, DEPOSITANTE: CRISTHIAN PABLO BUSTILLOS JIMENEZ, CONCEPTO: REVERSION DE PASAJES PREVENTIVO N° 8748, CUENTA DE DEPOSITO: CUENTA UNICA DEL TESORO</t>
  </si>
  <si>
    <t>00099021001 DEPOSITO DE EFECTIVO, DEPOSITANTE: JUDITH SORAYA GOMEZ CHOQUE, CONCEPTO: DEVOLUCION PAGO EXAMENES PREOCUPACIONALES (OTROS), CUENTA DE DEPOSITO: CUENTA UNICA DEL TESORO</t>
  </si>
  <si>
    <t>00099021001 DEPOSITO DE EFECTIVO, DEPOSITANTE: BRAULIO NESTOR SARAVIA CHALCO, CONCEPTO: REVERSION DE PASAJES PREV. N° 8721, CUENTA DE DEPOSITO: CUENTA UNICA DEL TESORO</t>
  </si>
  <si>
    <t>00046024204 DEPOSITO DE EFECTIVO, DEPOSITANTE: GROVER ADOLFO PAREDES MARTINEZ, CONCEPTO: SALDO NO EJECUTADO DE LA LIBRETA : 00046024204, CUENTA DE DEPOSITO: CUENTA UNICA DEL TESORO</t>
  </si>
  <si>
    <t>00099021001 DEP.DE CHEQ.AJENOS,RET.DE CAM.,CONCEPTO: DEV. DE RECURSOS EN DEMASIA GESTION 2017,DEP.: CAMARA DE SENADORES , PROCEDENCIA: BANCO UNION S.A., CHEQUE: 6789, FECHA DE EMISION:29/12/2017</t>
  </si>
  <si>
    <t>00099021001 DEP.DE CHEQ.AJENOS,RET.DE CAM.,CONCEPTO: DEV. DE RECURSOS EN DEMASIA GESTION 2017,DEP.: CAMARA DE SENADORES , PROCEDENCIA: BANCO UNION S.A., CHEQUE: 6790, FECHA DE EMISION:29/12/2017</t>
  </si>
  <si>
    <t>00099021001 DEP.DE CHEQ.AJENOS,RET.DE CAM.,CONCEPTO: DEV. DE RECURSOS EN DEMASIA GESTION 2017,DEP.: CAMARA DE SENADORES , PROCEDENCIA: BANCO UNION S.A., CHEQUE: 6791, FECHA DE EMISION:29/12/2017</t>
  </si>
  <si>
    <t>00099021001 DEP.DE CHEQ.AJENOS,RET.DE CAM.,CONCEPTO: DEV. DE BOLETO AEREO INTERNACIONAL DE LA AEROLINEA AMERICAN AIRLINES (OSCAR ORTIZ),DEP.: CAMARA DE SENADORES , PROCEDENCIA: BANCO UNION S.A., CHEQUE: 6792, FECHA DE EMISION:29/12/2017</t>
  </si>
  <si>
    <t>00099021001 DEP.DE CHEQ.AJENOS,RET.DE CAM.,CONCEPTO: REVEOLUCION DE CC NO COBRADA SEPTIEMBRE 2017,DEP.: LA VITALICIA SEGUROS Y REASEGUROS DE VIDA S.A. , PROCEDENCIA: BANCO BISA S.A., CHEQUE: 45978, FECHA DE EMISION:04/01/2018</t>
  </si>
  <si>
    <t>00291012001 DEP.DE CHEQ.AJENOS,RET.DE CAM.,CONCEPTO: DEVOLUCION DE SALDO REGIONAL TARIJA,DEP.: ADMINISTRADORA BOLIVIANA DE CARRETERA , PROCEDENCIA: BANCO UNION S.A., CHEQUE: 2113, FECHA DE EMISION:26/12/2017</t>
  </si>
  <si>
    <t>00291012001 DEP.DE CHEQ.AJENOS,RET.DE CAM.,CONCEPTO: DEVOLUCION DE SALDOS REGIONAL TARIJA,DEP.: ADMINISTRADORA BOLIVIANA DE CARRETERAS , PROCEDENCIA: BANCO UNION S.A., CHEQUE: 2118, FECHA DE EMISION:26/12/2017</t>
  </si>
  <si>
    <t>00099021001 DEP.DE CHEQ.AJENOS,RET.DE CAM.,CONCEPTO: DEVOLUCION DE SALDO REGIONAL TARIJA,DEP.: ADMINISTRADORA BOLIVIANA DE CARRETERAS , PROCEDENCIA: BANCO UNION S.A., CHEQUE: 2119, FECHA DE EMISION:26/12/2017</t>
  </si>
  <si>
    <t>00291012001 DEP.DE CHEQ.AJENOS,RET.DE CAM.,CONCEPTO: DEVOLUCION DE SALDOS REGIONAL TARIJA,DEP.: ADMINISTRADORA BOLIVIANA DE CARRETERAS , PROCEDENCIA: BANCO UNION S.A., CHEQUE: 2116, FECHA DE EMISION:26/12/2017</t>
  </si>
  <si>
    <t>00291012001 DEP.DE CHEQ.AJENOS,RET.DE CAM.,CONCEPTO: DEVOLUCION DE SALDOS REGIONAL TARIJA,DEP.: ADMINISTRADORA BOLIVIANA DE CARRETERAS , PROCEDENCIA: BANCO UNION S.A., CHEQUE: 2112, FECHA DE EMISION:26/12/2017</t>
  </si>
  <si>
    <t>00291012001 DEP.DE CHEQ.AJENOS,RET.DE CAM.,CONCEPTO: DEVOLUCION DE SALDO REGIONAL TARIJA,DEP.: ADMINISTRADORA BOLIVIANA DE CARRETERAS , PROCEDENCIA: BANCO UNION S.A., CHEQUE: 2111, FECHA DE EMISION:26/12/2017</t>
  </si>
  <si>
    <t>00291012001 DEP.DE CHEQ.AJENOS,RET.DE CAM.,CONCEPTO: DEVOLUCION DE SALDOS,DEP.: ADMINISTRADORA BOLIVIANA DE CARRETERAS , PROCEDENCIA: BANCO UNION S.A., CHEQUE: 2110, FECHA DE EMISION:26/12/2017</t>
  </si>
  <si>
    <t>00291012001 DEP.DE CHEQ.AJENOS,RET.DE CAM.,CONCEPTO: DEVOLUCION DE SALDO REGIONAL TARIJA,DEP.: ADMINISTRADORA BOLIVIANA DE CARRETERAS , PROCEDENCIA: BANCO UNION S.A., CHEQUE: 2114, FECHA DE EMISION:26/12/2017</t>
  </si>
  <si>
    <t>00099021001 DEPOSITO DE EFECTIVO, DEPOSITANTE: MARIA ROSARIO VICHEVICH ZAMBRANA CI 4800568LP, CONCEPTO: DUODECIMAS DE AGUINALDO, CUENTA DE DEPOSITO: CUENTA UNICA DEL TESORO</t>
  </si>
  <si>
    <t>00015068001 DEPOSITO DE EFECTIVO, DEPOSITANTE: TATIANA JIOVANKA DALENCE MONTAÑO, CONCEPTO: DEVOLUCION VIATICOS PAGADOS A MONTEVIDEO, CUENTA DE DEPOSITO: CUENTA UNICA DEL TESORO</t>
  </si>
  <si>
    <t>00099021001 DEPOSITO DE EFECTIVO, DEPOSITANTE: ABRAHAM MIRANDA LAYME-ADM SENASAG LA PAZ, CONCEPTO: DEVOL FONDOS ASIGNADOS PARA REFRIGERIO CORRESP SEPTIEMBRE 2017 DEL EX FUNCIONARIO JOSE LUIS CHOQUE C, CUENTA DE DEPOSITO: CUENTA UNICA DEL TESORO</t>
  </si>
  <si>
    <t>00086031101 DEPOSITO DE EFECTIVO, DEPOSITANTE: NOEL ARISTIDES DURAN LAURA, CONCEPTO: RECONOCIMIENTO DE SERCICIOS POR LA CONSECIONARIA DE ALIMENTOS MES DE NOVIEMBRE, CUENTA DE DEPOSITO: CUENTA UNICA DEL TESORO</t>
  </si>
  <si>
    <t>00099031004 DEPOSITO DE EFECTIVO, DEPOSITANTE: NACIONAL SEGUROS PATRIMONIALES Y FIANZAS S.A., CONCEPTO: PRORROGA NOCRE, CUENTA DE DEPOSITO: CUENTA UNICA DEL TESORO</t>
  </si>
  <si>
    <t>00099021001 DEPOSITO DE EFECTIVO, DEPOSITANTE: HUSCAR MARCELO TORO MALAGA, CONCEPTO: DEP. DE UNA DUODECIMA DE AGUINALDO, CUENTA DE DEPOSITO: CUENTA UNICA DEL TESORO</t>
  </si>
  <si>
    <t>00099021001 DEPOSITO DE EFECTIVO, DEPOSITANTE: MARIA ESTHER VELASQUEZ HINOJOSA, CONCEPTO: DEPÓSITO DE DOS DUODESIMAS DE AGUINALDO, CUENTA DE DEPOSITO: CUENTA UNICA DEL TESORO</t>
  </si>
  <si>
    <t>00099021001 DEPOSITO DE EFECTIVO, DEPOSITANTE: REYNALDO ZACONETA, CONCEPTO: DEVOLUCION DE PASAJE AEREO LPZ-CBB GESTION 2016 N° 930-9179268285, CUENTA DE DEPOSITO: CUENTA UNICA DEL TESORO</t>
  </si>
  <si>
    <t>00099021001 DEPOSITO DE EFECTIVO, DEPOSITANTE: REYNALDO ZACONETA, CONCEPTO: DEVOLUCION DE PASAJE AEREO LPZ-CBB GESTION 2016 N° 930-1727427328, CUENTA DE DEPOSITO: CUENTA UNICA DEL TESORO</t>
  </si>
  <si>
    <t>00099021001 DEPOSITO DE EFECTIVO, DEPOSITANTE: RAMIRO LUIS CALLISAYA CAUNA, CONCEPTO: REVERSION POR PASAJES PREVENTIVO N 8281/17, CUENTA DE DEPOSITO: CUENTA UNICA DEL TESORO</t>
  </si>
  <si>
    <t>00099021001 DEPOSITO DE EFECTIVO, DEPOSITANTE: JUAN CARLOS ORTEGA BAUTISTA, CONCEPTO: REVERSION POR PASAJES PREVENTIVO N 8267/17, CUENTA DE DEPOSITO: CUENTA UNICA DEL TESORO</t>
  </si>
  <si>
    <t>00099021001 DEPOSITO DE EFECTIVO, DEPOSITANTE: MARCO ANTONIO BLANCO SALINAS, CONCEPTO: REVERSION POR PASAJES PREVENTIVO N 8276/17, CUENTA DE DEPOSITO: CUENTA UNICA DEL TESORO</t>
  </si>
  <si>
    <t>00099021001 DEPOSITO DE EFECTIVO, DEPOSITANTE: TERESA WAYRA KOLLE VALENZUELA, CONCEPTO: DEVOLUCION DE SALDO ADICIONAL, CUENTA DE DEPOSITO: CUENTA UNICA DEL TESORO</t>
  </si>
  <si>
    <t>00099021001 DEPOSITO DE EFECTIVO, DEPOSITANTE: GREGORIO YUJRA MAMANI, CONCEPTO: DOBLE PERCEPCION, CUENTA DE DEPOSITO: CUENTA UNICA DEL TESORO</t>
  </si>
  <si>
    <t>00099021001 DEPOSITO DE EFECTIVO, DEPOSITANTE: BERONICA MOSCOSO MARIN, CONCEPTO: EXCEDENTE DE IMPORTE POR CONSUMO DE TELEFONIA FIJA, CUENTA DE DEPOSITO: CUENTA UNICA DEL TESORO</t>
  </si>
  <si>
    <t>00099021001 DEPOSITO DE EFECTIVO, DEPOSITANTE: CARLOS ERIX RUCK ARZABE, CONCEPTO: DEVOLUCION DE VIAITICOS, CUENTA DE DEPOSITO: CUENTA UNICA DEL TESORO</t>
  </si>
  <si>
    <t>00020031101 DEPOSITO DE EFECTIVO, DEPOSITANTE: CARLOS ERIX RUCK ARZABE, CONCEPTO: DEVOLUCION DE VIATICOS, CUENTA DE DEPOSITO: CUENTA UNICA DEL TESORO</t>
  </si>
  <si>
    <t>00030014201 DEPOSITO DE EFECTIVO, DEPOSITANTE: LINE HOUSE SERVICES SRL, CONCEPTO: DEVOLUCION EXCEDENTE PAGO C31-4264, CUENTA DE DEPOSITO: CUENTA UNICA DEL TESORO</t>
  </si>
  <si>
    <t>00099021001 DEPOSITO DE EFECTIVO, DEPOSITANTE: ASFI - GERARDO QUELCA, CONCEPTO: DEVOLUCION FONDOS POR ASIGNACION DE VIATICOS, CUENTA DE DEPOSITO: CUENTA UNICA DEL TESORO</t>
  </si>
  <si>
    <t>00086084202 DEPOSITO DE EFECTIVO, DEPOSITANTE: ALEJANDRO CARTAGENA BELLO, CONCEPTO: DEVOLUCION DE PASAJES Y VIATICOS C-31 (398), CUENTA DE DEPOSITO: CUENTA UNICA DEL TESORO</t>
  </si>
  <si>
    <t>00574012002 DEPOSITO DE EFECTIVO, DEPOSITANTE: WILLIAM WILSON BALDERRAMA ANTEQUERA, CONCEPTO: DEVOLUCION FONDOS EN AVANCE, CUENTA DE DEPOSITO: CUENTA UNICA DEL TESORO</t>
  </si>
  <si>
    <t>00046057007 DEPOSITO DE EFECTIVO, DEPOSITANTE: PABLO CALIZAYA, CONCEPTO: MEJORAMIENTO ACCESO A SERVICIOS, CUENTA DE DEPOSITO: CUENTA UNICA DEL TESORO</t>
  </si>
  <si>
    <t>00016011101 DEPOSITO DE EFECTIVO, DEPOSITANTE: ARIEL JIORGE CONDE FLORES, CONCEPTO: DEVOLUCION DE SALDOS, CUENTA DE DEPOSITO: CUENTA UNICA DEL TESORO</t>
  </si>
  <si>
    <t>00099021001 DEPOSITO DE EFECTIVO, DEPOSITANTE: ALVARO TERRAZAS PELAEZ, CONCEPTO: PAGO POR EXEDENTE POR SERVICIOS DE LLAMADAS A TELEFONIA MOVIL, CUENTA DE DEPOSITO: CUENTA UNICA DEL TESORO</t>
  </si>
  <si>
    <t>00099021001 DEPOSITO DE EFECTIVO, DEPOSITANTE: ALVARO TERRAZAS PELAEZ, CONCEPTO: PAGO POR EXCEDENTE POR SERVICIOS DE LLAMADAS A TELEFONIA MOVIL, CUENTA DE DEPOSITO: CUENTA UNICA DEL TESORO</t>
  </si>
  <si>
    <t>00046021109 DEPOSITO DE EFECTIVO, DEPOSITANTE: HERMINIO CAZAS CONDORI, CONCEPTO: DEP. DE SALDO NO EJECUTADO, CUENTA DE DEPOSITO: CUENTA UNICA DEL TESORO</t>
  </si>
  <si>
    <t>00046024204 DEPOSITO DE EFECTIVO, DEPOSITANTE: P.A.I., CONCEPTO: REVERSION, CUENTA DE DEPOSITO: CUENTA UNICA DEL TESORO</t>
  </si>
  <si>
    <t>00373024105 DEPOSITO DE EFECTIVO, DEPOSITANTE: APOYO AL TURISMO RURAL COMUN.ORIG PELECHUCO, CONCEPTO: DEVOLUCION DEL PROYECTO, CUENTA DE DEPOSITO: CUENTA UNICA DEL TESORO</t>
  </si>
  <si>
    <t>00099021001 DEPOSITO DE EFECTIVO, DEPOSITANTE: LINETH GUZMAN WILDE, CONCEPTO: DEV. DE VIATICOS DIA 21 / 11 / 2017, CUENTA DE DEPOSITO: CUENTA UNICA DEL TESORO</t>
  </si>
  <si>
    <t>00206012001 DEPOSITO DE EFECTIVO, DEPOSITANTE: INE, CONCEPTO: DEP. POR VENTA, LA PAZ, FECHA. 03/01/2018, CUENTA DE DEPOSITO: CUENTA UNICA DEL TESORO</t>
  </si>
  <si>
    <t>00070011102 DEP.DE CHEQ.AJENOS,RET.DE CAM.,CONCEPTO: DEVOLUCION DE RECURSOS POR COMPRA DE COMBUSTIBLE C-31 N°308,6,DEP.: MTEPS , PROCEDENCIA: BANCO UNION S.A., CHEQUE: 8556, FECHA DE EMISION:29/12/2017</t>
  </si>
  <si>
    <t>00070011102 DEP.DE CHEQ.AJENOS,RET.DE CAM.,CONCEPTO: DEVOLUCION DE RECURSOS POR COMPRA DE COMBUSTIBLE C-31 N°854.10,DEP.: MTEPS , PROCEDENCIA: BANCO UNION S.A., CHEQUE: 8554, FECHA DE EMISION:29/12/2017</t>
  </si>
  <si>
    <t>00070011102 DEP.DE CHEQ.AJENOS,RET.DE CAM.,CONCEPTO: DEVOLUCION DE RECURSOS POR LA COMPRA DE COMBUSTIBLE C-31 N°3357.1,DEP.: MTEPS , PROCEDENCIA: BANCO UNION S.A., CHEQUE: 8555, FECHA DE EMISION:29/12/2017</t>
  </si>
  <si>
    <t>00132052001 DEP.DE CHEQ.AJENOS,RET.DE CAM.,CONCEPTO: DEVOLUCION DE SALDOS NO EJECUTADOS,DEP.: SEDEM , PROCEDENCIA: BANCO UNION S.A., CHEQUE: 1957, FECHA DE EMISION:27/12/2017</t>
  </si>
  <si>
    <t>00132052001 DEP.DE CHEQ.AJENOS,RET.DE CAM.,CONCEPTO: DEVOLUCION DE SALDOS NO EJECUTADOS,DEP.: SEDEM , PROCEDENCIA: BANCO UNION S.A., CHEQUE: 1956, FECHA DE EMISION:27/12/2017</t>
  </si>
  <si>
    <t>00132052001 DEP.DE CHEQ.AJENOS,RET.DE CAM.,CONCEPTO: DEVOLUCION DE SALDOS NO EJECUTADOS,DEP.: SEDEM , PROCEDENCIA: BANCO UNION S.A., CHEQUE: 1955, FECHA DE EMISION:27/12/2017</t>
  </si>
  <si>
    <t>00132052001 DEP.DE CHEQ.AJENOS,RET.DE CAM.,CONCEPTO: DEVOLUCION DE SALDOS NO EJECUTADOS,DEP.: SEDEM , PROCEDENCIA: BANCO UNION S.A., CHEQUE: 1954, FECHA DE EMISION:27/12/2017</t>
  </si>
  <si>
    <t>00132052001 DEP.DE CHEQ.AJENOS,RET.DE CAM.,CONCEPTO: DEVOLUCION DE SALDOS NO EJECUTADOS,DEP.: SEDEM , PROCEDENCIA: BANCO UNION S.A., CHEQUE: 1953, FECHA DE EMISION:27/12/2017</t>
  </si>
  <si>
    <t>00523012001 DEP.DE CHEQ.AJENOS,RET.DE CAM.,CONCEPTO: PAGO POR PRESTACION DE SERVICIOS POSTALES,DEP.: ECOBOL , PROCEDENCIA: BANCO NACIONAL DE BOLIVIA S.A., CHEQUE: 6362425, FECHA DE EMISION:26/12/2017</t>
  </si>
  <si>
    <t>00523012001 DEP.DE CHEQ.AJENOS,RET.DE CAM.,CONCEPTO: PAGO POR PRESTACION DE SERVICIOS POSTALES,DEP.: ECOBOL , PROCEDENCIA: BANCO NACIONAL DE BOLIVIA S.A., CHEQUE: 6688591, FECHA DE EMISION:26/12/2017</t>
  </si>
  <si>
    <t>00015011108 DEP.DE CHEQ.AJENOS,RET.DE CAM.,CONCEPTO: DEVOLUCION DE FONDOS,DEP.: MIN GOBIERNO , PROCEDENCIA: BANCO UNION S.A., CHEQUE: 51004, FECHA DE EMISION:29/12/2017</t>
  </si>
  <si>
    <t>00680012001 DEP.DE CHEQ.AJENOS,RET.DE CAM.,CONCEPTO: PAGO ALQUILER A.T.M. CONTRALORIA ENERO 2018,DEP.: BANCO UNION S.A. , PROCEDENCIA: BANCO UNION S.A., CHEQUE: 151488, FECHA DE EMISION:04/01/2018</t>
  </si>
  <si>
    <t>00046024204 DEP.DE CHEQ.AJENOS,RET.DE CAM.,CONCEPTO: REVERSION MINISTERIO DE SALUD GESTION 2017,DEP.: SEDES LA PAZ ACT 01/2017 , PROCEDENCIA: BANCO UNION S.A., CHEQUE: 1798, FECHA DE EMISION:29/12/2017</t>
  </si>
  <si>
    <t>00046024204 DEP.DE CHEQ.AJENOS,RET.DE CAM.,CONCEPTO: REVERSION MINISTERIO DE SALUD GESTION 2017,DEP.: SEDES LA PAZ ACT 03/2017 , PROCEDENCIA: BANCO UNION S.A., CHEQUE: 1799, FECHA DE EMISION:29/12/2017</t>
  </si>
  <si>
    <t>00086031101 DEP.DE CHEQ.AJENOS,RET.DE CAM.,CONCEPTO: DEP. POR COBRO DE MULTAS,DEP.: SERNAP - MANURIPI , PROCEDENCIA: BANCO UNION S.A., CHEQUE: 1943, FECHA DE EMISION:15/12/2017</t>
  </si>
  <si>
    <t>00086031101 DEP.DE CHEQ.AJENOS,RET.DE CAM.,CONCEPTO: DEP. POR REVERSION DE FONDOS,DEP.: SERNAP - MANURIPI , PROCEDENCIA: BANCO UNION S.A., CHEQUE: 1939, FECHA DE EMISION:15/12/2017</t>
  </si>
  <si>
    <t>00086031101 DEP.DE CHEQ.AJENOS,RET.DE CAM.,CONCEPTO: DEP. POR REVERSION DE FONDOS,DEP.: SERNAP - MANURIPI , PROCEDENCIA: BANCO UNION S.A., CHEQUE: 1940, FECHA DE EMISION:15/12/2017</t>
  </si>
  <si>
    <t>00086031101 DEP.DE CHEQ.AJENOS,RET.DE CAM.,CONCEPTO: DEP. POR REVERSION DE FONDOS,DEP.: SERNAP - MANURIPI , PROCEDENCIA: BANCO UNION S.A., CHEQUE: 1941, FECHA DE EMISION:15/12/2017</t>
  </si>
  <si>
    <t>00086031101 DEP.DE CHEQ.AJENOS,RET.DE CAM.,CONCEPTO: DEP. POR REVERSION DE FONDOS,DEP.: SERNAP - TARIQUIA , PROCEDENCIA: BANCO UNION S.A., CHEQUE: 973, FECHA DE EMISION:23/12/2017</t>
  </si>
  <si>
    <t>00086031101 DEP.DE CHEQ.AJENOS,RET.DE CAM.,CONCEPTO: DEP. POR REVERSION DE FONDOS NO UTILIZADOS,DEP.: SERNAP - TARIQUIA , PROCEDENCIA: BANCO UNION S.A., CHEQUE: 974, FECHA DE EMISION:23/12/2017</t>
  </si>
  <si>
    <t>00086031101 DEP.DE CHEQ.AJENOS,RET.DE CAM.,CONCEPTO: DEP. POR REVERSION DE FONDOS NO UTILIZADOS,DEP.: SERNAP - TARIQUIA , PROCEDENCIA: BANCO UNION S.A., CHEQUE: 975, FECHA DE EMISION:23/12/2017</t>
  </si>
  <si>
    <t>00086031101 DEP.DE CHEQ.AJENOS,RET.DE CAM.,CONCEPTO: DEP. POR REVERSION DE FONDOS,DEP.: SERNAP - TARIQUIA , PROCEDENCIA: BANCO UNION S.A., CHEQUE: 976, FECHA DE EMISION:23/12/2017</t>
  </si>
  <si>
    <t>00086038007 DEP.DE CHEQ.AJENOS,RET.DE CAM.,CONCEPTO: DEP. POR REVERSION DE FONDOS,DEP.: SERNAP - APOLOBAMBA , PROCEDENCIA: BANCO UNION S.A., CHEQUE: 1474, FECHA DE EMISION:13/12/2017</t>
  </si>
  <si>
    <t>00099021001 DEP.DE CHEQ.AJENOS,RET.DE CAM.,CONCEPTO: DEP. POR REVERSION DE FONDOS,DEP.: SERNAP - APOLOBAMBA , PROCEDENCIA: BANCO UNION S.A., CHEQUE: 1497, FECHA DE EMISION:15/12/2017</t>
  </si>
  <si>
    <t>00099021001 DEP.DE CHEQ.AJENOS,RET.DE CAM.,CONCEPTO: DEP. POR REVERSION DE FONDOS,DEP.: SERNAP - COTAPATA , PROCEDENCIA: BANCO UNION S.A., CHEQUE: 999, FECHA DE EMISION:15/12/2017</t>
  </si>
  <si>
    <t>00523012001 DEP.DE CHEQ.AJENOS,RET.DE CAM.,CONCEPTO: PAGO POR SERVICIOS POSTALES,DEP.: ECOBOL , PROCEDENCIA: BANCO UNION S.A., CHEQUE: 151426, FECHA DE EMISION:19/12/2017</t>
  </si>
  <si>
    <t>00682018001 DEP.DE CHEQ.AJENOS,RET.DE CAM.,CONCEPTO: CUENTA POR COBRAR GRISELDA SILLERICO,DEP.: DEFENSORIA DEL PUEBLO , PROCEDENCIA: BANCO UNION S.A., CHEQUE: 951, FECHA DE EMISION:29/12/2017</t>
  </si>
  <si>
    <t>00099024113 DEP.DE CHEQ.AJENOS,RET.DE CAM.,CONCEPTO: DEVOLUCION DE SALDOS PROYECTOS CON UPRE,DEP.: GOBIERNO AUTONOMO MUNICIPAL DE CAIROMA , PROCEDENCIA: BANCO UNION S.A., CHEQUE: 3921, FECHA DE EMISION:28/12/2017</t>
  </si>
  <si>
    <t>00290054101 DEPOSITO DE EFECTIVO, DEPOSITANTE: CRISTIHAN MANUEL CASTRO CANDIA, CONCEPTO: REVERSION AL C-31 290, CUENTA DE DEPOSITO: CUENTA UNICA DEL TESORO</t>
  </si>
  <si>
    <t>00099021001 DEPOSITO DE EFECTIVO, DEPOSITANTE: WILLIAM MACEDA CRUZ, CONCEPTO: DOBLE PERCEPCION, CUENTA DE DEPOSITO: CUENTA UNICA DEL TESORO</t>
  </si>
  <si>
    <t>00099021001 DEPOSITO DE EFECTIVO, DEPOSITANTE: NANCY VDA. DE PINTO, CONCEPTO: DEVOLUCION SEGUN LIBRETA N°00099021001, CUENTA DE DEPOSITO: CUENTA UNICA DEL TESORO</t>
  </si>
  <si>
    <t>00099021001 DEPOSITO DE EFECTIVO, DEPOSITANTE: AIDA M. VDA. DE ROSSO, CONCEPTO: CONVENIO DE PAGO 00916, CUENTA DE DEPOSITO: CUENTA UNICA DEL TESORO</t>
  </si>
  <si>
    <t>00046024204 DEPOSITO DE EFECTIVO, DEPOSITANTE: JHOVANA HUANCA QUISPE - MINISTERIO DE SALUD, CONCEPTO: REVERSION SALDO NO EJECUTADO EN VIATICOS, CUENTA DE DEPOSITO: CUENTA UNICA DEL TESORO</t>
  </si>
  <si>
    <t>00099021001 DEPOSITO DE EFECTIVO, DEPOSITANTE: CAMARA SENADORES -SENADORA MONICA COPA MURGA, CONCEPTO: RESTITUCION CAMARA SENADORES, CUENTA DE DEPOSITO: CUENTA UNICA DEL TESORO</t>
  </si>
  <si>
    <t>00015011108 DEPOSITO DE EFECTIVO, DEPOSITANTE: MINISTERIO DE GOBIERNO, CONCEPTO: DEP. POR REMANENTE A OTROS INGRESOS , MINISTERIO DE GOBIERNO, CUENTA DE DEPOSITO: CUENTA UNICA DEL TESORO</t>
  </si>
  <si>
    <t>00015011108 DEPOSITO DE EFECTIVO, DEPOSITANTE: MINISTERIO DE GOBIERNO, CONCEPTO: DEP. POR REMANENTE, CUENTA DE DEPOSITO: CUENTA UNICA DEL TESORO</t>
  </si>
  <si>
    <t>00132039201 DEPOSITO DE EFECTIVO, DEPOSITANTE: ECEBOL / SEDEM, CONCEPTO: DEVOLUCION FONDOS EN AVANCE, CUENTA DE DEPOSITO: CUENTA UNICA DEL TESORO</t>
  </si>
  <si>
    <t>00015011108 DEPOSITO DE EFECTIVO, DEPOSITANTE: MINISTERIO DE GOBIERNO, CONCEPTO: DEP POR REMANENTE, CUENTA DE DEPOSITO: CUENTA UNICA DEL TESORO</t>
  </si>
  <si>
    <t>00099021001 DEPOSITO DE EFECTIVO, DEPOSITANTE: CAMARA DE DIPUTADOS, CONCEPTO: PREV. 2058/2017 DEVOLUCION DE RECURSOS, CUENTA DE DEPOSITO: CUENTA UNICA DEL TESORO</t>
  </si>
  <si>
    <t>00099021001 DEPOSITO DE EFECTIVO, DEPOSITANTE: SONIA EUGENIA AGUILERA ALCON, CONCEPTO: DOBLE PERCEPCION, CUENTA DE DEPOSITO: CUENTA UNICA DEL TESORO</t>
  </si>
  <si>
    <t>00020031101 DEPOSITO DE EFECTIVO, DEPOSITANTE: ERICK LEOPOLDO PINO AYALA, CONCEPTO: VIATICOS, CUENTA DE DEPOSITO: CUENTA UNICA DEL TESORO</t>
  </si>
  <si>
    <t>00526012001 DEPOSITO DE EFECTIVO, DEPOSITANTE: ANGEL CHUQUIMIA MIRANDA BOLIVIA TV, CONCEPTO: DEVOLUCION DE FONDOS EN AVANCE VIAJE CBBA, CUENTA DE DEPOSITO: CUENTA UNICA DEL TESORO</t>
  </si>
  <si>
    <t>00099021001 DEPOSITO DE EFECTIVO, DEPOSITANTE: EPIFANIA CERRUTO, CONCEPTO: COBRO INDEBIDO POR PAGO DE P.R.A. EN CONFORMIDAD A LO DISPUESTO POR EL D.S. 27066 DE FECHA 06/06/03, CUENTA DE DEPOSITO: CUENTA UNICA DEL TESORO</t>
  </si>
  <si>
    <t>00099021001 DEPOSITO DE EFECTIVO, DEPOSITANTE: RI - 5 CAMPERO, CONCEPTO: POR GASTOS NO EJECUTADOS EN LA COMPRA DE COMBUSTIBLE DICIEMBRE , CUENTA DE DEPOSITO: CUENTA UNICA DEL TESORO</t>
  </si>
  <si>
    <t>00016011101 DEPOSITO DE EFECTIVO, DEPOSITANTE: SUSANA MABEL POSTIGO DE SPADA, CONCEPTO: DEVOLUCION DE VIATICOS, CUENTA DE DEPOSITO: CUENTA UNICA DEL TESORO</t>
  </si>
  <si>
    <t>00015011108 DEPOSITO DE EFECTIVO, DEPOSITANTE: MAGALY ESPINOZA, CONCEPTO: EXCESO FALTANTE AGOSTO 2017, CUENTA DE DEPOSITO: CUENTA UNICA DEL TESORO</t>
  </si>
  <si>
    <t>00099021001 DEPOSITO DE EFECTIVO, DEPOSITANTE: EVE CARMEN MAMANI ROLDAN, CONCEPTO: DESCUENTOS POR DOS DIAS DE HABER, CUENTA DE DEPOSITO: CUENTA UNICA DEL TESORO</t>
  </si>
  <si>
    <t>00099021001 DEPOSITO DE EFECTIVO, DEPOSITANTE: MIN. DE DEPORTES - J. REYNALDO URIONA HIDALGO, CONCEPTO: DEVOLUCION DE SALDOS NO UTILIZADOS EN LA CARRERA PEDESTRE 10K "PRESIDENTE EVO" - TROPICO DE CBBA, CUENTA DE DEPOSITO: CUENTA UNICA DEL TESORO</t>
  </si>
  <si>
    <t>00099021001 DEPOSITO DE EFECTIVO, DEPOSITANTE: JOSEPH ABEL MAYTA COCA, CONCEPTO: DEVOLUCION VIATICOS VIAJE NO RALIZADO TRINIDAD, CUENTA DE DEPOSITO: CUENTA UNICA DEL TESORO</t>
  </si>
  <si>
    <t>00046024204 DEPOSITO DE EFECTIVO, DEPOSITANTE: PROGRAMA CHAGAS, CONCEPTO: REVERSION DESCARGOS ECONOMICOS, CUENTA DE DEPOSITO: CUENTA UNICA DEL TESORO</t>
  </si>
  <si>
    <t>00099021001 DEPOSITO DE EFECTIVO, DEPOSITANTE: NUEMY PLATA VDA DE LOPEZ, CONCEPTO: DEVOLUCION DE BENEFICIOS DE VIUDEZ, CUENTA DE DEPOSITO: CUENTA UNICA DEL TESORO</t>
  </si>
  <si>
    <t>00291012008 DEPOSITO DE EFECTIVO, DEPOSITANTE: INPOLA CONSULTORES SRL, CONCEPTO: ANALISIS MUESTRAS LABORATORIO ABC, CUENTA DE DEPOSITO: CUENTA UNICA DEL TESORO</t>
  </si>
  <si>
    <t>00099021001 DEPOSITO DE EFECTIVO, DEPOSITANTE: SR. HUGO ALRAMIRANO IBARRA CI 34568267 SCZ, CONCEPTO: CUMPLIMIENTO DE COMPROMISO DE DEVOLUCION DE DINERO, CUENTA DE DEPOSITO: CUENTA UNICA DEL TESORO</t>
  </si>
  <si>
    <t>00046114201 DEPOSITO DE EFECTIVO, DEPOSITANTE: ESCOBAR VELASQUEZ VLADIMIR MARIO, CONCEPTO: DEVOLUCION DE VIATICOS NO EJECUTADOS C31-2371/2017, CUENTA DE DEPOSITO: CUENTA UNICA DEL TESORO</t>
  </si>
  <si>
    <t>00046021109 DEPOSITO DE EFECTIVO, DEPOSITANTE: MELISA VIVIANA BRESS VIRGOS, CONCEPTO: PAGO POR EXCEDENTES POR SERV.DE LLAMADAS AL TELEFONO MOVIL POR EL MES DE NOVIEMBRE 2017, CUENTA DE DEPOSITO: CUENTA UNICA DEL TESORO</t>
  </si>
  <si>
    <t>00099021001 DEPOSITO DE EFECTIVO, DEPOSITANTE: MELISA VIVIANA BRESS VIRGOS, CONCEPTO: PAGO EXCEDENTES POR SERV.DE LLAMADAS TELEFONO MOVIL(FEB,MARZ,ABRIL,JUNIO,JULIO AGOSTO SEP Y OCT.2017, CUENTA DE DEPOSITO: CUENTA UNICA DEL TESORO</t>
  </si>
  <si>
    <t>00099021001 DEPOSITO DE EFECTIVO, DEPOSITANTE: ROSIO RODRIGUEZ GOITIA, CONCEPTO: PAGO EXCEDENTES SERV.DE LLAMADAS AL TELEFONO MOVIL(ENER,FEBR,MAYO,JUNIO,JULIO,AGOST,SEPT Y OCT.2017, CUENTA DE DEPOSITO: CUENTA UNICA DEL TESORO</t>
  </si>
  <si>
    <t>00046021109 DEPOSITO DE EFECTIVO, DEPOSITANTE: ROSIO RODRIGUEZ GOITIA, CONCEPTO: PAGO POR EXCEDENTES DE SERV.DE LLAMADAS AL TELEFONO MOVIL POR EL MES DE NOVIEMBRE 2017, CUENTA DE DEPOSITO: CUENTA UNICA DEL TESORO</t>
  </si>
  <si>
    <t>00099021001 DEPOSITO DE EFECTIVO, DEPOSITANTE: ANDREA FRIAS BENITEZ, CONCEPTO: DEVOLUCION REFRIGERIO, CUENTA DE DEPOSITO: CUENTA UNICA DEL TESORO</t>
  </si>
  <si>
    <t>00046024204 DEPOSITO DE EFECTIVO, DEPOSITANTE: ROLANDO IVAN AYAVIRI CABERO, CONCEPTO: PAGO DE EXCEDENTE POR SERVICIO DE LLAMADAS A TELEFONIA MOVIL, CUENTA DE DEPOSITO: CUENTA UNICA DEL TESORO</t>
  </si>
  <si>
    <t>00206012001 DEPOSITO DE EFECTIVO, DEPOSITANTE: INE, CONCEPTO: DEP. POIR VENTAS LA PAZ FECHA 04/01/2017, CUENTA DE DEPOSITO: CUENTA UNICA DEL TESORO</t>
  </si>
  <si>
    <t>00373024105 DEPOSITO DE EFECTIVO, DEPOSITANTE: LUIS PERALTA GIRONDA, CONCEPTO: SALDO PROYECTO, CUENTA DE DEPOSITO: CUENTA UNICA DEL TESORO</t>
  </si>
  <si>
    <t>00660012006 DEP.DE CHEQ.AJENOS,RET.DE CAM.,CONCEPTO: DEVOLUCION POR SERVICIO DE ENRGIA ELECTRICA JUAN SAAVEDRA,DEP.: ORGANO JUDICIAL DISTRITO ORURO , PROCEDENCIA: BANCO UNION S.A., CHEQUE: 920, FECHA DE EMISION:26/12/2017</t>
  </si>
  <si>
    <t>00660012006 DEP.DE CHEQ.AJENOS,RET.DE CAM.,CONCEPTO: DEVOLUCION DE VIATICOSS 2017 ADALID FLORES,DEP.: ORGANO JUDICIAL DISTRITO ORURO , PROCEDENCIA: BANCO UNION S.A., CHEQUE: 949, FECHA DE EMISION:05/01/2018</t>
  </si>
  <si>
    <t>00099021001 DEP.DE CHEQ.AJENOS,RET.DE CAM.,CONCEPTO: PAGO DEVOLUCION DE BOLETOS,DEP.: VICTORIA TRAVEL , PROCEDENCIA: BANCO MERCANTIL SANTA CRUZ SA., CHEQUE: 2044, FECHA DE EMISION:05/01/2018</t>
  </si>
  <si>
    <t>00283012002 DEP.DE CHEQ.AJENOS,RET.DE CAM.,CONCEPTO: DEVOLUCION DE PASAJE NO UTILIZADO - BRUSELAS,DEP.: ADUANA NACIONAL , PROCEDENCIA: BANCO UNION S.A., CHEQUE: 2870, FECHA DE EMISION:04/01/2018</t>
  </si>
  <si>
    <t>00070011102 DEP.DE CHEQ.AJENOS,RET.DE CAM.,CONCEPTO: DEVOLUCION DE SALDO JDT-CBBA POR COMPRA DE COMBUSTIBLE C-31 N° 3261.1,DEP.: MTEPS , PROCEDENCIA: BANCO UNION S.A., CHEQUE: 8553, FECHA DE EMISION:28/12/2017</t>
  </si>
  <si>
    <t>00099021001 DEP.DE CHEQ.AJENOS,RET.DE CAM.,CONCEPTO: PAGO INCAPACIDAD TEMPORAL DEL PERSONAL SEGIP CORRESPONDIENTE MES OCTUBRE 2017,DEP.: CAJA DE SALUD DE CAMINOS Y RA , PROCEDENCIA: BANCO UNION S.A., CHEQUE: 8584, FECHA DE EMISION:28/12/2017</t>
  </si>
  <si>
    <t>00340012003 DEP.DE CHEQ.AJENOS,RET.DE CAM.,CONCEPTO: PAGO INCAPACIDAD TEMPORAL DEL PERSONAL SEGIP CORRESPONDIENTE MES OCTUBRE 2017,DEP.: CAJA DE SALUD DE CAMINOS Y RA , PROCEDENCIA: BANCO UNION S.A., CHEQUE: 8583, FECHA DE EMISION:28/12/2017</t>
  </si>
  <si>
    <t>00099021001 DEP.DE CHEQ.AJENOS,RET.DE CAM.,CONCEPTO: PAGO INCAPACIDAD TEMPORAL DEL PERSONAL ABC CORRESPONDIENTE MES NOVIEMBRE 2017,DEP.: CAJA DE SALUD DE CAMINOS Y RA , PROCEDENCIA: BANCO UNION S.A., CHEQUE: 8708, FECHA DE EMISION:27/12/2017</t>
  </si>
  <si>
    <t>00590012001 DEP.DE CHEQ.AJENOS,RET.DE CAM.,CONCEPTO: PAGO INCAPACIDAD TEMPORAL DEL PERSONAL QUIPUS CORRESPONDIENTE MES NOVIEMBRE 2017,DEP.: CAJA DE SALUD DE CAMINOS Y RA , PROCEDENCIA: BANCO UNION S.A., CHEQUE: 8658, FECHA DE EMISION:20/12/2017</t>
  </si>
  <si>
    <t>00574012002 DEPOSITO DE EFECTIVO, DEPOSITANTE: JUAN CARLOS CHIPANA QUISPE CI:6856085, CONCEPTO: DEVOLUCION DE FONDOS NO UTILIZADOS LACTEOSBOL, CUENTA DE DEPOSITO: CUENTA UNICA DEL TESORO</t>
  </si>
  <si>
    <t>00574012002 DEPOSITO DE EFECTIVO, DEPOSITANTE: BENARDINO CALLE MAMANI, CONCEPTO: DEVOLUCION DE FONDOS EN AVANCE VALLE SACTA LACTEOSBOL, CUENTA DE DEPOSITO: CUENTA UNICA DEL TESORO</t>
  </si>
  <si>
    <t>00099021001 DEPOSITO DE EFECTIVO, DEPOSITANTE: LOURDES ALIAGA ZAPATA, CONCEPTO: DEVOLUCION DE COBRO INDEBIDO, CUENTA DE DEPOSITO: CUENTA UNICA DEL TESORO</t>
  </si>
  <si>
    <t>00015011108 DEPOSITO DE EFECTIVO, DEPOSITANTE: JULIO JHONATHAN COLQUE ALCON, CONCEPTO: EXCESOS, CUENTA DE DEPOSITO: CUENTA UNICA DEL TESORO</t>
  </si>
  <si>
    <t>00015011108 DEPOSITO DE EFECTIVO, DEPOSITANTE: SAMUEL VILLEGAS, CONCEPTO: EXCESOS, CUENTA DE DEPOSITO: CUENTA UNICA DEL TESORO</t>
  </si>
  <si>
    <t>00099021001 DEPOSITO DE EFECTIVO, DEPOSITANTE: MERY MAMANI ARANDA, CONCEPTO: DEVOLUCION POR COBRO DE DOBLE PERCEPCION, CUENTA DE DEPOSITO: CUENTA UNICA DEL TESORO</t>
  </si>
  <si>
    <t>00099021001 DEPOSITO DE EFECTIVO, DEPOSITANTE: LIZETH LIDIA YUJRA GABINCHA, CONCEPTO: DEVOLUCION DE REFRIGERIOS DE 4 DIA POR EL MES DE DICIEMBRE 2017, CUENTA DE DEPOSITO: CUENTA UNICA DEL TESORO</t>
  </si>
  <si>
    <t>00099021001 DEPOSITO DE EFECTIVO, DEPOSITANTE: ALBARO MENDOZA ASQUICHO, CONCEPTO: REVERCION POR CONCEPTO DE ADQUISICION DE TASAS (PEAJES) PREVENTIVO N° 7700, CUENTA DE DEPOSITO: CUENTA UNICA DEL TESORO</t>
  </si>
  <si>
    <t>00016011101 DEPOSITO DE EFECTIVO, DEPOSITANTE: MIN.DE EDUCACION - LOURDES MACHICADO URQUIZO, CONCEPTO: DEVOLUCION DE SALDO PASAJES Y VIATICOS, CUENTA DE DEPOSITO: CUENTA UNICA DEL TESORO</t>
  </si>
  <si>
    <t>00592012001 DEPOSITO DE EFECTIVO, DEPOSITANTE: SARA SUZAN TORREZ CORDOVA, CONCEPTO: SALDO DE FONDOS EN AVANCE CIERRE DE GESTION 2017 AREA RECEPTIVO, CUENTA DE DEPOSITO: CUENTA UNICA DEL TESORO</t>
  </si>
  <si>
    <t>00099021001 DEPOSITO DE EFECTIVO, DEPOSITANTE: RS 1 "TTE. GRAL GERMAN BUSCH", CONCEPTO: DEVOLUCION GASTOS NO EJECUTADOS POR CONCEPTO DE COMBUSTIBLE, CUENTA DE DEPOSITO: CUENTA UNICA DEL TESORO</t>
  </si>
  <si>
    <t>00020011103 DEPOSITO DE EFECTIVO, DEPOSITANTE: EDGAR PEÑA MOJICA, CONCEPTO: RETENCION 13% PARTIDA PRESUPUESTARIA 22210 VIATICOS AL INTERIOR DEL PAIS, CUENTA DE DEPOSITO: CUENTA UNICA DEL TESORO</t>
  </si>
  <si>
    <t>00020011103 DEPOSITO DE EFECTIVO, DEPOSITANTE: MARIO ELGIN MONROY PACHECO, CONCEPTO: RETENCION 13% PARTIDA PRESUPUESTARIA 22210 VIATICOS AL INTERIOR DEL PAIS, CUENTA DE DEPOSITO: CUENTA UNICA DEL TESORO</t>
  </si>
  <si>
    <t>00020011103 DEPOSITO DE EFECTIVO, DEPOSITANTE: MINISTERIO DE DEFENSA, CONCEPTO: REVERSION ESCUDO BOL. EN PELTRE PREVENTIVO N 3028, CUENTA DE DEPOSITO: CUENTA UNICA DEL TESORO</t>
  </si>
  <si>
    <t>00099021001 DEPOSITO DE EFECTIVO, DEPOSITANTE: MINISTERIO DE DEFENSA, CONCEPTO: REVERSION ALIMENTACION N PREVENTIVO 7683, CUENTA DE DEPOSITO: CUENTA UNICA DEL TESORO</t>
  </si>
  <si>
    <t>00099021001 DEPOSITO DE EFECTIVO, DEPOSITANTE: HEINZ FRITZ ABRAHAM GERL MERCADO, CONCEPTO: REVERSION POR PASAJES AL INTERIOR DEL PAIS Y ALIMENTACION, CUENTA DE DEPOSITO: CUENTA UNICA DEL TESORO</t>
  </si>
  <si>
    <t>00099021001 DEPOSITO DE EFECTIVO, DEPOSITANTE: CAMARA DE DIPUTADOS, CONCEPTO: PREV/1821 DEVOLUCION DE RECURSOS NO UTILIZADOS/CON AFECTACION AL 29/12/2017, CUENTA DE DEPOSITO: CUENTA UNICA DEL TESORO</t>
  </si>
  <si>
    <t>00099021001 DEPOSITO DE EFECTIVO, DEPOSITANTE: ERNESTO FLORES, CONCEPTO: DEVOLUCION, CUENTA DE DEPOSITO: CUENTA UNICA DEL TESORO</t>
  </si>
  <si>
    <t>00099021001 DEPOSITO DE EFECTIVO, DEPOSITANTE: MTEPS, CONCEPTO: DEVOLUCION DE SALDO DE APOYO SINDICAL GESTION 2016, CUENTA DE DEPOSITO: CUENTA UNICA DEL TESORO</t>
  </si>
  <si>
    <t>00099021001 DEPOSITO DE EFECTIVO, DEPOSITANTE: ADOLFO CHURA-ASFI, CONCEPTO: DEVOLUCION FONDOS EN AVANCE, CUENTA DE DEPOSITO: CUENTA UNICA DEL TESORO</t>
  </si>
  <si>
    <t>00099021001 DEPOSITO DE EFECTIVO, DEPOSITANTE: FRANZ RENE MONROY BARRON, CONCEPTO: DEVOLUCION POR DOBLE PERCEPCION, CUENTA DE DEPOSITO: CUENTA UNICA DEL TESORO</t>
  </si>
  <si>
    <t>00099021001 DEPOSITO DE EFECTIVO, DEPOSITANTE: M J T I, CONCEPTO: DEVOLUCION DE AGUINALDO 2017 DUODECIMA - MINISTERIO DE JUSTICIA Y TRANSPARENCIA INSTITUCIONAL, CUENTA DE DEPOSITO: CUENTA UNICA DEL TESORO</t>
  </si>
  <si>
    <t>00099021001 DEPOSITO DE EFECTIVO, DEPOSITANTE: OSWALDO DAVID NINA CORRALES, CONCEPTO: DEVOLUCION DE VIATICOS POR VIAJE A LA CIUDAD DE ORURO, CUENTA DE DEPOSITO: CUENTA UNICA DEL TESORO</t>
  </si>
  <si>
    <t>00592012001 DEPOSITO DE EFECTIVO, DEPOSITANTE: VALENTIN TICONA COLQUE-MIN DE DES RURAL Y TIERRAS, CONCEPTO: PAGO BOLETOS 2017, CUENTA DE DEPOSITO: CUENTA UNICA DEL TESORO</t>
  </si>
  <si>
    <t>00099021001 DEPOSITO DE EFECTIVO, DEPOSITANTE: MARIA JESUS HOYOS CASTRO, CONCEPTO: PAGO POR COBRO INDEBIDO POR SEGUNDAS NUPCIAS, CUENTA DE DEPOSITO: CUENTA UNICA DEL TESORO</t>
  </si>
  <si>
    <t>00526012001 DEPOSITO DE EFECTIVO, DEPOSITANTE: RICHARD NINA CALLA - BOLIVIA TV, CONCEPTO: DEVOLUCION DE PASAJES, CUENTA DE DEPOSITO: CUENTA UNICA DEL TESORO</t>
  </si>
  <si>
    <t>00099021001 DEPOSITO DE EFECTIVO, DEPOSITANTE: CARLOS ALBERTO DIAZ AGUILAR, CONCEPTO: DEVOLUCION POR DOBLE PERCEPCION, CUENTA DE DEPOSITO: CUENTA UNICA DEL TESORO</t>
  </si>
  <si>
    <t>00212012001 DEPOSITO DE EFECTIVO, DEPOSITANTE: LIDIA S. CHOQUE ZUÑAGUA, CONCEPTO: DEVOLUCION VIATICOS, CUENTA DE DEPOSITO: CUENTA UNICA DEL TESORO</t>
  </si>
  <si>
    <t>00574012001 DEPOSITO DE EFECTIVO, DEPOSITANTE: LACTEOSBOL - SEDEM, CONCEPTO: DEVOLUCION E PASAJES ASIGNADOS, CUENTA DE DEPOSITO: CUENTA UNICA DEL TESORO</t>
  </si>
  <si>
    <t>00574012001 DEPOSITO DE EFECTIVO, DEPOSITANTE: LACTEOSBOL - SEDEM, CONCEPTO: DEVOLUCION DE PASAJES ASIGNADOS, CUENTA DE DEPOSITO: CUENTA UNICA DEL TESORO</t>
  </si>
  <si>
    <t>00099021001 DEPOSITO DE EFECTIVO, DEPOSITANTE: ANAVELA SUSANA PEÑARANDA GOMEZ, CONCEPTO: DEP. DUODECIMA DE AGUINALDO, CUENTA DE DEPOSITO: CUENTA UNICA DEL TESORO</t>
  </si>
  <si>
    <t>00099021001 DEPOSITO DE EFECTIVO, DEPOSITANTE: REYMI LUIS FERREIRA JUSTINIANO-MIN DE DEFENSA, CONCEPTO: REVERSION PASAJE-PREVENTIVO N° 3436, CUENTA DE DEPOSITO: CUENTA UNICA DEL TESORO</t>
  </si>
  <si>
    <t>00099021001 DEPOSITO DE EFECTIVO, DEPOSITANTE: JOSE LUIS BEGAZO AMPUERO, CONCEPTO: REVERSION PASAJES AL EXTERIOR PREVENTIVO 7537, CUENTA DE DEPOSITO: CUENTA UNICA DEL TESORO</t>
  </si>
  <si>
    <t>00099021001 DEPOSITO DE EFECTIVO, DEPOSITANTE: LUIS FERNANDO DELFIN ARDAYA, CONCEPTO: REVERSION PASAJES AL EXTERIOR PREVENTIVO 7357, CUENTA DE DEPOSITO: CUENTA UNICA DEL TESORO</t>
  </si>
  <si>
    <t>00513012003 DEPOSITO DE EFECTIVO, DEPOSITANTE: YACIMIENTOS PETROLIFEROS FISCALES BOLIVIANOS, CONCEPTO: DEVOLUCION DE ESTIPENDIOS, CUENTA DE DEPOSITO: CUENTA UNICA DEL TESORO</t>
  </si>
  <si>
    <t>00015011108 DEPOSITO DE EFECTIVO, DEPOSITANTE: CARLOS APARICIO VEDIA, CONCEPTO: EXCESOS, CUENTA DE DEPOSITO: CUENTA UNICA DEL TESORO</t>
  </si>
  <si>
    <t>00015011108 DEPOSITO DE EFECTIVO, DEPOSITANTE: ADRIAN MAGUEÑO, CONCEPTO: EXCESOS, CUENTA DE DEPOSITO: CUENTA UNICA DEL TESORO</t>
  </si>
  <si>
    <t>00099021001 DEPOSITO DE EFECTIVO, DEPOSITANTE: VICTORIA CARMEN RIVAS, CONCEPTO: COBROS INDEBIDOS POR NUEVAS NUPCIAS, CUENTA DE DEPOSITO: CUENTA UNICA DEL TESORO</t>
  </si>
  <si>
    <t>00046024204 DEPOSITO DE EFECTIVO, DEPOSITANTE: RENAN HAROLD TORRICO MERUVIA, CONCEPTO: EVENTO DAKAR 2017 UYUNI, CUENTA DE DEPOSITO: CUENTA UNICA DEL TESORO</t>
  </si>
  <si>
    <t>00099021001 DEPOSITO DE EFECTIVO, DEPOSITANTE: SERGIO PAITA SILES, CONCEPTO: DEVOLUCION DE PASAJES, CUENTA DE DEPOSITO: CUENTA UNICA DEL TESORO</t>
  </si>
  <si>
    <t>00206012001 DEPOSITO DE EFECTIVO, DEPOSITANTE: INE, CONCEPTO: DEP. POR VENTA, LA PAZ, FECHA. 05/01/2017, CUENTA DE DEPOSITO: CUENTA UNICA DEL TESORO</t>
  </si>
  <si>
    <t>00526012001 DEPOSITO DE EFECTIVO, DEPOSITANTE: WILFREDO QUISBERT MATTA, CONCEPTO: DEVOLUCION DE PASAJES BOLIVIA TV, CUENTA DE DEPOSITO: CUENTA UNICA DEL TESORO</t>
  </si>
  <si>
    <t>00015011108 DEP.DE CHEQ.AJENOS,RET.DE CAM.,CONCEPTO: DEVOLUCION DE FONDOS,DEP.: MIN. GOBIERNO , PROCEDENCIA: BANCO UNION S.A., CHEQUE: 51007, FECHA DE EMISION:29/12/2017</t>
  </si>
  <si>
    <t>00592012001 DEP.DE CHEQ.AJENOS,RET.DE CAM.,CONCEPTO: TRANSFERENCIA DE RECURSOS DEL 01 AL 28 DE DICIEMBRE,DEP.: IVAN GONZALES RAMIREZ , PROCEDENCIA: BANCO UNION S.A., CHEQUE: 634, FECHA DE EMISION:09/01/2018</t>
  </si>
  <si>
    <t>00086011102 DEP.DE CHEQ.AJENOS,RET.DE CAM.,CONCEPTO: PAGO MULTA POR CONTRAVERSIONES A LEY DE MEDIO AMBIENTE,DEP.: YPFB LOGISTICA S.A. , PROCEDENCIA: BANCO DE CREDITO DE BOLIVIA S.A., CHEQUE: 46269, FECHA DE EMISION:04/01/2018</t>
  </si>
  <si>
    <t>00099021001 DEP.DE CHEQ.AJENOS,RET.DE CAM.,CONCEPTO: REVERSION FRACCION NUAS-3053431 Y 100297641,DEP.: SEGUROS PROVIDA S.A. , PROCEDENCIA: BANCO NACIONAL DE BOLIVIA S.A., CHEQUE: 2312754, FECHA DE EMISION:09/01/2018</t>
  </si>
  <si>
    <t>00660072001 DEP.DE CHEQ.AJENOS,RET.DE CAM.,CONCEPTO: DEVOLUCION PAGO EN DEMASIA A SERVICIO PUBLICO 2017,DEP.: ORGANO JUDICIAL , PROCEDENCIA: BANCO UNION S.A., CHEQUE: 1994, FECHA DE EMISION:29/12/2017</t>
  </si>
  <si>
    <t>00086031101 DEP.DE CHEQ.AJENOS,RET.DE CAM.,CONCEPTO: DEP. CORRESPONDIENTE A COBRO DE TURISTAS SISCO-AMBORO,DEP.: SERNAP-AMBORO , PROCEDENCIA: BANCO UNION S.A., CHEQUE: 1053, FECHA DE EMISION:31/12/2017</t>
  </si>
  <si>
    <t>00291012005 DEP.DE CHEQ.AJENOS,RET.DE CAM.,CONCEPTO: PAGO ESPACIO PIBLICITARIO TRAMO AUTOPISTA LA PAZ EL ALTO,DEP.: ENTEL S.A. , PROCEDENCIA: BANCO MERCANTIL SANTA CRUZ SA., CHEQUE: 207673, FECHA DE EMISION:08/01/2018</t>
  </si>
  <si>
    <t>00041048002 DEP.DE CHEQ.AJENOS,RET.DE CAM.,CONCEPTO: SALDOS NO EJECUTADOS,DEP.: MAMANI CRUZ VIVIANA , PROCEDENCIA: BANCO UNION S.A., CHEQUE: 410, FECHA DE EMISION:05/01/2018</t>
  </si>
  <si>
    <t>00041044201 DEP.DE CHEQ.AJENOS,RET.DE CAM.,CONCEPTO: SALDOS NO EJECUTADOS,DEP.: MAMANI CRUZ VIVIANA , PROCEDENCIA: BANCO UNION S.A., CHEQUE: 408, FECHA DE EMISION:05/01/2018</t>
  </si>
  <si>
    <t>00578012002 DEP.DE CHEQ.AJENOS,RET.DE CAM.,CONCEPTO: REVERSION,DEP.: BOLIVIANA DE AVIACION , PROCEDENCIA: BANCO UNION S.A., CHEQUE: 2328, FECHA DE EMISION:08/01/2018</t>
  </si>
  <si>
    <t>00099021001 DEPOSITO DE EFECTIVO, DEPOSITANTE: MARIA ROXANA URDANIVIA MACHICADO, CONCEPTO: DUODECIMA DE AGUINALDO, CUENTA DE DEPOSITO: CUENTA UNICA DEL TESORO</t>
  </si>
  <si>
    <t>00099021001 DEPOSITO DE EFECTIVO, DEPOSITANTE: MARIA ROXANA URDANIVIA MACHICADO, CONCEPTO: DUODECIMAS DE AGUINALDO, CUENTA DE DEPOSITO: CUENTA UNICA DEL TESORO</t>
  </si>
  <si>
    <t>00099021001 DEPOSITO DE EFECTIVO, DEPOSITANTE: GLADYS JOSEFINA LARICO PAREDES, CONCEPTO: DUODECIMAS DE AGUINALDO, CUENTA DE DEPOSITO: CUENTA UNICA DEL TESORO</t>
  </si>
  <si>
    <t>00099021001 DEPOSITO DE EFECTIVO, DEPOSITANTE: FREDY CALLISAYA HUARAS C.I. 49073670 L.P., CONCEPTO: DEVOLUCION DE VISTICOS HACIA EL INTERIOR DEL PAIZ AL MUNICIPIO DE LA ISLA DEL SOL, CUENTA DE DEPOSITO: CUENTA UNICA DEL TESORO</t>
  </si>
  <si>
    <t>00283042001 DEPOSITO DE EFECTIVO, DEPOSITANTE: VICTOR HUGO TAPIA FLORES, CONCEPTO: DEVOLUCION PAGO EN EXCEDENTE, CUENTA DE DEPOSITO: CUENTA UNICA DEL TESORO</t>
  </si>
  <si>
    <t>00020011103 DEPOSITO DE EFECTIVO, DEPOSITANTE: ISRAEL GUZMAN JIMENEZ, CONCEPTO: RETENCION 13% PARTIDA PRESUPUESTARIA 22210 VIATICOS, CUENTA DE DEPOSITO: CUENTA UNICA DEL TESORO</t>
  </si>
  <si>
    <t>00020011103 DEPOSITO DE EFECTIVO, DEPOSITANTE: EDGAR PEÑA MOJICA, CONCEPTO: RETENCION 13% PARTIDA PRESUPUESTARIA 22210 VIATICOS, CUENTA DE DEPOSITO: CUENTA UNICA DEL TESORO</t>
  </si>
  <si>
    <t>00020011103 DEPOSITO DE EFECTIVO, DEPOSITANTE: EDGAR PEÑA MOJICA, CONCEPTO: RETENCION PARTIDA PRESUPUESTARIA 22110 PASAJES AL INTERIOR DEL PAIS, CUENTA DE DEPOSITO: CUENTA UNICA DEL TESORO</t>
  </si>
  <si>
    <t>00590012001 DEPOSITO DE EFECTIVO, DEPOSITANTE: OSCAR MURILLO CARDOZO, CONCEPTO: DEVOLUCION DE VIATICOS, CUENTA DE DEPOSITO: CUENTA UNICA DEL TESORO</t>
  </si>
  <si>
    <t>00086031101 DEPOSITO DE EFECTIVO, DEPOSITANTE: SERNAP-NOEL KEMPF, CONCEPTO: DEP. POR REVERSION DE FONDOS, CUENTA DE DEPOSITO: CUENTA UNICA DEL TESORO</t>
  </si>
  <si>
    <t>00342012001 DEPOSITO DE EFECTIVO, DEPOSITANTE: SR. FRANZ CHOQUE CI. 4808168 LP, CONCEPTO: DEVOLUCION DE PASAJES AEREO, CUENTA DE DEPOSITO: CUENTA UNICA DEL TESORO</t>
  </si>
  <si>
    <t>00086038007 DEPOSITO DE EFECTIVO, DEPOSITANTE: SERNAP-NOEL KEMPF, CONCEPTO: DEP. POR REVERSION DE FONDOS, CUENTA DE DEPOSITO: CUENTA UNICA DEL TESORO</t>
  </si>
  <si>
    <t>00086038007 DEPOSITO DE EFECTIVO, DEPOSITANTE: IDDTIC, CONCEPTO: DEP POR DEVOLUCION DE PAGO EN DEMASIA, CUENTA DE DEPOSITO: CUENTA UNICA DEL TESORO</t>
  </si>
  <si>
    <t>00066011102 DEPOSITO DE EFECTIVO, DEPOSITANTE: JHEZBEL NEYZA LIMA SEVERICH, CONCEPTO: REPOSICION DE CREDENCIAL, CUENTA DE DEPOSITO: CUENTA UNICA DEL TESORO</t>
  </si>
  <si>
    <t>00099021001 DEPOSITO DE EFECTIVO, DEPOSITANTE: NOLBERTA ALBERTO BAUTISTA, CONCEPTO: DEPOSITAR UNA DUODESIMA DE AGUINALDO, CUENTA DE DEPOSITO: CUENTA UNICA DEL TESORO</t>
  </si>
  <si>
    <t>00099021001 DEPOSITO DE EFECTIVO, DEPOSITANTE: CARLA MARIANA CABALLERO-ABEN, CONCEPTO: REVERSION C-31 N° 547, CUENTA DE DEPOSITO: CUENTA UNICA DEL TESORO</t>
  </si>
  <si>
    <t>00046021109 DEPOSITO DE EFECTIVO, DEPOSITANTE: MINISTERIO DE SALUD, CONCEPTO: SALDO NO EJECUTADO, CUENTA DE DEPOSITO: CUENTA UNICA DEL TESORO</t>
  </si>
  <si>
    <t>00290012001 DEPOSITO DE EFECTIVO, DEPOSITANTE: SERVICIO DE IMPUESTOS NACIONALES, CONCEPTO: DEVOLUCION DE VIATICOS, CUENTA DE DEPOSITO: CUENTA UNICA DEL TESORO</t>
  </si>
  <si>
    <t>00099021001 DEPOSITO DE EFECTIVO, DEPOSITANTE: FREDY A. GARCES VASQUEZ CI. 3128116 CB, CONCEPTO: REVERSION DE SALDOS NO EJECUTADOS 22110 ( PASAJES ), CUENTA DE DEPOSITO: CUENTA UNICA DEL TESORO</t>
  </si>
  <si>
    <t>00099021001 DEPOSITO DE EFECTIVO, DEPOSITANTE: RI - 26 " AZURDUY ", CONCEPTO: RETENCION DE IMPUESTOS ( IUE - IT ) POR CONSUMO DE AGUA POTABLE CORRESPONSIENTE A DICIEMBRE 2017, CUENTA DE DEPOSITO: CUENTA UNICA DEL TESORO</t>
  </si>
  <si>
    <t>00590012001 DEPOSITO DE EFECTIVO, DEPOSITANTE: VICTOR ANDRES ROSALES LIMACHI CI. 6723780 LP., CONCEPTO: REVERSION DE VIATICOS, CUENTA DE DEPOSITO: CUENTA UNICA DEL TESORO</t>
  </si>
  <si>
    <t>00590012001 DEPOSITO DE EFECTIVO, DEPOSITANTE: REYNALDO MARCELO ACARAPI MAMANI CI. 6148972 LP., CONCEPTO: REVERSION DE VIATICOS, CUENTA DE DEPOSITO: CUENTA UNICA DEL TESORO</t>
  </si>
  <si>
    <t>00590012001 DEPOSITO DE EFECTIVO, DEPOSITANTE: GABRIEL EMILIO CHOQUE QUISPE CI. 8431854 LP., CONCEPTO: REVERSION DE VIATICOS, CUENTA DE DEPOSITO: CUENTA UNICA DEL TESORO</t>
  </si>
  <si>
    <t>00590012001 DEPOSITO DE EFECTIVO, DEPOSITANTE: PITER WILFREDO GUARACHI MAMANI CI. 9214615 LP., CONCEPTO: REVERSION DE VIATICOS, CUENTA DE DEPOSITO: CUENTA UNICA DEL TESORO</t>
  </si>
  <si>
    <t>00590012001 DEPOSITO DE EFECTIVO, DEPOSITANTE: SAMUEL GUERRERO FERNANDEZ CI. 7049287 LP., CONCEPTO: REVERSION DE VIATICOS, CUENTA DE DEPOSITO: CUENTA UNICA DEL TESORO</t>
  </si>
  <si>
    <t>00590012001 DEPOSITO DE EFECTIVO, DEPOSITANTE: ALEXANDER OMAR USTARES ACAMPO CI. 5539696 PT., CONCEPTO: REVERSION DE VIATICOS, CUENTA DE DEPOSITO: CUENTA UNICA DEL TESORO</t>
  </si>
  <si>
    <t>00117012001 DEPOSITO DE EFECTIVO, DEPOSITANTE: HEIDDY SHIRLEY MACKAY FLORES, CONCEPTO: REVERSION DE VIATICOS C-31 3418, CUENTA DE DEPOSITO: CUENTA UNICA DEL TESORO</t>
  </si>
  <si>
    <t>00099021001 DEPOSITO DE EFECTIVO, DEPOSITANTE: EUFRACIA ALBERTO COLQUE, CONCEPTO: CANCELACION DE DEUDA, CUENTA DE DEPOSITO: CUENTA UNICA DEL TESORO</t>
  </si>
  <si>
    <t>00099021001 DEPOSITO DE EFECTIVO, DEPOSITANTE: ROSARIO POMA, CONCEPTO: DEVOLUCION, CUENTA DE DEPOSITO: CUENTA UNICA DEL TESORO</t>
  </si>
  <si>
    <t>00016011101 DEPOSITO DE EFECTIVO, DEPOSITANTE: ROSARIO POMA, CONCEPTO: DEVOLUCION, CUENTA DE DEPOSITO: CUENTA UNICA DEL TESORO</t>
  </si>
  <si>
    <t>00035031101 DEPOSITO DE EFECTIVO, DEPOSITANTE: LUIS ALBERTO CUELLAR MAMANI, CONCEPTO: DEVOLUCION DE REFRIGERIO, CUENTA DE DEPOSITO: CUENTA UNICA DEL TESORO</t>
  </si>
  <si>
    <t>00035031101 DEPOSITO DE EFECTIVO, DEPOSITANTE: LUIS ALBERTO CUELLAR MAMANI, CONCEPTO: DEVOLUCION E 5 DIAS DE SALARIO, CUENTA DE DEPOSITO: CUENTA UNICA DEL TESORO</t>
  </si>
  <si>
    <t>00099021001 DEPOSITO DE EFECTIVO, DEPOSITANTE: LUIS EDMUNDO ALCOREZA GUARAZ, CONCEPTO: DEVOLUCION DE AGUINALDO DE LA GESTION 2017 A LA UNIVERSIDAD PUBLICA DE EL ALTO, CUENTA DE DEPOSITO: CUENTA UNICA DEL TESORO</t>
  </si>
  <si>
    <t>00035031101 DEPOSITO DE EFECTIVO, DEPOSITANTE: LUIS ALBERTO CUELLAR MAMANI, CONCEPTO: DEVOLUCION DE APORTES PATRONALES, CUENTA DE DEPOSITO: CUENTA UNICA DEL TESORO</t>
  </si>
  <si>
    <t>00099021001 DEPOSITO DE EFECTIVO, DEPOSITANTE: LUZ FERNANDA ORIHUELA PINTO, CONCEPTO: DEP. POR RETENCION SERVICIOS DE AGUA, MES NOVIEMBRE/17 DEL RA-4 "TTE BULLAIN", CUENTA DE DEPOSITO: CUENTA UNICA DEL TESORO</t>
  </si>
  <si>
    <t>00380014201 DEPOSITO DE EFECTIVO, DEPOSITANTE: IBLIN ROSSO FLORES, CONCEPTO: DEVOLUCION VIATICOS, CUENTA DE DEPOSITO: CUENTA UNICA DEL TESORO</t>
  </si>
  <si>
    <t>00099021001 DEPOSITO DE EFECTIVO, DEPOSITANTE: CIRO FELIPE ZABALA CANEDO, CONCEPTO: PAGO EXCEDENTE DE TELEFONIA FIJA, CUENTA DE DEPOSITO: CUENTA UNICA DEL TESORO</t>
  </si>
  <si>
    <t>00099021001 DEPOSITO DE EFECTIVO, DEPOSITANTE: MIRIAM COLQUE CHALLAPA, CONCEPTO: DEP. UNA DUODECIMA DE AGUINALDO, CUENTA DE DEPOSITO: CUENTA UNICA DEL TESORO</t>
  </si>
  <si>
    <t>00592012001 DEPOSITO DE EFECTIVO, DEPOSITANTE: LUCY MONASTERIOS QUISPE, CONCEPTO: NOTA DE DEBITO 163566 GESTION 2017, CUENTA DE DEPOSITO: CUENTA UNICA DEL TESORO</t>
  </si>
  <si>
    <t>00099021001 DEPOSITO DE EFECTIVO, DEPOSITANTE: LUCY MONASTERIOS QUISPE, CONCEPTO: DEVOLUCION POR ASIGNACION DE FONDOS EN AVANCE, CUENTA DE DEPOSITO: CUENTA UNICA DEL TESORO</t>
  </si>
  <si>
    <t>00313012004 DEPOSITO DE EFECTIVO, DEPOSITANTE: COOP DE SERV DE AGUA Y ALCANT TJA LTDA., CONCEPTO: REVERSION SERVICIO DE AGUA RD TARIJA, CUENTA DE DEPOSITO: CUENTA UNICA DEL TESORO</t>
  </si>
  <si>
    <t>00313012004 DEPOSITO DE EFECTIVO, DEPOSITANTE: HENRY MAGUIÑA, CONCEPTO: SALDO NO EJECUTADO REFRIGERIO PERSONAL EVENTUAL-ENERO, CUENTA DE DEPOSITO: CUENTA UNICA DEL TESORO</t>
  </si>
  <si>
    <t>00206012001 DEPOSITO DE EFECTIVO, DEPOSITANTE: INE, CONCEPTO: DEP. POR VENTA LA PAZ FECHA 08/01/2018, CUENTA DE DEPOSITO: CUENTA UNICA DEL TESORO</t>
  </si>
  <si>
    <t>00099021001 DEP.DE CHEQ.AJENOS,RET.DE CAM.,CONCEPTO: DEVOLUCION DE CONSUMO ENERGIA ELECTRICA EMPRESA CONSTRUCTORA SERRANO - COMPONENTE II UNASUR,DEP.: EMPRESA CONSTRUCTORA "SERRANO" , PROCEDENCIA: BANCO UNION S.A., CHEQUE: 1159, FECHA DE EMISION:09/01/2018</t>
  </si>
  <si>
    <t>00010011101 DEP.DE CHEQ.AJENOS,RET.DE CAM.,CONCEPTO: REEMBOLSO DE SUBSIDIO DE INCAPACIDAD TEMPORAL OCTUBRE 2017,DEP.: CAJA BANCARIA ESTATAL DE SALUD , PROCEDENCIA: BANCO UNION S.A., CHEQUE: 25214, FECHA DE EMISION:13/12/2017</t>
  </si>
  <si>
    <t>00010011101 DEP.DE CHEQ.AJENOS,RET.DE CAM.,CONCEPTO: DEP. EN DEMASIA - FONDO ROTATIVO 2017,DEP.: MINISTERIO DE RELACIONES EXTERIORES , PROCEDENCIA: BANCO UNION S.A., CHEQUE: 1160, FECHA DE EMISION:09/01/2018</t>
  </si>
  <si>
    <t>00015011108 DEP.DE CHEQ.AJENOS,RET.DE CAM.,CONCEPTO: DEVOLUCION DE FONDOS,DEP.: MIN GOBIERNO , PROCEDENCIA: BANCO UNION S.A., CHEQUE: 51006, FECHA DE EMISION:29/12/2017</t>
  </si>
  <si>
    <t>00035031101 DEP.DE CHEQ.AJENOS,RET.DE CAM.,CONCEPTO: ARRIENDO AUDITORIO ILLIMANI AL MINISTERIO DE LA PRESIDENCIA EVENTO PACTO FISCAL,DEP.: MEFP - UCPP , PROCEDENCIA: BANCO UNION S.A., CHEQUE: 1202, FECHA DE EMISION:08/01/2018</t>
  </si>
  <si>
    <t>00035031101 DEP.DE CHEQ.AJENOS,RET.DE CAM.,CONCEPTO: ARRIENDO DE STANDS POR EL BANCO UNION EN LA PAZ EXPONE 2017,DEP.: MEFP - UCPP , PROCEDENCIA: BANCO UNION S.A., CHEQUE: 1201, FECHA DE EMISION:08/01/2018</t>
  </si>
  <si>
    <t>00342012001 DEP.DE CHEQ.AJENOS,RET.DE CAM.,CONCEPTO: DEVOLUCION GESTION 2017,DEP.: AE VIVIENDA , PROCEDENCIA: BANCO UNION S.A., CHEQUE: 858, FECHA DE EMISION:29/12/2017</t>
  </si>
  <si>
    <t>00099024113 DEP.DE CHEQ.AJENOS,RET.DE CAM.,CONCEPTO: MULTA PROYECTO CONSTRUCCION UNIDAD EDUCATIVA GRAN MARISCAL AYACUCHO MUNICIPIO DE HUANUNI,DEP.: MIN. DE LA PRESIDENCIA - UPRE , PROCEDENCIA: BANCO UNION S.A., CHEQUE: 526, FECHA DE EMISION:29/12/2017</t>
  </si>
  <si>
    <t>00099024113 DEP.DE CHEQ.AJENOS,RET.DE CAM.,CONCEPTO: MULTA PROY. CONSTRUCCION CENTRO DE PRESERVACION CULTURAL E INSTITUCIONAL DEL CONJUNTO FLOKLORICO,DEP.: MIN. DE LA PRESIDENCIA - UPRE</t>
  </si>
  <si>
    <t>00582012001 DEP.DE CHEQ.AJENOS,RET.DE CAM.,CONCEPTO: DEVOLUCION DE FONDOS S/COMP 5501 JULIO CESAR ARANDO,DEP.: EBA , PROCEDENCIA: BANCO UNION S.A., CHEQUE: 4756, FECHA DE EMISION:28/12/2017</t>
  </si>
  <si>
    <t>00212032002 DEP.DE CHEQ.AJENOS,RET.DE CAM.,CONCEPTO: APORTE VOLUNTARIOS INRA - COCHABAMBA,DEP.: INRA - COCHABAMBA , PROCEDENCIA: BANCO UNION S.A., CHEQUE: 5821, FECHA DE EMISION:29/12/2017</t>
  </si>
  <si>
    <t>00587012001 DEP.DE CHEQ.AJENOS,RET.DE CAM.,CONCEPTO: PAGO INCAPACIDAD TEMPORAL DEL PERSONAL EBC CORRESPONDIENTE MES NOVIEMBRE,DEP.: CAJA DE SALUD DE CAMINOS Y R.A. , PROCEDENCIA: BANCO UNION S.A., CHEQUE: 8729, FECHA DE EMISION:29/12/2017</t>
  </si>
  <si>
    <t>00099021001 DEP.DE CHEQ.AJENOS,RET.DE CAM.,CONCEPTO: FRACCION COMPLEMENTARIA MENSUAL,DEP.: FUTURO DE BOLIVIA S.A. AFP , PROCEDENCIA: BANCO DE CREDITO DE BOLIVIA S.A., CHEQUE: 52014, FECHA DE EMISION:10/01/2018</t>
  </si>
  <si>
    <t>00099021001 DEP.DE CHEQ.AJENOS,RET.DE CAM.,CONCEPTO: COMPENSACION MENSUAL COTIZACION,DEP.: FUTURO DE BOLIVIA S.A. AFP , PROCEDENCIA: BANCO DE CREDITO DE BOLIVIA S.A., CHEQUE: 52013, FECHA DE EMISION:10/01/2018</t>
  </si>
  <si>
    <t>00578012002 DEP.DE CHEQ.AJENOS,RET.DE CAM.,CONCEPTO: REVERSION,DEP.: BOLIVIANA DE AVIACION , PROCEDENCIA: BANCO UNION S.A., CHEQUE: 8449, FECHA DE EMISION:10/01/2018</t>
  </si>
  <si>
    <t>00086031101 DEP.DE CHEQ.AJENOS,RET.DE CAM.,CONCEPTO: MMAA SERVICIO NACIONAL DE AREAS PROTEGIDAS (5500-032550) POR CONCEPTO DE MULTA,DEP.: SERNAP - COTAPATA , PROCEDENCIA: BANCO UNION S.A., CHEQUE: 1010, FECHA DE EMISION:09/01/2018</t>
  </si>
  <si>
    <t>00099021001 DEP.DE CHEQ.AJENOS,RET.DE CAM.,CONCEPTO: DEVOLUCION PASAJES AEREOS NO ULITIZADOS BOLTUR DE AMAZONAS GESTION 2016,DEP.: MINISTERIO DE MINERIA Y METALURGIA , PROCEDENCIA: BANCO UNION S.A., CHEQUE: 3143, FECHA DE EMISION:29/12/2017</t>
  </si>
  <si>
    <t>00099021001 DEPOSITO DE EFECTIVO, DEPOSITANTE: PATRICIA CRISTINA JEMIO MALAGA, CONCEPTO: DEP DE DUODECIMAS DE AGUINALDO, CUENTA DE DEPOSITO: CUENTA UNICA DEL TESORO</t>
  </si>
  <si>
    <t>00099021001 DEPOSITO DE EFECTIVO, DEPOSITANTE: ANGEL GUTIERREZ TORREZ, CONCEPTO: DOBLE PERCEPCION, CUENTA DE DEPOSITO: CUENTA UNICA DEL TESORO</t>
  </si>
  <si>
    <t>00099021001 DEPOSITO DE EFECTIVO, DEPOSITANTE: RCM-5 "LANZA", CONCEPTO: DEVOLUCION COMBUSTIBLE CUMBRE HIDROCARBUROS, CUENTA DE DEPOSITO: CUENTA UNICA DEL TESORO</t>
  </si>
  <si>
    <t>00015011108 DEPOSITO DE EFECTIVO, DEPOSITANTE: ROCIO QUIPILDOR RAMIREZ, CONCEPTO: EXCESOS, CUENTA DE DEPOSITO: CUENTA UNICA DEL TESORO</t>
  </si>
  <si>
    <t>00283012002 DEPOSITO DE EFECTIVO, DEPOSITANTE: PAMELA MENDOZA, CONCEPTO: DEVOLUCION DE VIATICOS, CUENTA DE DEPOSITO: CUENTA UNICA DEL TESORO</t>
  </si>
  <si>
    <t>00099021001 DEPOSITO DE EFECTIVO, DEPOSITANTE: FERNANDO VALENZUELA BILLEWICZ - CAMARA DE DIP, CONCEPTO: PREV/1439 DEVOLUCION DE RECURSOS NO UTILIZADOS CON AFECTACION AL 29 DE DIC DE 2017, CUENTA DE DEPOSITO: CUENTA UNICA DEL TESORO</t>
  </si>
  <si>
    <t>00099021001 DEPOSITO DE EFECTIVO, DEPOSITANTE: ELIZABETH MARILU ANTONIO DE ARANIBAR, CONCEPTO: DEPOSITÓ UNA DUODECIMA DE AGUINALDO, CUENTA DE DEPOSITO: CUENTA UNICA DEL TESORO</t>
  </si>
  <si>
    <t>00015011108 DEPOSITO DE EFECTIVO, DEPOSITANTE: MINISTERIO DE GOBIERNO, CONCEPTO: DEP POR REMANENTE A LA LIBRETA 00015011108 OTROS INGRESOS MINISTERIO DE GOBIERNO, CUENTA DE DEPOSITO: CUENTA UNICA DEL TESORO</t>
  </si>
  <si>
    <t>00099021001 DEPOSITO DE EFECTIVO, DEPOSITANTE: ROBERTO EDWIN LOZANO CABRERA, CONCEPTO: REVERSION DE PASAJES PREV N° 8613/17 N° DE CARGO DE CUENTA, CUENTA DE DEPOSITO: CUENTA UNICA DEL TESORO</t>
  </si>
  <si>
    <t>00099021001 DEPOSITO DE EFECTIVO, DEPOSITANTE: VANESSA MARIA TORRICOS DIAZ, CONCEPTO: REVERSION REFRIGERIO PREV N° 8495 DE CARGO DE CUENTA, CUENTA DE DEPOSITO: CUENTA UNICA DEL TESORO</t>
  </si>
  <si>
    <t>00099021001 DEPOSITO DE EFECTIVO, DEPOSITANTE: RCM-5 LANZA, CONCEPTO: DEVOLUCION MARISCALERIA, CUENTA DE DEPOSITO: CUENTA UNICA DEL TESORO</t>
  </si>
  <si>
    <t>00099021001 DEPOSITO DE EFECTIVO, DEPOSITANTE: JOSE LUIS ACEVEDO, CONCEPTO: PAGO POR EXCEDENTES SERVICIO DE LLAMADAS AL TELEFONO MOVIL POR LOS MESES SEPTIEMBRE Y OCTUBRE 2017, CUENTA DE DEPOSITO: CUENTA UNICA DEL TESORO</t>
  </si>
  <si>
    <t>00046021109 DEPOSITO DE EFECTIVO, DEPOSITANTE: JOSE LUIS ACEVEDO, CONCEPTO: PAGO EXCEDENTE SERVICIO DE LLAMADAS AL TELEFONO MOVIL POR EL MES DE NOVIEMBRE 2017, CUENTA DE DEPOSITO: CUENTA UNICA DEL TESORO</t>
  </si>
  <si>
    <t>00046021109 DEPOSITO DE EFECTIVO, DEPOSITANTE: ROLANDO IVAN AYAVIRI CABERO, CONCEPTO: PAGO DE EXCEDENTE SERVICIO DE LLAMADAS TELEFONO MOVIL POR EL MES DE NOVIEMBRE 2017, CUENTA DE DEPOSITO: CUENTA UNICA DEL TESORO</t>
  </si>
  <si>
    <t>00099021001 DEPOSITO DE EFECTIVO, DEPOSITANTE: YERKO CAMACHO GUZMAN, CONCEPTO: DEVOLUCION DE PASAJES, CUENTA DE DEPOSITO: CUENTA UNICA DEL TESORO</t>
  </si>
  <si>
    <t>00099021001 DEPOSITO DE EFECTIVO, DEPOSITANTE: RC-7 "CHICHAS", CONCEPTO: DEVOLUCION POR COMBUSTIBLE, CUENTA DE DEPOSITO: CUENTA UNICA DEL TESORO</t>
  </si>
  <si>
    <t>00099021001 DEPOSITO DE EFECTIVO, DEPOSITANTE: LEOPOLDO CONDORI SURCO, CONCEPTO: DEVOLUCION PASAJES, CUENTA DE DEPOSITO: CUENTA UNICA DEL TESORO</t>
  </si>
  <si>
    <t>00099021001 DEPOSITO DE EFECTIVO, DEPOSITANTE: RENE VILELO MONTALVO, CONCEPTO: DEVOLUCION PASAJES, CUENTA DE DEPOSITO: CUENTA UNICA DEL TESORO</t>
  </si>
  <si>
    <t>00046024204 DEPOSITO DE EFECTIVO, DEPOSITANTE: MIN DE SALUD-SILVIA MARISOL PAZ ZAMBRANA, CONCEPTO: DEVOLUCION DE VIATICOS, CUENTA DE DEPOSITO: CUENTA UNICA DEL TESORO</t>
  </si>
  <si>
    <t>00572012001 DEPOSITO DE EFECTIVO, DEPOSITANTE: LOGIMIL LTDA, CONCEPTO: DEP. POR MULTAS EN DISPONIBILIDAD Y RETRASOS EN LA ENTREGA DE PRODUCTO EN TRANSPORTE (2017-025), CUENTA DE DEPOSITO: CUENTA UNICA DEL TESORO</t>
  </si>
  <si>
    <t>00099021001 DEPOSITO DE EFECTIVO, DEPOSITANTE: HUGO DAVID NOGALES QUISPE, CONCEPTO: DEV.DE DEUDA POR DOBLE PERCEPCION DE OCTUBRE A DICIEMBRE MAS DUODECIMAS DE AGUINALDO, CUENTA DE DEPOSITO: CUENTA UNICA DEL TESORO</t>
  </si>
  <si>
    <t>00132052001 DEPOSITO DE EFECTIVO, DEPOSITANTE: EMPRESA ESTRATEGICA DE PROD. DE SEMILLA EEPS, CONCEPTO: DEVOLUCION DE FONDOS EN AVANCE NO EJECUTADOS, CUENTA DE DEPOSITO: CUENTA UNICA DEL TESORO</t>
  </si>
  <si>
    <t>00099021001 DEPOSITO DE EFECTIVO, DEPOSITANTE: HEINZ FRITZ ABRAHAM GERL MERCADO, CONCEPTO: REVERSION POR PASAJES AL INTERIOR DEL PAIS PREV 3756, CUENTA DE DEPOSITO: CUENTA UNICA DEL TESORO</t>
  </si>
  <si>
    <t>00099021001 DEPOSITO DE EFECTIVO, DEPOSITANTE: ESTER TORRICO PEÑA, CONCEPTO: DEVOLUCION DE MEDIO DIA DE VIATICO, CUENTA DE DEPOSITO: CUENTA UNICA DEL TESORO</t>
  </si>
  <si>
    <t>00099021001 DEPOSITO DE EFECTIVO, DEPOSITANTE: MARIA MONICA ENRIQUE DE TORREZ, CONCEPTO: DOBLE PERCEPCION, CUENTA DE DEPOSITO: CUENTA UNICA DEL TESORO</t>
  </si>
  <si>
    <t>00020031101 DEPOSITO DE EFECTIVO, DEPOSITANTE: EJERCITO DE BOLIVIA, CONCEPTO: RETENCION, CUENTA DE DEPOSITO: CUENTA UNICA DEL TESORO</t>
  </si>
  <si>
    <t>00132079201 DEPOSITO DE EFECTIVO, DEPOSITANTE: ENVIBOL, CONCEPTO: DEVOLUCION DE FONDOS, CUENTA DE DEPOSITO: CUENTA UNICA DEL TESORO</t>
  </si>
  <si>
    <t>00591012001 DEPOSITO DE EFECTIVO, DEPOSITANTE: DIMELSA ZACARIAS SANDALIO, CONCEPTO: SERVICIOS BASICOS, CUENTA DE DEPOSITO: CUENTA UNICA DEL TESORO</t>
  </si>
  <si>
    <t>00212012001 DEPOSITO DE EFECTIVO, DEPOSITANTE: ALINA ELIANA MAMANI MAMANI, CONCEPTO: REPOSICION DE CREDENCIAL, CUENTA DE DEPOSITO: CUENTA UNICA DEL TESORO</t>
  </si>
  <si>
    <t>00512012001 DEPOSITO DE EFECTIVO, DEPOSITANTE: JENNY CLAURE - A.A.S.A.N.A., CONCEPTO: DEVOLUCION, CUENTA DE DEPOSITO: CUENTA UNICA DEL TESORO</t>
  </si>
  <si>
    <t>00099021001 DEPOSITO DE EFECTIVO, DEPOSITANTE: MINISTERIO DE GOBIERNO, CONCEPTO: DEP. DE DUODECIMA DE AGUINALDO, CUENTA DE DEPOSITO: CUENTA UNICA DEL TESORO</t>
  </si>
  <si>
    <t>00015011108 DEPOSITO DE EFECTIVO, DEPOSITANTE: MINISTERIO DE GOBIERNO, CONCEPTO: FONDOS EN AVANCE, CUENTA DE DEPOSITO: CUENTA UNICA DEL TESORO</t>
  </si>
  <si>
    <t>00206012001 DEPOSITO DE EFECTIVO, DEPOSITANTE: INE, CONCEPTO: DEP. POR VENTA, LA PAZ, FECHA 09/01/2018, CUENTA DE DEPOSITO: CUENTA UNICA DEL TESORO</t>
  </si>
  <si>
    <t>00099021001 DEP.DE CHEQ.AJENOS,RET.DE CAM.,CONCEPTO: DEVOLUCION PAGO EXCESIVO REFRIGERIOS DICIEMBRE 2017 C-31 N° 3563,DEP.: SEGIP OF. NACIONAL , PROCEDENCIA: BANCO UNION S.A., CHEQUE: 11731, FECHA DE EMISION:29/12/2017</t>
  </si>
  <si>
    <t>00340012003 DEP.DE CHEQ.AJENOS,RET.DE CAM.,CONCEPTO: DEP. NO IDENTIFICADOS CON LA CTA OPERACIONES VARIAS GESTION 2017,DEP.: SEGIP OF. NACIONAL , PROCEDENCIA: BANCO UNION S.A., CHEQUE: 11732, FECHA DE EMISION:29/12/2017</t>
  </si>
  <si>
    <t>00099021001 DEP.DE CHEQ.AJENOS,RET.DE CAM.,CONCEPTO: DEVOLUCION PAGO EXCESIVO DE REFRIGERIOS MAYO 2017 C-31 N° 3106 GESTION 2017,DEP.: SEGIP OF. NACIONAL , PROCEDENCIA: BANCO UNION S.A., CHEQUE: 11729, FECHA DE EMISION:29/12/2017</t>
  </si>
  <si>
    <t>00099021001 DEP.DE CHEQ.AJENOS,RET.DE CAM.,CONCEPTO: REPOSICION DE 1 CREDENCIAL EXTRAVIADO C-31 N° 1721 GESTION 2016,DEP.: SEGIP OF. NACIONAL , PROCEDENCIA: BANCO UNION S.A., CHEQUE: 11728, FECHA DE EMISION:29/12/2017</t>
  </si>
  <si>
    <t>00660012005 DEP.DE CHEQ.AJENOS,RET.DE CAM.,CONCEPTO: CUENTAS POR COBRAR, GERMAN ESPADA,DEP.: ORGANO JUDICIAL - DAF NACIONAL , PROCEDENCIA: BANCO UNION S.A., CHEQUE: 2383, FECHA DE EMISION:05/01/2018</t>
  </si>
  <si>
    <t>00574012004 DEP.DE CHEQ.AJENOS,RET.DE CAM.,CONCEPTO: DESCUENTOS SUBSIDIO UNIVERSAL GESTION 2015,DEP.: LACTTEOSBOL , PROCEDENCIA: BANCO UNION S.A., CHEQUE: 4670, FECHA DE EMISION:08/01/2018</t>
  </si>
  <si>
    <t>00574012002 DEP.DE CHEQ.AJENOS,RET.DE CAM.,CONCEPTO: FACTURAS NO DECLARADAS GESTION 2015- TINTAYA GONZALES MERLIZ,DEP.: LACTEOSBOL , PROCEDENCIA: BANCO UNION S.A., CHEQUE: 4671, FECHA DE EMISION:08/01/2018</t>
  </si>
  <si>
    <t>00574012002 DEP.DE CHEQ.AJENOS,RET.DE CAM.,CONCEPTO: REPOSICION DE RECURSOS DE LA PLANTA VILLA 14 DE SEPTIEMBRE,DEP.: LACTEOSBOL , PROCEDENCIA: BANCO UNION S.A., CHEQUE: 4673, FECHA DE EMISION:09/01/2018</t>
  </si>
  <si>
    <t>00010011102 DEP.DE CHEQ.AJENOS,RET.DE CAM.,CONCEPTO: RECAUDACION GESTORIA CONSULAR DEL CONSULADO DE BOLIVIA EN LA QUIACA - ARGENTINA,DEP.: CONSULADO DE BOLIVIA EN LA QUIACA - ARGENTINA</t>
  </si>
  <si>
    <t>00592012001 DEP.DE CHEQ.AJENOS,RET.DE CAM.,CONCEPTO: TRANSFERENCIA DE RECURSOS DE 28 AL 29 DE DICIEMBRE,DEP.: IVAN GONZALES RAMIREZ , PROCEDENCIA: BANCO UNION S.A., CHEQUE: 635, FECHA DE EMISION:10/01/2018</t>
  </si>
  <si>
    <t>00046024204 DEP.DE CHEQ.AJENOS,RET.DE CAM.,CONCEPTO: REVERSION DE FONDOS,DEP.: MINISTERIO DE SALUD , PROCEDENCIA: BANCO UNION S.A., CHEQUE: 1796, FECHA DE EMISION:29/12/2017</t>
  </si>
  <si>
    <t>00523012001 DEP.DE CHEQ.AJENOS,RET.DE CAM.,CONCEPTO: VENTA DE SERVICIOS ECOBOL,DEP.: ECOBOL , PROCEDENCIA: BANCO BISA S.A., CHEQUE: 7220, FECHA DE EMISION:02/01/2018</t>
  </si>
  <si>
    <t>00224012002 DEP.DE CHEQ.AJENOS,RET.DE CAM.,CONCEPTO: TRANSFERENCIA DE FONDOS PARA REALIZAR PAGOS VIA SIGEP,DEP.: INSUMOS BOLIVIA , PROCEDENCIA: BANCO UNION S.A., CHEQUE: 3298, FECHA DE EMISION:11/01/2018</t>
  </si>
  <si>
    <t>00099021001 DEPOSITO DE EFECTIVO, DEPOSITANTE: HILARION COPA CRUZ, CONCEPTO: DEVOLUCION COBRO INDEBIDO, CUENTA DE DEPOSITO: CUENTA UNICA DEL TESORO</t>
  </si>
  <si>
    <t>00099021001 DEPOSITO DE EFECTIVO, DEPOSITANTE: ROSE MARY APAZA SUXO 3412620 LP, CONCEPTO: REVERSION DE BOLETA DE HABER MENSUAL, CUENTA DE DEPOSITO: CUENTA UNICA DEL TESORO</t>
  </si>
  <si>
    <t>00099021001 DEPOSITO DE EFECTIVO, DEPOSITANTE: ROSE MARY APAZA SUXO 3412620LP, CONCEPTO: REVERSION DE BOLETA DE HABER MENSUAL, CUENTA DE DEPOSITO: CUENTA UNICA DEL TESORO</t>
  </si>
  <si>
    <t>00086084202 DEPOSITO DE EFECTIVO, DEPOSITANTE: FREDDY VICTOR ARANO BARRIENTOS, CONCEPTO: DEVOLUCION DE FONDOS EN AVANCE C31-402, CUENTA DE DEPOSITO: CUENTA UNICA DEL TESORO</t>
  </si>
  <si>
    <t>00132022002 DEPOSITO DE EFECTIVO, DEPOSITANTE: PAPELBOL, CONCEPTO: DEVOLUCION DE FONDOS C-31 175, CUENTA DE DEPOSITO: CUENTA UNICA DEL TESORO</t>
  </si>
  <si>
    <t>00020031101 DEPOSITO DE EFECTIVO, DEPOSITANTE: ALVARO ARMANDO ALARCON ANTEZANA, CONCEPTO: REVERSION POR GASTOS NO EJECUTADOS DEL (P.M.S.) MAXAN-FANEXA, CUENTA DE DEPOSITO: CUENTA UNICA DEL TESORO</t>
  </si>
  <si>
    <t>00099021001 DEPOSITO DE EFECTIVO, DEPOSITANTE: FREDY ALVARO GARCES VASQUEZ, CONCEPTO: REVERSION DE SALDOS NO EJECUTADOS ( 22500- SEGUROS), CUENTA DE DEPOSITO: CUENTA UNICA DEL TESORO</t>
  </si>
  <si>
    <t>00099021001 DEPOSITO DE EFECTIVO, DEPOSITANTE: MANUEL FERNANDO QUILLE FLORES, CONCEPTO: PAGO DE LA LUZ, CUENTA DE DEPOSITO: CUENTA UNICA DEL TESORO</t>
  </si>
  <si>
    <t>00099021001 DEPOSITO DE EFECTIVO, DEPOSITANTE: ABC - OFICINA CENTRAL, CONCEPTO: DEVOLUCION DE SALDO DE VIATICOS, CUENTA DE DEPOSITO: CUENTA UNICA DEL TESORO</t>
  </si>
  <si>
    <t>00373024105 DEPOSITO DE EFECTIVO, DEPOSITANTE: PROYECTO APOYO AL CULTIVO DE PIÑA PARA LA PROD, CONCEPTO: PROY. APAYO AL CULTIVO DE PIÑA PARA LA PRODUCCION DE FRUTA DE ALTA CALIDAD EN SINDICATO ILLIMANI, CUENTA DE DEPOSITO: CUENTA UNICA DEL TESORO</t>
  </si>
  <si>
    <t>00212012001 DEPOSITO DE EFECTIVO, DEPOSITANTE: ERNESTO RUFO MARIÑO BORQUEZ - INRA - DN, CONCEPTO: INRA - DEVOLUCION DE VIATICOS, CUENTA DE DEPOSITO: CUENTA UNICA DEL TESORO</t>
  </si>
  <si>
    <t>00206012001 DEPOSITO DE EFECTIVO, DEPOSITANTE: INE, CONCEPTO: DEP. POR VENTA, LA PAZ, FECHA 10/01/2018, CUENTA DE DEPOSITO: CUENTA UNICA DEL TESORO</t>
  </si>
  <si>
    <t>00132069203 DEPOSITO DE EFECTIVO, DEPOSITANTE: TEOFILO JAVIER TEJERINA BAUTISTA, CONCEPTO: 13% DE PAGO DE IMPUESTOS DE COMPRA DE COMBUSTIBLE DE LA NO DECLARACION A TIEMPO, CUENTA DE DEPOSITO: CUENTA UNICA DEL TESORO</t>
  </si>
  <si>
    <t>00132052001 DEPOSITO DE EFECTIVO, DEPOSITANTE: FROILAN ADHEMAR RODRIGUEZ CALANI, CONCEPTO: DEVOLUCION DE SALARIO DEL MES DE OCTUBRE, CUENTA DE DEPOSITO: CUENTA UNICA DEL TESORO</t>
  </si>
  <si>
    <t>00099021001 DEPOSITO DE EFECTIVO, DEPOSITANTE: JUAN JOSE IGNACIO FIGUEREDO, CONCEPTO: DEVOLUCION DE RECURSOS - PREVENTIVO 6142 ADQUISICION SOAT - 2018 MINISTERIO DE COMUNICACION, CUENTA DE DEPOSITO: CUENTA UNICA DEL TESORO</t>
  </si>
  <si>
    <t>00099021001 DEPOSITO DE EFECTIVO, DEPOSITANTE: GLADYS DEL CARMEN VARGAS RAMIREZ, CONCEPTO: DEVOLUCION DOBLE PERCEPCION, CUENTA DE DEPOSITO: CUENTA UNICA DEL TESORO</t>
  </si>
  <si>
    <t>00099021001 DEP.DE CHEQ.AJENOS,RET.DE CAM.,CONCEPTO: DEVOLUCION COTIZACION EXCESO,DEP.: FUTURO DE BOLIVIA S.A. AFP , PROCEDENCIA: BANCO DE CREDITO DE BOLIVIA S.A., CHEQUE: 52107, FECHA DE EMISION:10/01/2018</t>
  </si>
  <si>
    <t>00099021001 DEP.DE CHEQ.AJENOS,RET.DE CAM.,CONCEPTO: DEVOLUCION COTIZACION EXCESO,DEP.: FUTURO DE BOLIVIA S.A. AFP , PROCEDENCIA: BANCO DE CREDITO DE BOLIVIA S.A., CHEQUE: 52110, FECHA DE EMISION:10/01/2018</t>
  </si>
  <si>
    <t>00099021001 DEP.DE CHEQ.AJENOS,RET.DE CAM.,CONCEPTO: DEVOLUCION COTIZACION EXCESO,DEP.: FUTURO DE BOLIVIA S.A. AFP , PROCEDENCIA: BANCO DE CREDITO DE BOLIVIA S.A., CHEQUE: 52108, FECHA DE EMISION:10/01/2018</t>
  </si>
  <si>
    <t>00224012007 DEP.DE CHEQ.AJENOS,RET.DE CAM.,CONCEPTO: TRANSFERENCIA DE RECURSOS PARA REALIZAR PAGOS VIA SIGEP,DEP.: INSUMOS BOLIVIA , PROCEDENCIA: BANCO UNION S.A., CHEQUE: 2162, FECHA DE EMISION:11/01/2018</t>
  </si>
  <si>
    <t>00526012001 DEP.DE CHEQ.AJENOS,RET.DE CAM.,CONCEPTO: DEP. PARA REGISTRO DE OTROS INGRESOS FACTURAS EXTRAVIADAS/16 INF. LIC SALMON,DEP.: BOLIVIA TV , PROCEDENCIA: BANCO UNION S.A., CHEQUE: 16088, FECHA DE EMISION:10/01/2018</t>
  </si>
  <si>
    <t>00526012001 DEP.DE CHEQ.AJENOS,RET.DE CAM.,CONCEPTO: DEP. POR DEVOLUCION FAV NO EJECUTADOS 2016-DIC INF. ING. MAGNE,DEP.: BOLIVIA TV , PROCEDENCIA: BANCO UNION S.A., CHEQUE: 16086, FECHA DE EMISION:10/01/2018</t>
  </si>
  <si>
    <t>00099021001 DEPOSITO DE EFECTIVO, DEPOSITANTE: VICTOR ALEX CHURQUI MEAVE, CONCEPTO: DEVOLUCION CREDENCIAL CONSTITUCIONAL - PGE, CUENTA DE DEPOSITO: CUENTA UNICA DEL TESORO</t>
  </si>
  <si>
    <t>00212012001 DEPOSITO DE EFECTIVO, DEPOSITANTE: YOHOMARA RAMIREZ VACARREZA - INRA - DN, CONCEPTO: INRA - DEVOLUCION DE FONDOS EN AVANCE, CUENTA DE DEPOSITO: CUENTA UNICA DEL TESORO</t>
  </si>
  <si>
    <t>00212012001 DEPOSITO DE EFECTIVO, DEPOSITANTE: REYNA MARGOT VILLA ALANOCA, CONCEPTO: INRA- DEVOLUCION DE FONDOS EN AVANCE, CUENTA DE DEPOSITO: CUENTA UNICA DEL TESORO</t>
  </si>
  <si>
    <t>00380014201 DEPOSITO DE EFECTIVO, DEPOSITANTE: CRISTHIAM GERMAN VILLARROEL SALAZAR, CONCEPTO: DEVOLUCION PASAJE AEREO LP-CBBA-LP, CUENTA DE DEPOSITO: CUENTA UNICA DEL TESORO</t>
  </si>
  <si>
    <t>00594012001 DEPOSITO DE EFECTIVO, DEPOSITANTE: REMAC CARGO SRL, CONCEPTO: REGULARIZACION DE PAGOS, CUENTA DE DEPOSITO: CUENTA UNICA DEL TESORO</t>
  </si>
  <si>
    <t>00099021001 DEPOSITO DE EFECTIVO, DEPOSITANTE: UNIDAD DE INVESTIGACIONES FINANCIERAS, CONCEPTO: DEVOLUCION POR EXCEDENTE EN USO DEL SERVICIO DE INTERNET, CUENTA DE DEPOSITO: CUENTA UNICA DEL TESORO</t>
  </si>
  <si>
    <t>00592012001 DEPOSITO DE EFECTIVO, DEPOSITANTE: BOLTUR, CONCEPTO: SALDO EN FONDO DE AVANCE, CUENTA DE DEPOSITO: CUENTA UNICA DEL TESORO</t>
  </si>
  <si>
    <t>00283012002 DEPOSITO DE EFECTIVO, DEPOSITANTE: SILVIA MENDIZABAL, CONCEPTO: DEVOLUCION DE VIATICOS, CUENTA DE DEPOSITO: CUENTA UNICA DEL TESORO</t>
  </si>
  <si>
    <t>00099021001 DEPOSITO DE EFECTIVO, DEPOSITANTE: HERNAN MAMANI LLOJILLA, CONCEPTO: DEVOLUCION DE HABERES OCTUBRE Y NOVIEMBRE 2017, CUENTA DE DEPOSITO: CUENTA UNICA DEL TESORO</t>
  </si>
  <si>
    <t>00132052001 DEPOSITO DE EFECTIVO, DEPOSITANTE: ISRAEL ROJAS Y ROSMERY MAMANI, CONCEPTO: REVERSION PAGO, CUENTA DE DEPOSITO: CUENTA UNICA DEL TESORO</t>
  </si>
  <si>
    <t>00526012001 DEPOSITO DE EFECTIVO, DEPOSITANTE: BOLIVIA TV-RAMIRO COAQUIRA RIVAS, CONCEPTO: DEVOLUCION POR CONCEPTO DE VIATICOS, CUENTA DE DEPOSITO: CUENTA UNICA DEL TESORO</t>
  </si>
  <si>
    <t>00591012001 DEPOSITO DE EFECTIVO, DEPOSITANTE: TELEFERICOS DOPPELMAYR BOLIVIA S.A., CONCEPTO: PAGO POR DAÑOS OCACIONADOS A EPSAS MES DICIEMBRE 2017, CUENTA DE DEPOSITO: CUENTA UNICA DEL TESORO</t>
  </si>
  <si>
    <t>00099021001 DEPOSITO DE EFECTIVO, DEPOSITANTE: MARCO ANTONIO RIVERO PORTUGAL, CONCEPTO: REVERSION PAPEL PREVENTIVO N° 8319, CUENTA DE DEPOSITO: CUENTA UNICA DEL TESORO</t>
  </si>
  <si>
    <t>00526012001 DEPOSITO DE EFECTIVO, DEPOSITANTE: BOLIVIA TV-ALVARO MORALES TRUJILLO, CONCEPTO: DEVOLUCION DE PASAJES, CUENTA DE DEPOSITO: CUENTA UNICA DEL TESORO</t>
  </si>
  <si>
    <t>00580012001 DEPOSITO DE EFECTIVO, DEPOSITANTE: IVAN GUZMAN RUESCAS, CONCEPTO: PAGO POR NOTA DE CARGO A LA LIBRETA 00580012001, CUENTA DE DEPOSITO: CUENTA UNICA DEL TESORO</t>
  </si>
  <si>
    <t>00099021001 DEPOSITO DE EFECTIVO, DEPOSITANTE: TERESA MORALES OLIVERA, CONCEPTO: PRE. 682/2017 DEVOLUCION DE RECURSOS NO UTILIZADOS AL 29-12-2017, CUENTA DE DEPOSITO: CUENTA UNICA DEL TESORO</t>
  </si>
  <si>
    <t>00099021001 DEPOSITO DE EFECTIVO, DEPOSITANTE: FRANCISCO TICONA VEGAMONTE, CONCEPTO: REVERSION PASAJES, CUENTA DE DEPOSITO: CUENTA UNICA DEL TESORO</t>
  </si>
  <si>
    <t>00099021001 DEPOSITO DE EFECTIVO, DEPOSITANTE: JAVIER RODY ARRATIA CACERES, CONCEPTO: REVERSION POR PASAJES, CUENTA DE DEPOSITO: CUENTA UNICA DEL TESORO</t>
  </si>
  <si>
    <t>00099021001 DEPOSITO DE EFECTIVO, DEPOSITANTE: BRAULIA CONDORI, CONCEPTO: REVERSION C-31 1654, CUENTA DE DEPOSITO: CUENTA UNICA DEL TESORO</t>
  </si>
  <si>
    <t>00099021001 DEPOSITO DE EFECTIVO, DEPOSITANTE: ELIODORO LUNA VILLCA, CONCEPTO: DEPOSITÓ UNA DUODECIMA DE AGUINALDO, CUENTA DE DEPOSITO: CUENTA UNICA DEL TESORO</t>
  </si>
  <si>
    <t>00099021001 DEPOSITO DE EFECTIVO, DEPOSITANTE: MARY FRANCISCA MARCA PACO, CONCEPTO: DEVOLUCION POR DOBLE PERCEPCION, CUENTA DE DEPOSITO: CUENTA UNICA DEL TESORO</t>
  </si>
  <si>
    <t>00574012002 DEPOSITO DE EFECTIVO, DEPOSITANTE: ESTHER LLANQUE, CONCEPTO: DEVOLUCION DE FONDOS EN AVANCE, CUENTA DE DEPOSITO: CUENTA UNICA DEL TESORO</t>
  </si>
  <si>
    <t>00099021001 DEPOSITO DE EFECTIVO, DEPOSITANTE: LILLY GABRIELA MONTAÑO VIAÑA, CONCEPTO: DEVOLUCION DE RECURSOS NO UTILIZADOS, CUENTA DE DEPOSITO: CUENTA UNICA DEL TESORO</t>
  </si>
  <si>
    <t>00099021001 DEPOSITO DE EFECTIVO, DEPOSITANTE: CELSO ANTONIO SERRUDO SALAZAR, CONCEPTO: DEVOLUCION DE PASAJES, CUENTA DE DEPOSITO: CUENTA UNICA DEL TESORO</t>
  </si>
  <si>
    <t>00099021001 DEPOSITO DE EFECTIVO, DEPOSITANTE: MARIO CHOQUE CONDORI, CONCEPTO: DEVOLUCION DE DOBLE PERCEPCION, CUENTA DE DEPOSITO: CUENTA UNICA DEL TESORO</t>
  </si>
  <si>
    <t>00099021001 DEPOSITO DE EFECTIVO, DEPOSITANTE: HILARION PUSARICO QUISPE, CONCEPTO: DOBLE PERCEPCION, CUENTA DE DEPOSITO: CUENTA UNICA DEL TESORO</t>
  </si>
  <si>
    <t>00099021001 DEPOSITO DE EFECTIVO, DEPOSITANTE: PEDRO MONTES GONZALES, CONCEPTO: PAGO POR DEVOLUCION DE EXEDENTES DE TELEFONIAS FIJAS 2158748-2158794 DEL MES DE SEP 2017, CUENTA DE DEPOSITO: CUENTA UNICA DEL TESORO</t>
  </si>
  <si>
    <t>00099021001 DEPOSITO DE EFECTIVO, DEPOSITANTE: WILLIAM MACEDA CRUZ, CONCEPTO: DEVOLUCION SALDO SUELDO NOV/2017, CUENTA DE DEPOSITO: CUENTA UNICA DEL TESORO</t>
  </si>
  <si>
    <t>00099021001 DEPOSITO DE EFECTIVO, DEPOSITANTE: MARIA ROXANA PEREZ HIDALGO, CONCEPTO: DEVOLUCION POR DOBLE PERCEPCION, CUENTA DE DEPOSITO: CUENTA UNICA DEL TESORO</t>
  </si>
  <si>
    <t>00291012009 DEP.DE CHEQ.AJENOS,RET.DE CAM.,CONCEPTO: REVERSION DE SALDO,DEP.: ABC. REGIONAL SANTA CRUZ , PROCEDENCIA: BANCO UNION S.A., CHEQUE: 4554, FECHA DE EMISION:29/12/2017</t>
  </si>
  <si>
    <t>00035011104 DEP.DE CHEQ.AJENOS,RET.DE CAM.,CONCEPTO: POR CONCEPTO DE VENTA DE PUBLICACIONES DEL MEFP DURANTE LOS MESES DE SEPTIEMBRE Y OCTUBRE/2017,DEP.: MINISTERIO DE ECONOMIA Y FINANZAS PUBLICAS</t>
  </si>
  <si>
    <t>00099021001 DEP.DE CHEQ.AJENOS,RET.DE CAM.,CONCEPTO: PREV 2058-2107-1821/2017 DEP DEVOLUCION DE SALDOS NO UTILIZADOS, VARIOS PREVENTIVOS S/G DETALLE ADJU,DEP.: CAMARA DE DIPUTADOS , PROCEDENCIA: BANCO UNION S.A., CHEQUE: 16467, FECHA DE EMISION:27/12/2017</t>
  </si>
  <si>
    <t>00041011101 DEP.DE CHEQ.AJENOS,RET.DE CAM.,CONCEPTO: GACETA ELECTRONICA,DEP.: FUNDEMPRESA , PROCEDENCIA: BANCO BISA S.A., CHEQUE: 8178, FECHA DE EMISION:11/01/2018</t>
  </si>
  <si>
    <t>00041048002 DEP.DE CHEQ.AJENOS,RET.DE CAM.,CONCEPTO: DEPOSITÓ SALDOS NO EJECUTADOS,DEP.: MALDONADO ROCHA JUAN CARLOS , PROCEDENCIA: BANCO UNION S.A., CHEQUE: 411, FECHA DE EMISION:12/01/2018</t>
  </si>
  <si>
    <t>00291012002 DEP.DE CHEQ.AJENOS,RET.DE CAM.,CONCEPTO: PAGO DEUDA GESTIONES ANTERIORES,DEP.: EMPRESA CONSTRUCTORA PAVCO (AGUSTIN CORTÉS , PROCEDENCIA: BANCO UNION S.A., CHEQUE: 12766, FECHA DE EMISION:15/01/2018</t>
  </si>
  <si>
    <t>00572012003 DEP.DE CHEQ.AJENOS,RET.DE CAM.,CONCEPTO: TRASPASO,DEP.: EMAPA , PROCEDENCIA: BANCO UNION S.A., CHEQUE: 21612, FECHA DE EMISION:10/01/2018</t>
  </si>
  <si>
    <t>00041011101 DEP.DE CHEQ.AJENOS,RET.DE CAM.,CONCEPTO: DERECHO DE CONCESION,DEP.: FUNDEMPRESA , PROCEDENCIA: BANCO MERCANTIL SANTA CRUZ SA., CHEQUE: 6180, FECHA DE EMISION:11/01/2018</t>
  </si>
  <si>
    <t>00578012002 DEP.DE CHEQ.AJENOS,RET.DE CAM.,CONCEPTO: REVERSION,DEP.: BOLIVIANA AVIACION , PROCEDENCIA: BANCO UNION S.A., CHEQUE: 2329, FECHA DE EMISION:10/01/2018</t>
  </si>
  <si>
    <t>00283062001 DEP.DE CHEQ.AJENOS,RET.DE CAM.,CONCEPTO: REGULARIZACION DESCARGOS DE FONDO EN AVANCE GR SANTA CRUZ,DEP.: ADUANA NACIONAL , PROCEDENCIA: BANCO UNION S.A., CHEQUE: 2876, FECHA DE EMISION:12/01/2018</t>
  </si>
  <si>
    <t>00580012001 DEP.DE CHEQ.AJENOS,RET.DE CAM.,CONCEPTO: NOTA DE CARGO POR EL VALOR DE COMPRA FISCAL, POR NO REGISTRAR LAS FACTURAS EN EL LIBRO DE COMPRAS,DEP.: DEPOSITOS ADUANEROS BOLIVIANOS</t>
  </si>
  <si>
    <t>00099021001 DEPOSITO DE EFECTIVO, DEPOSITANTE: DIGCOIN, CONCEPTO: DEVOLUCION E FONDOS DE AVANCE DE DIGCOIN LA PAZ SR. VICENTE MANCACHI, CUENTA DE DEPOSITO: CUENTA UNICA DEL TESORO</t>
  </si>
  <si>
    <t>00099021001 DEPOSITO DE EFECTIVO, DEPOSITANTE: DIGCOIN, CONCEPTO: DEVOLUCION DE FONDOS EN AVANCE DE DIGCOIN LA PAZ DEL SR. VICENTE MANCACHI, CUENTA DE DEPOSITO: CUENTA UNICA DEL TESORO</t>
  </si>
  <si>
    <t>00099021001 DEPOSITO DE EFECTIVO, DEPOSITANTE: ANTONIO TURPO QUISPE, CONCEPTO: DEP. DOBLE PERSEPCION, CUENTA DE DEPOSITO: CUENTA UNICA DEL TESORO</t>
  </si>
  <si>
    <t>00070011102 DEPOSITO DE EFECTIVO, DEPOSITANTE: NOEMI EVELYN TARQUI CORONEL, CONCEPTO: PAGO DE PASAJE AEREO EL CHEKING PASE A BORDO, CUENTA DE DEPOSITO: CUENTA UNICA DEL TESORO</t>
  </si>
  <si>
    <t>00020031101 DEPOSITO DE EFECTIVO, DEPOSITANTE: RI-27 ANTOFAGASTA, CONCEPTO: DEPOSITÓ POR RETENCION DEL 8% DE GASTOS OPERATIVOS RENTA DIGNIDAD CORRESPONDIENTE AL 3ER DESEMBOL, CUENTA DE DEPOSITO: CUENTA UNICA DEL TESORO</t>
  </si>
  <si>
    <t>00099021001 DEPOSITO DE EFECTIVO, DEPOSITANTE: KARLA LIGIA VIDAURRE DONAIRE, CONCEPTO: POR DEVOLUCION DE UNA DUODECIMA DE AGUINALDO, CUENTA DE DEPOSITO: CUENTA UNICA DEL TESORO</t>
  </si>
  <si>
    <t>00099021001 DEPOSITO DE EFECTIVO, DEPOSITANTE: CAMARA DE SENADORES, CONCEPTO: DE VIATICOS A INTERIOR DEL PAIS, CUENTA DE DEPOSITO: CUENTA UNICA DEL TESORO</t>
  </si>
  <si>
    <t>00099021001 DEPOSITO DE EFECTIVO, DEPOSITANTE: ORLANDO TITO FLORES, CONCEPTO: DEVOLUCION DE VIATICO, CUENTA DE DEPOSITO: CUENTA UNICA DEL TESORO</t>
  </si>
  <si>
    <t>00099021001 DEPOSITO DE EFECTIVO, DEPOSITANTE: JHILDA GABRIELA MURILLO ZARATE, CONCEPTO: DEVOLUCION DE PAGO DE AGUINALDO POR HABER RENUNCIADO EN FECHA 5 DE DICIEMBRE, CUENTA DE DEPOSITO: CUENTA UNICA DEL TESORO</t>
  </si>
  <si>
    <t>00574012002 DEPOSITO DE EFECTIVO, DEPOSITANTE: LACTEOSBOL DAVID CHIPANA, CONCEPTO: DEVOLUCION DE FONDOS EN AVANCE, CUENTA DE DEPOSITO: CUENTA UNICA DEL TESORO</t>
  </si>
  <si>
    <t>00592012001 DEPOSITO DE EFECTIVO, DEPOSITANTE: IVAN GONZALES RAMIREZ, CONCEPTO: DEVOLUCION DE FONDO EN AVANCE, CUENTA DE DEPOSITO: CUENTA UNICA DEL TESORO</t>
  </si>
  <si>
    <t>00020031101 DEPOSITO DE EFECTIVO, DEPOSITANTE: JORGE PASTOR MENDIETA FERRUFINO, CONCEPTO: REVERSION POR CONCEPTO DE PASAJES PERIODO VESTIBULAR, CUENTA DE DEPOSITO: CUENTA UNICA DEL TESORO</t>
  </si>
  <si>
    <t>00020031101 DEPOSITO DE EFECTIVO, DEPOSITANTE: JORGE PASTOR MENDIETA FERRUFINO, CONCEPTO: REVERSION POR CONCEPTO DE VIATICOS PERIODO VESTIBULAR, CUENTA DE DEPOSITO: CUENTA UNICA DEL TESORO</t>
  </si>
  <si>
    <t>00020031101 DEPOSITO DE EFECTIVO, DEPOSITANTE: RENE ROQUE CONDORI, CONCEPTO: REVERSION DE PASAJES, CUENTA DE DEPOSITO: CUENTA UNICA DEL TESORO</t>
  </si>
  <si>
    <t>00070011102 DEPOSITO DE EFECTIVO, DEPOSITANTE: ADOLFO ARISPE ROJAS, CONCEPTO: PARA DESCARGAR CAJA CHICA DE ADOLFO ARISPE - JEFE DEP - COCHABAMBA EN LAS PARTIDAS CORRESPONDIOENTES, CUENTA DE DEPOSITO: CUENTA UNICA DEL TESORO</t>
  </si>
  <si>
    <t>00099021001 DEPOSITO DE EFECTIVO, DEPOSITANTE: JUAN MAMANI PACO, CONCEPTO: PAGO DE MULTA SIN - EX. DUF., CUENTA DE DEPOSITO: CUENTA UNICA DEL TESORO</t>
  </si>
  <si>
    <t>00523012001 DEP.DE CHEQ.AJENOS,RET.DE CAM.,CONCEPTO: PAGO POR PRESTACION DE SERVICIOS POSTALES,DEP.: ECOBOL , PROCEDENCIA: BANCO NACIONAL DE BOLIVIA S.A., CHEQUE: 6667796, FECHA DE EMISION:15/01/2018</t>
  </si>
  <si>
    <t>00523012001 DEP.DE CHEQ.AJENOS,RET.DE CAM.,CONCEPTO: PAGO POR PRESTACION DE SERVICIOS POSTALES,DEP.: ECOBOL , PROCEDENCIA: BANCO DE CREDITO DE BOLIVIA S.A., CHEQUE: 4381, FECHA DE EMISION:29/12/2017</t>
  </si>
  <si>
    <t>00099021001 DEP.DE CHEQ.AJENOS,RET.DE CAM.,CONCEPTO: DEVOL DE RECURSOS 2017 PROYECTO INCREMENTO DEL VOLUMEN DE PROD APICOLA ECOLOGICO MUN PALOS BLANCOS,DEP.: GOBIERNO AUTONOMO MCPAL DE PALOS BLANCOS</t>
  </si>
  <si>
    <t>00660012002 DEP.DE CHEQ.AJENOS,RET.DE CAM.,CONCEPTO: DEVOLUCION PAGOS EN DEMASIA AGUINALDO 2017. TARIJA, MARTINIANO SULLCA,DEP.: ORGANO JUDICIAL - DAF NACIONAL , PROCEDENCIA: BANCO UNION S.A., CHEQUE: 2390, FECHA DE EMISION:09/01/2018</t>
  </si>
  <si>
    <t>00660012002 DEP.DE CHEQ.AJENOS,RET.DE CAM.,CONCEPTO: DEVOLUCION PAGO EN DEMASIA AGUINALDO, 2017 TARIJA, XIMENA DIAZ,DEP.: ORGANO JUDICIAL - DAF NACIONAL , PROCEDENCIA: BANCO UNION S.A., CHEQUE: 2389, FECHA DE EMISION:09/01/2018</t>
  </si>
  <si>
    <t>00660012002 DEP.DE CHEQ.AJENOS,RET.DE CAM.,CONCEPTO: PAGO EN DEMASIA AGUINALDO 2017, TARIJA, ASBEL FLORES,DEP.: ORGANO JUDICIAL - DAF NACIONAL , PROCEDENCIA: BANCO UNION S.A., CHEQUE: 2388, FECHA DE EMISION:09/01/2018</t>
  </si>
  <si>
    <t>00099021001 DEP.DE CHEQ.AJENOS,RET.DE CAM.,CONCEPTO: RECUPERACION DIAS NO TRABAJADOS AGOSTO 2017, TRIBUNAL SUPREMO, CARLA CORTEZ,DEP.: ORGANO JUDICIAL - DAF NACIONAL , PROCEDENCIA: BANCO UNION S.A., CHEQUE: 2387, FECHA DE EMISION:09/01/2018</t>
  </si>
  <si>
    <t>00253014204 DEP.DE CHEQ.AJENOS,RET.DE CAM.,CONCEPTO: VEZA DORADO RODRIGO EDUARDO,DEP.: BANCO UNION S.A. , PROCEDENCIA: BANCO UNION S.A., CHEQUE: 150708, FECHA DE EMISION:16/01/2018</t>
  </si>
  <si>
    <t>00660012005 DEP.DE CHEQ.AJENOS,RET.DE CAM.,CONCEPTO: CUENTAS POR COBRAR AUXILIAR DINAMARCA,DEP.: ORGANO JUDICIAL - DAF NACIONAL , PROCEDENCIA: BANCO UNION S.A., CHEQUE: 2398, FECHA DE EMISION:11/01/2018</t>
  </si>
  <si>
    <t>00253014204 DEP.DE CHEQ.AJENOS,RET.DE CAM.,CONCEPTO: VEZA DORADO RODRIGO EDUARDO,DEP.: BANCO UNION S.A. , PROCEDENCIA: BANCO UNION S.A., CHEQUE: 150709, FECHA DE EMISION:16/01/2018</t>
  </si>
  <si>
    <t>00099021001 DEP.DE CHEQ.AJENOS,RET.DE CAM.,CONCEPTO: GABRIEL GOMEZ GUTIERREZ,DEP.: BANCO UNION S.A. , PROCEDENCIA: BANCO UNION S.A., CHEQUE: 150710, FECHA DE EMISION:16/01/2018</t>
  </si>
  <si>
    <t>00523012001 DEP.DE CHEQ.AJENOS,RET.DE CAM.,CONCEPTO: VENTA DE SERVICIOS ECOBOL,DEP.: ECOBOL , PROCEDENCIA: BANCO BISA S.A., CHEQUE: 5499, FECHA DE EMISION:21/12/2017</t>
  </si>
  <si>
    <t>00523012001 DEP.DE CHEQ.AJENOS,RET.DE CAM.,CONCEPTO: VENTA DE SERVICIOS ECOBOL,DEP.: ECOBOL , PROCEDENCIA: BANCO NACIONAL DE BOLIVIA S.A., CHEQUE: 6601015, FECHA DE EMISION:10/01/2018</t>
  </si>
  <si>
    <t>00099021001 DEP.DE CHEQ.AJENOS,RET.DE CAM.,CONCEPTO: DEV. RET. IMPOSITIVA RC-IVA 13% CORRESP. DICIEMBRE/2017 POR DEV. VIATICOS,DEP.: CAMARA DE SENADORES , PROCEDENCIA: BANCO UNION S.A., CHEQUE: 6797, FECHA DE EMISION:15/01/2018</t>
  </si>
  <si>
    <t>00578012002 DEP.DE CHEQ.AJENOS,RET.DE CAM.,CONCEPTO: REVERSION,DEP.: BOLIVIANA DE AVIACION , PROCEDENCIA: BANCO UNION S.A., CHEQUE: 8456, FECHA DE EMISION:16/01/2018</t>
  </si>
  <si>
    <t>00099021001 DEP.DE CHEQ.AJENOS,RET.DE CAM.,CONCEPTO: DEVOLUCION COTIZACION EXCES,DEP.: FUTURO DE BOLIVIA S.A. AFP , PROCEDENCIA: BANCO DE CREDITO DE BOLIVIA S.A., CHEQUE: 52137, FECHA DE EMISION:16/01/2018</t>
  </si>
  <si>
    <t>00099021001 DEP.DE CHEQ.AJENOS,RET.DE CAM.,CONCEPTO: DEVOLUCION COTIZACION EXCESO,DEP.: FUTURO DE BOLIVIA S.A. AFP , PROCEDENCIA: BANCO DE CREDITO DE BOLIVIA S.A., CHEQUE: 52138, FECHA DE EMISION:16/01/2018</t>
  </si>
  <si>
    <t>00670012001 DEP.DE CHEQ.AJENOS,RET.DE CAM.,CONCEPTO: MULTAS ELECTORALES,DEP.: ORGANO ELECTORAL PLURINACIONAL , PROCEDENCIA: BANCO UNION S.A., CHEQUE: 6919, FECHA DE EMISION:29/12/2017</t>
  </si>
  <si>
    <t>00016014103 DEP.DE CHEQ.AJENOS,RET.DE CAM.,CONCEPTO: DEVOLUCION APORTE MUNICIPAL DE UYUNI,DEP.: MINISTERIO DE EDUCACION , PROCEDENCIA: BANCO UNION S.A., CHEQUE: 22046, FECHA DE EMISION:29/12/2017</t>
  </si>
  <si>
    <t>00670012004 DEP.DE CHEQ.AJENOS,RET.DE CAM.,CONCEPTO: EMISION DE CERTIFICADOS DE NO MILITANCIA,DEP.: ORGANO ELECTORAL PLURINACIONAL , PROCEDENCIA: BANCO UNION S.A., CHEQUE: 6927, FECHA DE EMISION:29/12/2017</t>
  </si>
  <si>
    <t>00670012004 DEP.DE CHEQ.AJENOS,RET.DE CAM.,CONCEPTO: EMISION DE CERTIFICADOS DE NO MILITANCIA,DEP.: ORGANO ELECTORAL PLURINACIONAL , PROCEDENCIA: BANCO UNION S.A., CHEQUE: 6920, FECHA DE EMISION:29/12/2017</t>
  </si>
  <si>
    <t>00016011101 DEP.DE CHEQ.AJENOS,RET.DE CAM.,CONCEPTO: DEVOLUCION DE PASAJES AEREOS,DEP.: MINISTERIO DE EDUCACION , PROCEDENCIA: BANCO UNION S.A., CHEQUE: 21594, FECHA DE EMISION:09/01/2018</t>
  </si>
  <si>
    <t>00580012001 DEP.DE CHEQ.AJENOS,RET.DE CAM.,CONCEPTO: REPOSICION DE TARJETAS DE PROXIMIDAD Y CREDENCIALES POR PERDIDA O EXTRAVIO,DEP.: DEPOSITOS ADUANEROS BOLIVIANOS DAB , PROCEDENCIA: BANCO UNION S.A., CHEQUE: 7304, FECHA DE EMISION:29/12/2017</t>
  </si>
  <si>
    <t>00099021001 DEPOSITO DE EFECTIVO, DEPOSITANTE: CELSO ANTERO DELGADO JURADO, CONCEPTO: DEVOLUCION DOBLE PERCEPCION, CUENTA DE DEPOSITO: CUENTA UNICA DEL TESORO</t>
  </si>
  <si>
    <t>00015011108 DEPOSITO DE EFECTIVO, DEPOSITANTE: OSCAR FERNANDO VILLARROEL ARCE, CONCEPTO: CANCELACION POR EXCESO EN CONSUMO DE TELEFONOS CELULARES, CUENTA DE DEPOSITO: CUENTA UNICA DEL TESORO</t>
  </si>
  <si>
    <t>00020031101 DEPOSITO DE EFECTIVO, DEPOSITANTE: EDSSON HERMES ARISPE PEDRAZA, CONCEPTO: DEVOLUCION DE VIATICOS, CUENTA DE DEPOSITO: CUENTA UNICA DEL TESORO</t>
  </si>
  <si>
    <t>00099021001 DEPOSITO DE EFECTIVO, DEPOSITANTE: FREDDY BERSATTI TUDELA, CONCEPTO: GASTOS QUE NO SE ENCUENTRAN DEBIDAMENTE RESPALDADOS, CUENTA DE DEPOSITO: CUENTA UNICA DEL TESORO</t>
  </si>
  <si>
    <t>00591012001 DEPOSITO DE EFECTIVO, DEPOSITANTE: PANADERIA SAN FELIPE, CONCEPTO: PAGO DE AGUA DE LOCAL EN ALQUILER TELEFERICO AMARILLO POR LOS MESES MAYO JUNIO JULIO AGOSTO SEP/2017, CUENTA DE DEPOSITO: CUENTA UNICA DEL TESORO</t>
  </si>
  <si>
    <t>00066011102 DEPOSITO DE EFECTIVO, DEPOSITANTE: JOHNNY ISAAC COSSIO ARTEAGA, CONCEPTO: EXTRAVIO CREDENCIAL, CUENTA DE DEPOSITO: CUENTA UNICA DEL TESORO</t>
  </si>
  <si>
    <t>00099021001 DEPOSITO DE EFECTIVO, DEPOSITANTE: ANAHI VALLEJOS ACOSTA PNP, CONCEPTO: DEVOLUCION DE SALDOS NO EJECUTADOS, CUENTA DE DEPOSITO: CUENTA UNICA DEL TESORO</t>
  </si>
  <si>
    <t>00099021001 DEPOSITO DE EFECTIVO, DEPOSITANTE: GABRIELA MARTINEZ SALINAS PNP, CONCEPTO: DEVOLUCION DE SALDOS NO EJECUTADOS, CUENTA DE DEPOSITO: CUENTA UNICA DEL TESORO</t>
  </si>
  <si>
    <t>00041018003 DEPOSITO DE EFECTIVO, DEPOSITANTE: MDPYEP - ANIBAL ABEL AGUILAR GOMEZ, CONCEPTO: DEVOLUCION DE MULTAS DEL 1ER Y 2DO PRODUCTO CONSULTORIA POR PRODUCTO, CUENTA DE DEPOSITO: CUENTA UNICA DEL TESORO</t>
  </si>
  <si>
    <t>00526012001 DEPOSITO DE EFECTIVO, DEPOSITANTE: ALEXANDRO SARSURI FLORES BOLIVIA TV, CONCEPTO: DEVOLUCION DE PASAJES VIAJE UYUNI, CUENTA DE DEPOSITO: CUENTA UNICA DEL TESORO</t>
  </si>
  <si>
    <t>00574012002 DEPOSITO DE EFECTIVO, DEPOSITANTE: LACTEOSBOL-VERONICA PRIMAVERA MAMANI POMA, CONCEPTO: DEVOLUCION DE UN DIA DE VIATICOS, CUENTA DE DEPOSITO: CUENTA UNICA DEL TESORO</t>
  </si>
  <si>
    <t>00099021001 DEPOSITO DE EFECTIVO, DEPOSITANTE: ARMADA BOLIVIANA- LUIS GUSTAVO CLAVIJO GUILLEN, CONCEPTO: DEVOLUCION DE PEAJES, CUENTA DE DEPOSITO: CUENTA UNICA DEL TESORO</t>
  </si>
  <si>
    <t>00099021001 DEPOSITO DE EFECTIVO, DEPOSITANTE: ARMADA BOLIVIANA, CONCEPTO: DEVOLUCION DE PASAJES TERRESTRES, CUENTA DE DEPOSITO: CUENTA UNICA DEL TESORO</t>
  </si>
  <si>
    <t>00099021001 DEPOSITO DE EFECTIVO, DEPOSITANTE: JULIO HUMEREZ HUANCA, CONCEPTO: REVERSION PASAJES PREV. N° 8984/17 N° DE CARGO DE CUENTA, CUENTA DE DEPOSITO: CUENTA UNICA DEL TESORO</t>
  </si>
  <si>
    <t>00099021001 DEPOSITO DE EFECTIVO, DEPOSITANTE: LUCIA ZENOBIA CALLISAYA CANCARI, CONCEPTO: DEVOLUCION DE AGUINALDO, CUENTA DE DEPOSITO: CUENTA UNICA DEL TESORO</t>
  </si>
  <si>
    <t>00099021001 DEPOSITO DE EFECTIVO, DEPOSITANTE: ROGELIO HUANCA BAUTISTA, CONCEPTO: DEVOLUCION DE PASAJES, CUENTA DE DEPOSITO: CUENTA UNICA DEL TESORO</t>
  </si>
  <si>
    <t>00099021001 DEPOSITO DE EFECTIVO, DEPOSITANTE: JOHNY TUMIRI USNAYO, CONCEPTO: DEVOLUCION DE RECURSOS COMBUSTIBLE, CUENTA DE DEPOSITO: CUENTA UNICA DEL TESORO</t>
  </si>
  <si>
    <t>00283042001 DEPOSITO DE EFECTIVO, DEPOSITANTE: NICO OVIDIO ILLANES ESCOBAR CI/4873388, CONCEPTO: DEVOLUCION DE VIATICOS, CUENTA DE DEPOSITO: CUENTA UNICA DEL TESORO</t>
  </si>
  <si>
    <t>00099021001 DEPOSITO DE EFECTIVO, DEPOSITANTE: CARMEN COOPER-BRIGADA PARLAMENTARIA DE ORURO, CONCEPTO: DEV. DE RECURSOS POR MANTENIMIENTO DE CTA FISCAL MESES SEPTIEMBRE Y OCTUBRE 2017, CUENTA DE DEPOSITO: CUENTA UNICA DEL TESORO</t>
  </si>
  <si>
    <t>00099021001 DEPOSITO DE EFECTIVO, DEPOSITANTE: DAMIANA LUCRECIA LAURA ALANOCA, CONCEPTO: DEPÓSITO DE SALDO DUODECIMA DE AGUINALDO, CUENTA DE DEPOSITO: CUENTA UNICA DEL TESORO</t>
  </si>
  <si>
    <t>00099021001 DEPOSITO DE EFECTIVO, DEPOSITANTE: KARIDUEN VILLAFUERTE ALFARO, CONCEPTO: DEVOLUCION DE PASAJE AEREO LA PAZ- SCZ LA PAZ N° 930-5998816909, CUENTA DE DEPOSITO: CUENTA UNICA DEL TESORO</t>
  </si>
  <si>
    <t>00592012001 DEPOSITO DE EFECTIVO, DEPOSITANTE: MARIELA APAZA, CONCEPTO: ND 57888/2015, CUENTA DE DEPOSITO: CUENTA UNICA DEL TESORO</t>
  </si>
  <si>
    <t>00099021001 DEPOSITO DE EFECTIVO, DEPOSITANTE: FABIOLA LUISA QUISPE PARISACA, CONCEPTO: DEP DE UNA DUODECIMA DE AGUINALDO DE TEODORO QUISPE CONDORI, CUENTA DE DEPOSITO: CUENTA UNICA DEL TESORO</t>
  </si>
  <si>
    <t>00099021001 DEP.DE CHEQ.AJENOS,RET.DE CAM.,CONCEPTO: DEVOLUCION POR CONCEPTO DE CAPACITACION PERSONAL MILITAR EJTO. PASAJES Y VIATICOS 2017,DEP.: EJERCITO DE BOLIVIA , PROCEDENCIA: BANCO UNION S.A., CHEQUE: 32386, FECHA DE EMISION:16/01/2018</t>
  </si>
  <si>
    <t>00099021001 DEP.DE CHEQ.AJENOS,RET.DE CAM.,CONCEPTO: DEVOLUCION POR CONCEPTO DE ALIMENTACION Y COMBUSTIBLE PARADA MILITAR ACHACACHI 2017,DEP.: EJERCITO DE BOLIVIA , PROCEDENCIA: BANCO UNION S.A., CHEQUE: 32387, FECHA DE EMISION:16/01/2018</t>
  </si>
  <si>
    <t>00593012001 DEP.DE CHEQ.AJENOS,RET.DE CAM.,CONCEPTO: VENTA DE TOP,DEP.: EMPRESA ESTATAL YACANA , PROCEDENCIA: BANCO UNION S.A., CHEQUE: 208, FECHA DE EMISION:17/01/2018</t>
  </si>
  <si>
    <t>00593012001 DEP.DE CHEQ.AJENOS,RET.DE CAM.,CONCEPTO: VENTA DE TOP,DEP.: EMPRESA ESTATAL YACANA , PROCEDENCIA: BANCO UNION S.A., CHEQUE: 207, FECHA DE EMISION:17/01/2018</t>
  </si>
  <si>
    <t>00283022001 DEP.DE CHEQ.AJENOS,RET.DE CAM.,CONCEPTO: LIBRETA N° 00283022001 - VIATICOS - GR LA PAZ,DEP.: ADUANA NACIONAL , PROCEDENCIA: BANCO UNION S.A., CHEQUE: 2898, FECHA DE EMISION:15/01/2018</t>
  </si>
  <si>
    <t>00283062001 DEP.DE CHEQ.AJENOS,RET.DE CAM.,CONCEPTO: LIBRETA N° 00283062001 - VIATICOS - GR SANTA CRUZ,DEP.: ADUANA NACIONAL , PROCEDENCIA: BANCO UNION S.A., CHEQUE: 2888, FECHA DE EMISION:12/01/2018</t>
  </si>
  <si>
    <t>00283012002 DEP.DE CHEQ.AJENOS,RET.DE CAM.,CONCEPTO: LIBRETA N° 00283012002 DESCUENTO POR EXTRAVIO DE CREDENCIAL - OF CENTRAL,DEP.: ADUANA NACIONAL , PROCEDENCIA: BANCO UNION S.A., CHEQUE: 2889, FECHA DE EMISION:12/01/2018</t>
  </si>
  <si>
    <t>00580012001 DEP.DE CHEQ.AJENOS,RET.DE CAM.,CONCEPTO: REPOSICION DE TARJETAS DE PROXIMIDAD Y CREDENCIALES POR PERDIDA O EXTRAVIO,DEP.: DEPOSITOS ADUANEROS BOLIVIANOS , PROCEDENCIA: BANCO UNION S.A., CHEQUE: 7305, FECHA DE EMISION:29/12/2017</t>
  </si>
  <si>
    <t>00099021001 DEP.DE CHEQ.AJENOS,RET.DE CAM.,CONCEPTO: TRIBUNAL CONSTITUCIONAL - DEL. INCAPACIDAD TEMPORAL - SUCRE,DEP.: CAJA PETROLERA DE SALUD SUCRE , PROCEDENCIA: BANCO UNION S.A., CHEQUE: 17858, FECHA DE EMISION:04/01/2018</t>
  </si>
  <si>
    <t>00099024113 DEP.DE CHEQ.AJENOS,RET.DE CAM.,CONCEPTO: DEVOLUCION DE RECURSOS UPRE PROG. BOLIVIA CAMBIA DE PROY. NO EJECUTADO AL CIERRE DE GESTION 2017,DEP.: GOB. AUTONOMO MCPAL DE SAN IGNACIO DE VELASCO</t>
  </si>
  <si>
    <t>00380014201 DEPOSITO DE EFECTIVO, DEPOSITANTE: RAUL GERMAN CRUZ FLORES, CONCEPTO: DEVOLUCION DE PASAJES Y VIATICOS, CUENTA DE DEPOSITO: CUENTA UNICA DEL TESORO</t>
  </si>
  <si>
    <t>00212012001 DEPOSITO DE EFECTIVO, DEPOSITANTE: OLGA LINARES LAURA - INRA - DN, CONCEPTO: DEVOLUCION DE FONDOS EN AVANCE, CUENTA DE DEPOSITO: CUENTA UNICA DEL TESORO</t>
  </si>
  <si>
    <t>00099021001 DEPOSITO DE EFECTIVO, DEPOSITANTE: JUAN JIMENEZ GUTIERREZ, CONCEPTO: DEVOLUCION POR EXTRAVIO DE CREDENCIAL, CUENTA DE DEPOSITO: CUENTA UNICA DEL TESORO</t>
  </si>
  <si>
    <t>00526012001 DEPOSITO DE EFECTIVO, DEPOSITANTE: BOLIVIA TV - BORIS LUIS CARTAGENA F., CONCEPTO: DEVOLUCION DE VIATICOS BOLIVIA TV, CUENTA DE DEPOSITO: CUENTA UNICA DEL TESORO</t>
  </si>
  <si>
    <t>00221012001 DEPOSITO DE EFECTIVO, DEPOSITANTE: SENARECOM, CONCEPTO: DEVOLUCION A C-31 555/17, CUENTA DE DEPOSITO: CUENTA UNICA DEL TESORO</t>
  </si>
  <si>
    <t>00020021102 DEPOSITO DE EFECTIVO, DEPOSITANTE: ALBERTINA JULIA LOPEZ RODRIGUEZ CI 3396533LP, CONCEPTO: DEVOLUCION DE SALDO POR PAGO DE SERVICIOS BASICOS, CUENTA DE DEPOSITO: CUENTA UNICA DEL TESORO</t>
  </si>
  <si>
    <t>00046024204 DEPOSITO DE EFECTIVO, DEPOSITANTE: MINISTERIO DE SALUD, CONCEPTO: REVERSION, CUENTA DE DEPOSITO: CUENTA UNICA DEL TESORO</t>
  </si>
  <si>
    <t>00526012001 DEPOSITO DE EFECTIVO, DEPOSITANTE: BOLIVIA TV - FREDDY HUAYPE LOPEZ, CONCEPTO: DEVOLUCION DE VIATICO, CUENTA DE DEPOSITO: CUENTA UNICA DEL TESORO</t>
  </si>
  <si>
    <t>00099021001 DEPOSITO DE EFECTIVO, DEPOSITANTE: SERNAP-OTUQUIS, CONCEPTO: DEP POR REVERSION DE FONDOS, CUENTA DE DEPOSITO: CUENTA UNICA DEL TESORO</t>
  </si>
  <si>
    <t>00099021001 DEPOSITO DE EFECTIVO, DEPOSITANTE: ADRIANA DANIELA CUENTAS LLANQUE INSA, CONCEPTO: REVERSION, CUENTA DE DEPOSITO: CUENTA UNICA DEL TESORO</t>
  </si>
  <si>
    <t>00099021001 DEPOSITO DE EFECTIVO, DEPOSITANTE: JOSE M. QUISBERT PAUCARA INSA, CONCEPTO: DEVOLUCION DE PASAJES, CUENTA DE DEPOSITO: CUENTA UNICA DEL TESORO</t>
  </si>
  <si>
    <t>00099021001 DEPOSITO DE EFECTIVO, DEPOSITANTE: AGENCIA NACIONAL DE HIDROCARBUROS, CONCEPTO: DEVOLUCION DE RECURSOS, CUENTA DE DEPOSITO: CUENTA UNICA DEL TESORO</t>
  </si>
  <si>
    <t>00290012001 DEPOSITO DE EFECTIVO, DEPOSITANTE: SIN - DANIEL ACARAPI ARTEAGA, CONCEPTO: DEVOLUCION COSTO PASAJE AEREO, CUENTA DE DEPOSITO: CUENTA UNICA DEL TESORO</t>
  </si>
  <si>
    <t>00526012001 DEPOSITO DE EFECTIVO, DEPOSITANTE: EDGAR GONZALO QUENALLATA YUJRA - BOLIVIA TV, CONCEPTO: DEVOLUCION DE VIATICOS BOLIVIA TV, CUENTA DE DEPOSITO: CUENTA UNICA DEL TESORO</t>
  </si>
  <si>
    <t>00099021001 DEPOSITO DE EFECTIVO, DEPOSITANTE: JEANETTE OLMOS SOTO, CONCEPTO: DEVOLUCION POR DOBLE APORTACION, CUENTA DE DEPOSITO: CUENTA UNICA DEL TESORO</t>
  </si>
  <si>
    <t>00099021001 DEPOSITO DE EFECTIVO, DEPOSITANTE: JUAN CARLOS TACAJES FIGUEROA, CONCEPTO: DEVOLUCION DE COMBUSTIBLE, CUENTA DE DEPOSITO: CUENTA UNICA DEL TESORO</t>
  </si>
  <si>
    <t>00526012001 DEPOSITO DE EFECTIVO, DEPOSITANTE: BOLIVIA TV - SAMUEL ALEJANDRO ALCAZAR, CONCEPTO: DEVOLUCION DE VIATICOS, CUENTA DE DEPOSITO: CUENTA UNICA DEL TESORO</t>
  </si>
  <si>
    <t>00020031101 DEPOSITO DE EFECTIVO, DEPOSITANTE: JESUS ALEJANDRO DELGADILLO CESPEDES, CONCEPTO: DEVOLUCION VIATICOS, CUENTA DE DEPOSITO: CUENTA UNICA DEL TESORO</t>
  </si>
  <si>
    <t>00099021001 DEPOSITO DE EFECTIVO, DEPOSITANTE: ROMULO JUSTINIANO ESTRELLA, CONCEPTO: DEVOLUCION POR CONCEPTO DE COMBUSTIBLE, CUENTA DE DEPOSITO: CUENTA UNICA DEL TESORO</t>
  </si>
  <si>
    <t>00041044201 DEPOSITO DE EFECTIVO, DEPOSITANTE: MARINA EUGENIA NINA VALENCIA, CONCEPTO: DEVOLUCION DE RECURSOS NO UTILIZADOS PARA EVENTO DEL DIA NACIONAL DE LA LECHE - PRO LECHE, CUENTA DE DEPOSITO: CUENTA UNICA DEL TESORO</t>
  </si>
  <si>
    <t>00078014207 DEPOSITO DE EFECTIVO, DEPOSITANTE: MINISTERIO DE HIDROCARBUROS, CONCEPTO: DEVOLUCION SALDOS REFRIGERIO MES NOVIEMBRE 2017, CUENTA DE DEPOSITO: CUENTA UNICA DEL TESORO</t>
  </si>
  <si>
    <t>00099021001 DEPOSITO DE EFECTIVO, DEPOSITANTE: MAX NINA-INSA, CONCEPTO: REVERSION, CUENTA DE DEPOSITO: CUENTA UNICA DEL TESORO</t>
  </si>
  <si>
    <t>00099021001 DEPOSITO DE EFECTIVO, DEPOSITANTE: JHONNY QUINTANILLA-INSA, CONCEPTO: REVERSION, CUENTA DE DEPOSITO: CUENTA UNICA DEL TESORO</t>
  </si>
  <si>
    <t>00526012001 DEPOSITO DE EFECTIVO, DEPOSITANTE: BOLIVIA TV - EDUARDO LUIS CHAVEZ GUACHALLA, CONCEPTO: DEVOLUCION DE VIATICOS, CUENTA DE DEPOSITO: CUENTA UNICA DEL TESORO</t>
  </si>
  <si>
    <t>00099021001 DEPOSITO DE EFECTIVO, DEPOSITANTE: FAUSTO CINCKO-INSA, CONCEPTO: REVERSION, CUENTA DE DEPOSITO: CUENTA UNICA DEL TESORO</t>
  </si>
  <si>
    <t>00099021001 DEPOSITO DE EFECTIVO, DEPOSITANTE: JHONNY CHAMBI-INSA, CONCEPTO: REVERSION, CUENTA DE DEPOSITO: CUENTA UNICA DEL TESORO</t>
  </si>
  <si>
    <t>00099021001 DEPOSITO DE EFECTIVO, DEPOSITANTE: RODOLFO HUARACHI-INSA, CONCEPTO: REVERSION, CUENTA DE DEPOSITO: CUENTA UNICA DEL TESORO</t>
  </si>
  <si>
    <t>00099021001 DEPOSITO DE EFECTIVO, DEPOSITANTE: MARCOS RIOS VACAFLOR, CONCEPTO: PAGO POR EXCEDENTES DE SERVICIOS DE LLAMADAS AL TELEFONO MOVIL, CUENTA DE DEPOSITO: CUENTA UNICA DEL TESORO</t>
  </si>
  <si>
    <t>00682018001 DEPOSITO DE EFECTIVO, DEPOSITANTE: ERIKA CRUZ NINA, CONCEPTO: PARA CUENTA POR COBRAR C31 - 20 SIP GESTION 2016, CUENTA DE DEPOSITO: CUENTA UNICA DEL TESORO</t>
  </si>
  <si>
    <t>00099021001 DEPOSITO DE EFECTIVO, DEPOSITANTE: EMPRESA ESTATAL BOLIVIANA DE TURISMO, CONCEPTO: DEVOLUCION POR PAGO EN DEMASIA, CUENTA DE DEPOSITO: CUENTA UNICA DEL TESORO</t>
  </si>
  <si>
    <t>00206012001 DEPOSITO DE EFECTIVO, DEPOSITANTE: INE, CONCEPTO: DEP. POR VENTA, LA PAZ, FECHA 16/01/2018, CUENTA DE DEPOSITO: CUENTA UNICA DEL TESORO</t>
  </si>
  <si>
    <t>00578012002 DEP.DE CHEQ.AJENOS,RET.DE CAM.,CONCEPTO: REVERSION,DEP.: BOLIVIANA DE AVIACION , PROCEDENCIA: BANCO UNION S.A., CHEQUE: 2338, FECHA DE EMISION:15/01/2018</t>
  </si>
  <si>
    <t>00578012002 DEP.DE CHEQ.AJENOS,RET.DE CAM.,CONCEPTO: REVERSION,DEP.: BOLIVIANA DE AVIACION , PROCEDENCIA: BANCO UNION S.A., CHEQUE: 2332, FECHA DE EMISION:15/01/2018</t>
  </si>
  <si>
    <t>00578012002 DEP.DE CHEQ.AJENOS,RET.DE CAM.,CONCEPTO: REVERSION,DEP.: BOLIVIANA DE AVIACION , PROCEDENCIA: BANCO UNION S.A., CHEQUE: 2333, FECHA DE EMISION:15/01/2018</t>
  </si>
  <si>
    <t>00513012003 DEP.DE CHEQ.AJENOS,RET.DE CAM.,CONCEPTO: REVERSION DE SALDOS NO EJECUTADOS,DEP.: YPFB OFICINA CENTRAL , PROCEDENCIA: BANCO UNION S.A., CHEQUE: 4794, FECHA DE EMISION:12/01/2018</t>
  </si>
  <si>
    <t>00046024204 DEP.DE CHEQ.AJENOS,RET.DE CAM.,CONCEPTO: REVERSION DE FONDOS (SALDO NO EJECUTADO),DEP.: MINISTERIO DE SALUD , PROCEDENCIA: BANCO UNION S.A., CHEQUE: 954, FECHA DE EMISION:08/01/2018</t>
  </si>
  <si>
    <t>00523012001 DEP.DE CHEQ.AJENOS,RET.DE CAM.,CONCEPTO: PAGO POR SERVICIOS PRESTADOS,DEP.: ECOBOL , PROCEDENCIA: BANCO UNION S.A., CHEQUE: 2640, FECHA DE EMISION:11/01/2018</t>
  </si>
  <si>
    <t>00523012001 DEP.DE CHEQ.AJENOS,RET.DE CAM.,CONCEPTO: PAGO POR SERVICIOS PRESTADOS,DEP.: ECOBOL , PROCEDENCIA: BANCO UNION S.A., CHEQUE: 3840, FECHA DE EMISION:11/01/2018</t>
  </si>
  <si>
    <t>00099021001 DEP.DE CHEQ.AJENOS,RET.DE CAM.,CONCEPTO: SANCHEZ ARIAS MERY,DEP.: BANCO UNION S.A. , PROCEDENCIA: BANCO UNION S.A., CHEQUE: 150713, FECHA DE EMISION:18/01/2018</t>
  </si>
  <si>
    <t>00099021001 DEP.DE CHEQ.AJENOS,RET.DE CAM.,CONCEPTO: VARGAS DORADO ALEX,DEP.: BANCO UNION S.A. , PROCEDENCIA: BANCO UNION S.A., CHEQUE: 150711, FECHA DE EMISION:18/01/2018</t>
  </si>
  <si>
    <t>00523012001 DEP.DE CHEQ.AJENOS,RET.DE CAM.,CONCEPTO: VENTA DE SERVICIOS ECOBOL,DEP.: ECOBOL , PROCEDENCIA: BANCO UNION S.A., CHEQUE: 1129, FECHA DE EMISION:10/01/2018</t>
  </si>
  <si>
    <t>00523012001 DEP.DE CHEQ.AJENOS,RET.DE CAM.,CONCEPTO: VENTA DE SERVICIO ECOBOL,DEP.: ECOBOL , PROCEDENCIA: BANCO MERCANTIL SANTA CRUZ SA., CHEQUE: 13192, FECHA DE EMISION:10/01/2018</t>
  </si>
  <si>
    <t>00578012002 DEP.DE CHEQ.AJENOS,RET.DE CAM.,CONCEPTO: REVERSION,DEP.: BOLIVIANA DE AVIACION , PROCEDENCIA: BANCO UNION S.A., CHEQUE: 8459, FECHA DE EMISION:18/01/2018</t>
  </si>
  <si>
    <t>00578012002 DEP.DE CHEQ.AJENOS,RET.DE CAM.,CONCEPTO: REVERSION,DEP.: BOLIVIANA DE AVIACION , PROCEDENCIA: BANCO UNION S.A., CHEQUE: 8458, FECHA DE EMISION:18/01/2018</t>
  </si>
  <si>
    <t>00578012002 DEP.DE CHEQ.AJENOS,RET.DE CAM.,CONCEPTO: REVERSION,DEP.: BOLIVIANA DE AVIACION , PROCEDENCIA: BANCO UNION S.A., CHEQUE: 8460, FECHA DE EMISION:18/01/2018</t>
  </si>
  <si>
    <t>00526012001 DEPOSITO DE EFECTIVO, DEPOSITANTE: BOLIVIA TV - JESUS H. VILLCA MADENI, CONCEPTO: DEVOLUCION DE VIATICOS, CUENTA DE DEPOSITO: CUENTA UNICA DEL TESORO</t>
  </si>
  <si>
    <t>00099021001 DEPOSITO DE EFECTIVO, DEPOSITANTE: JUAN BUSTOS CELIS, CONCEPTO: REVERSION PASAJES PREV N° 8985/17 N° DE CARGO DE CUENTA 00099021001, CUENTA DE DEPOSITO: CUENTA UNICA DEL TESORO</t>
  </si>
  <si>
    <t>00099021001 DEPOSITO DE EFECTIVO, DEPOSITANTE: REDI MICHAEL JORGE VILLCA, CONCEPTO: DEVOLUCION DE PASAJES AL INTERIOR DEL PAIS, CUENTA DE DEPOSITO: CUENTA UNICA DEL TESORO</t>
  </si>
  <si>
    <t>00283012002 DEPOSITO DE EFECTIVO, DEPOSITANTE: HEDMESON TUEYNE CORCUY PEREDO, CONCEPTO: DEVOLUCION DE VIATICOS, CUENTA DE DEPOSITO: CUENTA UNICA DEL TESORO</t>
  </si>
  <si>
    <t>00099021001 DEPOSITO DE EFECTIVO, DEPOSITANTE: LUZ FERNANDA ORIHUELA PINTO, CONCEPTO: DEPOSITÓ POR RETENCION SERVICIOS DE AGUA MES DICIEMBRE 17 DEL RA-4 TTE BULLAIN, CUENTA DE DEPOSITO: CUENTA UNICA DEL TESORO</t>
  </si>
  <si>
    <t>00592012001 DEPOSITO DE EFECTIVO, DEPOSITANTE: MINISTERIO DE SALUD, CONCEPTO: ND- MINISTERIO DE SALUD - GESTION 2017, CUENTA DE DEPOSITO: CUENTA UNICA DEL TESORO</t>
  </si>
  <si>
    <t>00592012001 DEPOSITO DE EFECTIVO, DEPOSITANTE: MINISTERIO DE TRABAJO, CONCEPTO: ND 160966 - GESTION 2017, CUENTA DE DEPOSITO: CUENTA UNICA DEL TESORO</t>
  </si>
  <si>
    <t>00283042001 DEPOSITO DE EFECTIVO, DEPOSITANTE: JOSE LUIS VISCARRA ARRIETA CI. 3458024 LP, CONCEPTO: DEVOLUCION DE PAGO, CUENTA DE DEPOSITO: CUENTA UNICA DEL TESORO</t>
  </si>
  <si>
    <t>00099021001 DEPOSITO DE EFECTIVO, DEPOSITANTE: FRANC MAYTA NOSA, CONCEPTO: DEVOLUCION DE FONDOS, CUENTA DE DEPOSITO: CUENTA UNICA DEL TESORO</t>
  </si>
  <si>
    <t>00099021001 DEPOSITO DE EFECTIVO, DEPOSITANTE: ROLAND HERLAN LLADO VISCARRA, CONCEPTO: DEVOLUCION DE PASAJES, CUENTA DE DEPOSITO: CUENTA UNICA DEL TESORO</t>
  </si>
  <si>
    <t>00592012001 DEPOSITO DE EFECTIVO, DEPOSITANTE: GLENN TROCHE A., CONCEPTO: FONDOS EN AVANCE SEGUN CITE:JTE-RCME-COUNTER-007-NI/18 BS.- 5000 GESTION 2017, CUENTA DE DEPOSITO: CUENTA UNICA DEL TESORO</t>
  </si>
  <si>
    <t>00099021001 DEPOSITO DE EFECTIVO, DEPOSITANTE: CAMARA DE SENADORES, CONCEPTO: PAGO EXCEDENTE DE TELEFONIA FIJA, CUENTA DE DEPOSITO: CUENTA UNICA DEL TESORO</t>
  </si>
  <si>
    <t>00513012003 DEPOSITO DE EFECTIVO, DEPOSITANTE: Y.P.F.B., CONCEPTO: REVERSION DE SALDOS NO UTILIZADOS, CUENTA DE DEPOSITO: CUENTA UNICA DEL TESORO</t>
  </si>
  <si>
    <t>00526012001 DEPOSITO DE EFECTIVO, DEPOSITANTE: MIGUEL ANGEL UGARTE RIVERA, CONCEPTO: DEVOLUCION DE VIATICOS, CUENTA DE DEPOSITO: CUENTA UNICA DEL TESORO</t>
  </si>
  <si>
    <t>00572012001 DEPOSITO DE EFECTIVO, DEPOSITANTE: EDITORIAL QUATRO HERMANOS, CONCEPTO: DESCUENTO POR RETRASO, CUENTA DE DEPOSITO: CUENTA UNICA DEL TESORO</t>
  </si>
  <si>
    <t>00099021001 DEPOSITO DE EFECTIVO, DEPOSITANTE: HEINZ FRITZ ABRAHAM GERL MERCADO, CONCEPTO: REVERSION POR PASAJES AL INTERIOR DEL PAIS PREV. 3756, CUENTA DE DEPOSITO: CUENTA UNICA DEL TESORO</t>
  </si>
  <si>
    <t>00099021001 DEPOSITO DE EFECTIVO, DEPOSITANTE: FREDDY VARAS SANGUEZA, CONCEPTO: DEVOLUCION DE SUELDO, CUENTA DE DEPOSITO: CUENTA UNICA DEL TESORO</t>
  </si>
  <si>
    <t>00046024204 DEPOSITO DE EFECTIVO, DEPOSITANTE: KARINA IRENE CANDIA ALARCON, CONCEPTO: DEVOLUCION DE FONDOS EN AVANCE, CUENTA DE DEPOSITO: CUENTA UNICA DEL TESORO</t>
  </si>
  <si>
    <t>00586019203 DEPOSITO DE EFECTIVO, DEPOSITANTE: EMPRESA AZUCARERA SAN BUENAVENTURA, CONCEPTO: DEVOLUCION DE FONDO EN AVANCE, CUENTA DE DEPOSITO: CUENTA UNICA DEL TESORO</t>
  </si>
  <si>
    <t>00099021001 DEPOSITO DE EFECTIVO, DEPOSITANTE: JOHN ANTONIO PARDO SALAS, CONCEPTO: PAGO EXCEDENTE POR SERVICIO DE LLAMADAS A TELEFONIA MOVIL MES DE DICIEMBRE DE 2017, CUENTA DE DEPOSITO: CUENTA UNICA DEL TESORO</t>
  </si>
  <si>
    <t>00020031101 DEPOSITO DE EFECTIVO, DEPOSITANTE: GERMAN FERNANDEZ RAMIREZ, CONCEPTO: CUMBRE DEL GAS REVERSION DE FONDOS, CUENTA DE DEPOSITO: CUENTA UNICA DEL TESORO</t>
  </si>
  <si>
    <t>00283012002 DEPOSITO DE EFECTIVO, DEPOSITANTE: MARVEL FABIAN REQUENA, CONCEPTO: DEVOLUCION DE VIATICOS-OF. CENTRAL, CUENTA DE DEPOSITO: CUENTA UNICA DEL TESORO</t>
  </si>
  <si>
    <t>00283012002 DEPOSITO DE EFECTIVO, DEPOSITANTE: KAREN ISELA FLORES, CONCEPTO: DEVOLUCION DE VIATICOS-OF. CENTRAL, CUENTA DE DEPOSITO: CUENTA UNICA DEL TESORO</t>
  </si>
  <si>
    <t>00099021001 DEPOSITO DE EFECTIVO, DEPOSITANTE: EDWIN V. VISCARRA ALARCON, CONCEPTO: DEVOLUCION DE SALDOS NO UTILIZADOS, CUENTA DE DEPOSITO: CUENTA UNICA DEL TESORO</t>
  </si>
  <si>
    <t>00292012001 DEPOSITO DE EFECTIVO, DEPOSITANTE: VIAS BOLIVIA, CONCEPTO: DEVOLUCION DE VIATICOS DE LA SRA. VALERIA ERQUICIA, CUENTA DE DEPOSITO: CUENTA UNICA DEL TESORO</t>
  </si>
  <si>
    <t>00010011101 DEPOSITO DE EFECTIVO, DEPOSITANTE: SANTIAGO LOPEZ, CONCEPTO: DEP. PARA LA CARATULA, CUENTA DE DEPOSITO: CUENTA UNICA DEL TESORO</t>
  </si>
  <si>
    <t>00099021001 DEPOSITO DE EFECTIVO, DEPOSITANTE: XIMENA MACHICADO, CONCEPTO: REVERSION RENDICION DE CUENTAS AL PREV. 8836, CUENTA DE DEPOSITO: CUENTA UNICA DEL TESORO</t>
  </si>
  <si>
    <t>00015011108 DEPOSITO DE EFECTIVO, DEPOSITANTE: VICTOR MEJIA SANTIESTEBAN, CONCEPTO: MINISTERIO DE GOBIERNO - OTROS INGRESOS - REMANENTE, CUENTA DE DEPOSITO: CUENTA UNICA DEL TESORO</t>
  </si>
  <si>
    <t>00206012001 DEPOSITO DE EFECTIVO, DEPOSITANTE: INE, CONCEPTO: DEP. POR VENTA; LA PAZ, FECHA 18/01/2018, CUENTA DE DEPOSITO: CUENTA UNICA DEL TESORO</t>
  </si>
  <si>
    <t>00587012006 DEP.DE CHEQ.AJENOS,RET.DE CAM.,CONCEPTO: PAGO PLANILLA DE AVANCE N° 9 OBRA PISCINA OLIMPICA,DEP.: GOBIERNO AUTONOMO DEPARTAMENTAL DE TARIJA , PROCEDENCIA: BANCO UNION S.A., CHEQUE: 1097, FECHA DE EMISION:16/01/2018</t>
  </si>
  <si>
    <t>00015021101 DEP.DE CHEQ.AJENOS,RET.DE CAM.,CONCEPTO: ASIGNACIONES,DEP.: UNIPOL , PROCEDENCIA: BANCO UNION S.A., CHEQUE: 1644, FECHA DE EMISION:17/01/2018</t>
  </si>
  <si>
    <t>00523012001 DEP.DE CHEQ.AJENOS,RET.DE CAM.,CONCEPTO: PAGO POR SERVICIOS PRESTADOS,DEP.: ECOBOL , PROCEDENCIA: BANCO MERCANTIL SANTA CRUZ SA., CHEQUE: 508, FECHA DE EMISION:15/01/2018</t>
  </si>
  <si>
    <t>00070011102 DEP.DE CHEQ.AJENOS,RET.DE CAM.,CONCEPTO: DEP POR PAGO EN DEMASIA DE C-31 N° 639.10,DEP.: MTEPS , PROCEDENCIA: BANCO UNION S.A., CHEQUE: 8563, FECHA DE EMISION:18/01/2018</t>
  </si>
  <si>
    <t>00070011102 DEP.DE CHEQ.AJENOS,RET.DE CAM.,CONCEPTO: DEP. POR DEVOLUCION DE SALDO JRT-LLALLAGUA C-31 N° 3942.1,DEP.: MTEPS , PROCEDENCIA: BANCO UNION S.A., CHEQUE: 8564, FECHA DE EMISION:18/01/2018</t>
  </si>
  <si>
    <t>00234014201 DEP.DE CHEQ.AJENOS,RET.DE CAM.,CONCEPTO: DESEMBOLSO PARA EJECUACION DEL PROYECTO MESETA DE LOS FRAILES,DEP.: GOBIERNO AUTONOMO DEPTAL POTOSI , PROCEDENCIA: BANCO UNION S.A., CHEQUE: 344, FECHA DE EMISION:16/01/2018</t>
  </si>
  <si>
    <t>00222012001 DEP.DE CHEQ.AJENOS,RET.DE CAM.,CONCEPTO: PAGO INCAPACIDAD TEMPORAL DEL PERSONAL INIAF CORRESPONDIENTE MES DE NOVIEMBRE 2017,DEP.: CAJA DE SALUD DE CAMINOS YRA , PROCEDENCIA: BANCO UNION S.A., CHEQUE: 8785, FECHA DE EMISION:11/01/2018</t>
  </si>
  <si>
    <t>00523012001 DEP.DE CHEQ.AJENOS,RET.DE CAM.,CONCEPTO: VENTA DE SERVICIOS ECOBOL,DEP.: ECOBOL , PROCEDENCIA: BANCO NACIONAL DE BOLIVIA S.A., CHEQUE: 7074, FECHA DE EMISION:22/12/2017</t>
  </si>
  <si>
    <t>00099021001 DEP.DE CHEQ.AJENOS,RET.DE CAM.,CONCEPTO: H.C. SENADORES-DEVOL INCAPACIDAD TEMP. NOV/2017,DEP.: CAJA PETROLERA DE SALUD , PROCEDENCIA: BANCO UNION S.A., CHEQUE: 12569, FECHA DE EMISION:19/01/2018</t>
  </si>
  <si>
    <t>00862012001 DEP.DE CHEQ.AJENOS,RET.DE CAM.,CONCEPTO: F.N.D.R.-DEVOL INCAPACIDAD TEMP.-NOV/2017,DEP.: CAJA PETROLERA DE SALUD , PROCEDENCIA: BANCO UNION S.A., CHEQUE: 12576, FECHA DE EMISION:19/01/2018</t>
  </si>
  <si>
    <t>00578012002 DEP.DE CHEQ.AJENOS,RET.DE CAM.,CONCEPTO: REVERSION,DEP.: BOLIVIANA DE AVIACION , PROCEDENCIA: BANCO UNION S.A., CHEQUE: 2341, FECHA DE EMISION:17/01/2018</t>
  </si>
  <si>
    <t>00578012002 DEP.DE CHEQ.AJENOS,RET.DE CAM.,CONCEPTO: REVERSION,DEP.: BOLIVIANA DE AVIACION , PROCEDENCIA: BANCO UNION S.A., CHEQUE: 2340, FECHA DE EMISION:16/01/2018</t>
  </si>
  <si>
    <t>00099021001 DEP.DE CHEQ.AJENOS,RET.DE CAM.,CONCEPTO: MIN COMUNICACION-DEVOL INCAPACIDAD TEMP.-NOV/2017,DEP.: CAJA PETROLERA DE SALUD , PROCEDENCIA: BANCO UNION S.A., CHEQUE: 12575, FECHA DE EMISION:19/01/2018</t>
  </si>
  <si>
    <t>00578012002 DEP.DE CHEQ.AJENOS,RET.DE CAM.,CONCEPTO: REVERSION,DEP.: BOLIVIANA DE AVIACION , PROCEDENCIA: BANCO UNION S.A., CHEQUE: 2344, FECHA DE EMISION:17/01/2018</t>
  </si>
  <si>
    <t>00099021001 DEP.DE CHEQ.AJENOS,RET.DE CAM.,CONCEPTO: AUT. IMPUG TRIBUTARIA-DEVOL INCAPACIDAD TEMP.-NOV/2017,DEP.: CAJA PETROLERA DE SALUD , PROCEDENCIA: BANCO UNION S.A., CHEQUE: 12579, FECHA DE EMISION:19/01/2018</t>
  </si>
  <si>
    <t>00206012001 DEP.DE CHEQ.AJENOS,RET.DE CAM.,CONCEPTO: DEP. POR VENTA, SANTA CRUZ , PERIODO DICIEMBRE /2017,DEP.: INE , PROCEDENCIA: BANCO UNION S.A., CHEQUE: 4510, FECHA DE EMISION:17/01/2018</t>
  </si>
  <si>
    <t>00578012002 DEP.DE CHEQ.AJENOS,RET.DE CAM.,CONCEPTO: REVERSION,DEP.: BOLIVIANA DE AVIACION , PROCEDENCIA: BANCO UNION S.A., CHEQUE: 2342, FECHA DE EMISION:17/01/2018</t>
  </si>
  <si>
    <t>00580012001 DEP.DE CHEQ.AJENOS,RET.DE CAM.,CONCEPTO: OTROS INGRESOS POR DEP. EN DEMASIA CORRESPONDIENTE A DESCARGO,DEP.: DEPOSITOS ADUANEROS BOLIVIANOS , PROCEDENCIA: BANCO UNION S.A., CHEQUE: 7306, FECHA DE EMISION:29/12/2017</t>
  </si>
  <si>
    <t>00132039201 DEPOSITO DE EFECTIVO, DEPOSITANTE: JHONNY WALTER WILCARANI LAMAS, CONCEPTO: DEVOLUCION DE FONDOS EN AVANCE, CUENTA DE DEPOSITO: CUENTA UNICA DEL TESORO</t>
  </si>
  <si>
    <t>00099021001 DEPOSITO DE EFECTIVO, DEPOSITANTE: ALAIN ERICK CAMBEROS SALAZAR, CONCEPTO: DEVOLUCION DE PASAJES, CUENTA DE DEPOSITO: CUENTA UNICA DEL TESORO</t>
  </si>
  <si>
    <t>00020031101 DEPOSITO DE EFECTIVO, DEPOSITANTE: EJERCITO DE BOLIVIA, CONCEPTO: RETENSION, CUENTA DE DEPOSITO: CUENTA UNICA DEL TESORO</t>
  </si>
  <si>
    <t>00133012001 DEPOSITO DE EFECTIVO, DEPOSITANTE: LOTERIA NACIONAL DE B Y S, CONCEPTO: C-31 1736 DEVOLUCION VIATICOS VIAJE NO REALIZADO A ORURO DE WILTON CAMPOS, CUENTA DE DEPOSITO: CUENTA UNICA DEL TESORO</t>
  </si>
  <si>
    <t>00526012001 DEPOSITO DE EFECTIVO, DEPOSITANTE: MARCELO BARRON BUSTILLO BOLIVIA TV, CONCEPTO: DEVOLUCION DE VIATICOS, CUENTA DE DEPOSITO: CUENTA UNICA DEL TESORO</t>
  </si>
  <si>
    <t>00020031101 DEPOSITO DE EFECTIVO, DEPOSITANTE: JUAN DE DIOS GONZALES GUTIERREZ CI/4884391LP, CONCEPTO: DEPÓSITO DE DEVOLUCION, CUENTA DE DEPOSITO: CUENTA UNICA DEL TESORO</t>
  </si>
  <si>
    <t>00526012001 DEPOSITO DE EFECTIVO, DEPOSITANTE: BOLIVIA TV MILTON ANTONIO SOSA VIRUEZ, CONCEPTO: DEVOLUCION DE MONTO NO GASTADO, CUENTA DE DEPOSITO: CUENTA UNICA DEL TESORO</t>
  </si>
  <si>
    <t>00099021001 DEPOSITO DE EFECTIVO, DEPOSITANTE: ORLANDO LUIS ALANOCA CONDORI, CONCEPTO: DEPOSITÓ DE DUODECIMAS DE AGUINALDO, CUENTA DE DEPOSITO: CUENTA UNICA DEL TESORO</t>
  </si>
  <si>
    <t>00099021001 DEPOSITO DE EFECTIVO, DEPOSITANTE: JUDITH S. GOMEZ CHOQUE, CONCEPTO: DEVOLUCION SALDO NO EJECUTADO, CUENTA DE DEPOSITO: CUENTA UNICA DEL TESORO</t>
  </si>
  <si>
    <t>00099021001 DEPOSITO DE EFECTIVO, DEPOSITANTE: MARIA ELENA PONCE FUENTES, CONCEPTO: DEVOLUCION DE DOBLE PERCEPCION, CUENTA DE DEPOSITO: CUENTA UNICA DEL TESORO</t>
  </si>
  <si>
    <t>00010011102 DEPOSITO DE EFECTIVO, DEPOSITANTE: CONSULADO DE BOLIVIA TACNA - PERU, CONCEPTO: DE RECAUDACIONES DE GESTORIA CONSULAR POR LOS MESES OCTUBRE,NOVIEMBRE, Y DICIEMBRE 2017, CUENTA DE DEPOSITO: CUENTA UNICA DEL TESORO</t>
  </si>
  <si>
    <t>00099024113 DEPOSITO DE EFECTIVO, DEPOSITANTE: GOBIERNO AUTONOMO MUNICIPAL DE SORACACHI, CONCEPTO: SALDOS DE GESTIONES ANTE. PROGRAMA BOLIVIA CAMBIA EVO CUMPLE POR DIFERENCIA DE CENTAVOS, CUENTA DE DEPOSITO: CUENTA UNICA DEL TESORO</t>
  </si>
  <si>
    <t>00099021001 DEPOSITO DE EFECTIVO, DEPOSITANTE: NANCY ELISABETH BLANCO COAQUIRA, CONCEPTO: DEVOLUCION DE VIATICOS, CUENTA DE DEPOSITO: CUENTA UNICA DEL TESORO</t>
  </si>
  <si>
    <t>00099021001 DEPOSITO DE EFECTIVO, DEPOSITANTE: GERMAN MAMANI HUALLPA, CONCEPTO: DEPOSITÓ DE REVERSION, CUENTA DE DEPOSITO: CUENTA UNICA DEL TESORO</t>
  </si>
  <si>
    <t>00020031101 DEPOSITO DE EFECTIVO, DEPOSITANTE: FABIOLA RAMOS PONCE, CONCEPTO: DEVOLUCION DE VIATICO PASAJE, CUENTA DE DEPOSITO: CUENTA UNICA DEL TESORO</t>
  </si>
  <si>
    <t>00670012002 DEPOSITO DE EFECTIVO, DEPOSITANTE: MILBURGA ALANOCA APAZA, CONCEPTO: DEVOLUCION DE VIATICOS, CUENTA DE DEPOSITO: CUENTA UNICA DEL TESORO</t>
  </si>
  <si>
    <t>00020031101 DEPOSITO DE EFECTIVO, DEPOSITANTE: BATALLON DE PRODUCCION DEL EJERCITO, CONCEPTO: REVERSION ADQ. DE SEMILLAS, CUENTA DE DEPOSITO: CUENTA UNICA DEL TESORO</t>
  </si>
  <si>
    <t>00099021001 DEPOSITO DE EFECTIVO, DEPOSITANTE: IGNACIO FLORES CRUZ, CONCEPTO: POR CONCEPTO DE CAMBIO DE BENEFICIO, CUENTA DE DEPOSITO: CUENTA UNICA DEL TESORO</t>
  </si>
  <si>
    <t>00099021001 DEPOSITO DE EFECTIVO, DEPOSITANTE: VLADIMIR LUPA SALAMANCA, CONCEPTO: REVERSION POR PASAJES, CUENTA DE DEPOSITO: CUENTA UNICA DEL TESORO</t>
  </si>
  <si>
    <t>00099021001 DEPOSITO DE EFECTIVO, DEPOSITANTE: MARCO ANTONIO ALVAREZ HERBAS, CONCEPTO: REVERSION POR PASAJES, CUENTA DE DEPOSITO: CUENTA UNICA DEL TESORO</t>
  </si>
  <si>
    <t>00099021001 DEPOSITO DE EFECTIVO, DEPOSITANTE: IVAN BLANCO VARGAS, CONCEPTO: REVERSION POR PASAJES, CUENTA DE DEPOSITO: CUENTA UNICA DEL TESORO</t>
  </si>
  <si>
    <t>00099021001 DEPOSITO DE EFECTIVO, DEPOSITANTE: GEOVANY BALTAZAR MAYGUA CHAVEZ, CONCEPTO: REVERSION POR PASAJES, CUENTA DE DEPOSITO: CUENTA UNICA DEL TESORO</t>
  </si>
  <si>
    <t>00099021001 DEPOSITO DE EFECTIVO, DEPOSITANTE: RICHARD AYALA RIVAMONTAN, CONCEPTO: REVERSION POR PASAJES, CUENTA DE DEPOSITO: CUENTA UNICA DEL TESORO</t>
  </si>
  <si>
    <t>00099021001 DEPOSITO DE EFECTIVO, DEPOSITANTE: JUAN PABLO RICALDE TORREZ, CONCEPTO: REVERSION POR PASAJES, CUENTA DE DEPOSITO: CUENTA UNICA DEL TESORO</t>
  </si>
  <si>
    <t>00099021001 DEPOSITO DE EFECTIVO, DEPOSITANTE: HAROLD JHEISON ARGOTE SOLIZ, CONCEPTO: REVERSION POR PASAJES, CUENTA DE DEPOSITO: CUENTA UNICA DEL TESORO</t>
  </si>
  <si>
    <t>00099021001 DEPOSITO DE EFECTIVO, DEPOSITANTE: FRITZ JUNIORS GIRONDA AQUIZE, CONCEPTO: REVERSION POR PASAJES, CUENTA DE DEPOSITO: CUENTA UNICA DEL TESORO</t>
  </si>
  <si>
    <t>00099021001 DEPOSITO DE EFECTIVO, DEPOSITANTE: WILSON LUPA BERNAL, CONCEPTO: REVERSION POR PASAJES, CUENTA DE DEPOSITO: CUENTA UNICA DEL TESORO</t>
  </si>
  <si>
    <t>00099021001 DEPOSITO DE EFECTIVO, DEPOSITANTE: JIMMY ALDO USMAYO APAZA, CONCEPTO: REVERSION POR PASAJES, CUENTA DE DEPOSITO: CUENTA UNICA DEL TESORO</t>
  </si>
  <si>
    <t>00099021001 DEPOSITO DE EFECTIVO, DEPOSITANTE: ALVARO BARRIENTOS MELGAREJO, CONCEPTO: REVERSION POR PASAJES, CUENTA DE DEPOSITO: CUENTA UNICA DEL TESORO</t>
  </si>
  <si>
    <t>00099021001 DEPOSITO DE EFECTIVO, DEPOSITANTE: FAUD SANTIAGO RAMOS MESA, CONCEPTO: REVERSION POR PASAJES, CUENTA DE DEPOSITO: CUENTA UNICA DEL TESORO</t>
  </si>
  <si>
    <t>00099021001 DEPOSITO DE EFECTIVO, DEPOSITANTE: ELMER CAYLLANTE RODRIGUEZ, CONCEPTO: REVERSION POR PASAJES, CUENTA DE DEPOSITO: CUENTA UNICA DEL TESORO</t>
  </si>
  <si>
    <t>00099021001 DEPOSITO DE EFECTIVO, DEPOSITANTE: JUAN DIEGO BALTAZAR MONTAÑO, CONCEPTO: REVERSION POR PASAJES, CUENTA DE DEPOSITO: CUENTA UNICA DEL TESORO</t>
  </si>
  <si>
    <t>00099021001 DEPOSITO DE EFECTIVO, DEPOSITANTE: JHONNY WILSON JIMENEZ ESPADA, CONCEPTO: REVERSION POR PASAJES, CUENTA DE DEPOSITO: CUENTA UNICA DEL TESORO</t>
  </si>
  <si>
    <t>00099021001 DEPOSITO DE EFECTIVO, DEPOSITANTE: DAVID ANTONIO CRUZ MAMANI, CONCEPTO: REVERSION POR PASAJES, CUENTA DE DEPOSITO: CUENTA UNICA DEL TESORO</t>
  </si>
  <si>
    <t>00099021001 DEPOSITO DE EFECTIVO, DEPOSITANTE: ALEX AYALA PANIAGUA, CONCEPTO: REVERSION POR PASAJES, CUENTA DE DEPOSITO: CUENTA UNICA DEL TESORO</t>
  </si>
  <si>
    <t>00099021001 DEPOSITO DE EFECTIVO, DEPOSITANTE: LEONARDO ANGELO VEGA ESCOBAR, CONCEPTO: REVERSION POR PASAJES, CUENTA DE DEPOSITO: CUENTA UNICA DEL TESORO</t>
  </si>
  <si>
    <t>00099021001 DEPOSITO DE EFECTIVO, DEPOSITANTE: ROLY MAMANI ACHOCALLA, CONCEPTO: REVERSION POR PASAJES, CUENTA DE DEPOSITO: CUENTA UNICA DEL TESORO</t>
  </si>
  <si>
    <t>00099021001 DEPOSITO DE EFECTIVO, DEPOSITANTE: DANNY JAIR COLQUE BALDERAS, CONCEPTO: REVERSION POR PASAJES, CUENTA DE DEPOSITO: CUENTA UNICA DEL TESORO</t>
  </si>
  <si>
    <t>00099021001 DEPOSITO DE EFECTIVO, DEPOSITANTE: CRISTIAN JOZUE QUINTEROS MAMANI, CONCEPTO: REVERSION POR PASAJES, CUENTA DE DEPOSITO: CUENTA UNICA DEL TESORO</t>
  </si>
  <si>
    <t>00099021001 DEPOSITO DE EFECTIVO, DEPOSITANTE: GUERY IPORRE ALVIS, CONCEPTO: REVERSION POR PASAJES, CUENTA DE DEPOSITO: CUENTA UNICA DEL TESORO</t>
  </si>
  <si>
    <t>00099021001 DEPOSITO DE EFECTIVO, DEPOSITANTE: NORAH TEREZA VDA. DE GONZALEZ, CONCEPTO: CONVENIO ENTRE EL SENASIR Y LA SRA. NORAH TEREZA VDA DE GONZALEZ, CUENTA DE DEPOSITO: CUENTA UNICA DEL TESORO</t>
  </si>
  <si>
    <t>00099021001 DEPOSITO DE EFECTIVO, DEPOSITANTE: FERNANDO VIADEZ VILLCA, CONCEPTO: REVERSION POR PASAJES, CUENTA DE DEPOSITO: CUENTA UNICA DEL TESORO</t>
  </si>
  <si>
    <t>00099021001 DEPOSITO DE EFECTIVO, DEPOSITANTE: ALDO OMAR IQUISE ROJAS, CONCEPTO: REVERSION POR PASAJES, CUENTA DE DEPOSITO: CUENTA UNICA DEL TESORO</t>
  </si>
  <si>
    <t>00099021001 DEPOSITO DE EFECTIVO, DEPOSITANTE: RENE PEDRO QUINO MAYTA, CONCEPTO: REVERSION POR PASAJES, CUENTA DE DEPOSITO: CUENTA UNICA DEL TESORO</t>
  </si>
  <si>
    <t>00099021001 DEPOSITO DE EFECTIVO, DEPOSITANTE: OSCAR BLADIMIR LIMACHI HUANCA, CONCEPTO: REVERSION POR PASAJES, CUENTA DE DEPOSITO: CUENTA UNICA DEL TESORO</t>
  </si>
  <si>
    <t>00099021001 DEPOSITO DE EFECTIVO, DEPOSITANTE: ALVARO MAURICIO OJALVO MONTAÑO, CONCEPTO: REVERSION POR PASAJES, CUENTA DE DEPOSITO: CUENTA UNICA DEL TESORO</t>
  </si>
  <si>
    <t>00099021001 DEPOSITO DE EFECTIVO, DEPOSITANTE: VLADIMIR NEIZON ZURITA ARNEZ, CONCEPTO: REVERSION POR PASAJES, CUENTA DE DEPOSITO: CUENTA UNICA DEL TESORO</t>
  </si>
  <si>
    <t>00099021001 DEPOSITO DE EFECTIVO, DEPOSITANTE: JHONNY ALMENDRAS GARCIA, CONCEPTO: REVERSION POR PASAJES, CUENTA DE DEPOSITO: CUENTA UNICA DEL TESORO</t>
  </si>
  <si>
    <t>00099021001 DEPOSITO DE EFECTIVO, DEPOSITANTE: LUIS FERNANDO MAYGUA CHAVEZ, CONCEPTO: REVERSION POR PASAJES, CUENTA DE DEPOSITO: CUENTA UNICA DEL TESORO</t>
  </si>
  <si>
    <t>00099021001 DEPOSITO DE EFECTIVO, DEPOSITANTE: GONZALO ANTONIO BLANCO GUARACHI, CONCEPTO: REVERSION POR PASAJES, CUENTA DE DEPOSITO: CUENTA UNICA DEL TESORO</t>
  </si>
  <si>
    <t>00099021001 DEPOSITO DE EFECTIVO, DEPOSITANTE: MARIO CRISTIAN DEL CARPIO JIMENEZ, CONCEPTO: REVERSION POR PASAJES, CUENTA DE DEPOSITO: CUENTA UNICA DEL TESORO</t>
  </si>
  <si>
    <t>00099021001 DEPOSITO DE EFECTIVO, DEPOSITANTE: LUIS ALBERTO AREBALO GARCIA, CONCEPTO: REVERSION POR PASAJES, CUENTA DE DEPOSITO: CUENTA UNICA DEL TESORO</t>
  </si>
  <si>
    <t>00099021001 DEPOSITO DE EFECTIVO, DEPOSITANTE: FRANZ QUINTEROS MAMANI, CONCEPTO: REVERSION POR PASAJES, CUENTA DE DEPOSITO: CUENTA UNICA DEL TESORO</t>
  </si>
  <si>
    <t>00099021001 DEPOSITO DE EFECTIVO, DEPOSITANTE: JULIO CESAR LAURA MAMANI, CONCEPTO: REVERSION POR PASAJES, CUENTA DE DEPOSITO: CUENTA UNICA DEL TESORO</t>
  </si>
  <si>
    <t>00099021001 DEPOSITO DE EFECTIVO, DEPOSITANTE: EDSON OSCAR SUAREZ AGREDA, CONCEPTO: REVERSION POR PASAJES, CUENTA DE DEPOSITO: CUENTA UNICA DEL TESORO</t>
  </si>
  <si>
    <t>00099021001 DEPOSITO DE EFECTIVO, DEPOSITANTE: EDWIN ROMAN MEJIA CHOQUE, CONCEPTO: REVERSION POR PASAJES, CUENTA DE DEPOSITO: CUENTA UNICA DEL TESORO</t>
  </si>
  <si>
    <t>00099021001 DEPOSITO DE EFECTIVO, DEPOSITANTE: ARIEL CALLE LOPEZ, CONCEPTO: REVERSION POR PASAJES, CUENTA DE DEPOSITO: CUENTA UNICA DEL TESORO</t>
  </si>
  <si>
    <t>00099021001 DEPOSITO DE EFECTIVO, DEPOSITANTE: DIEGO GUSTAVO BARRIENTOS RICO, CONCEPTO: REVERSION POR PASAJES, CUENTA DE DEPOSITO: CUENTA UNICA DEL TESORO</t>
  </si>
  <si>
    <t>00099021001 DEPOSITO DE EFECTIVO, DEPOSITANTE: JOSUE CESPEDES ZURITA, CONCEPTO: REVERSION POR PASAJES, CUENTA DE DEPOSITO: CUENTA UNICA DEL TESORO</t>
  </si>
  <si>
    <t>00099021001 DEPOSITO DE EFECTIVO, DEPOSITANTE: FRANKLIN ALFREDO MANCILLA AGUILAR, CONCEPTO: REVERSION POR PASAJES, CUENTA DE DEPOSITO: CUENTA UNICA DEL TESORO</t>
  </si>
  <si>
    <t>00099021001 DEPOSITO DE EFECTIVO, DEPOSITANTE: ABRAHAM MAMANI MAMANI, CONCEPTO: REVERSION POR PASAJES, CUENTA DE DEPOSITO: CUENTA UNICA DEL TESORO</t>
  </si>
  <si>
    <t>00099021001 DEPOSITO DE EFECTIVO, DEPOSITANTE: ERICK KANTUTA LARUTA, CONCEPTO: REVERSION POR PASAJES, CUENTA DE DEPOSITO: CUENTA UNICA DEL TESORO</t>
  </si>
  <si>
    <t>00099021001 DEPOSITO DE EFECTIVO, DEPOSITANTE: JOSE LUIS RODRIGUEZ TORREZ, CONCEPTO: REVERSION POR PASAJES, CUENTA DE DEPOSITO: CUENTA UNICA DEL TESORO</t>
  </si>
  <si>
    <t>00099021001 DEPOSITO DE EFECTIVO, DEPOSITANTE: FRANCISCO HERRERA ROCHA, CONCEPTO: REVERSION POR PASAJES, CUENTA DE DEPOSITO: CUENTA UNICA DEL TESORO</t>
  </si>
  <si>
    <t>00099021001 DEPOSITO DE EFECTIVO, DEPOSITANTE: MICHAEL SEJAS MEJIA, CONCEPTO: REVERSION POR PASAJES, CUENTA DE DEPOSITO: CUENTA UNICA DEL TESORO</t>
  </si>
  <si>
    <t>00099021001 DEPOSITO DE EFECTIVO, DEPOSITANTE: SERGIO EMANUEL FLORES CORIA, CONCEPTO: REVERSION POR PASAJES, CUENTA DE DEPOSITO: CUENTA UNICA DEL TESORO</t>
  </si>
  <si>
    <t>00099021001 DEPOSITO DE EFECTIVO, DEPOSITANTE: JOSE LUIS JIMENEZ ALVAREZ, CONCEPTO: REVERSION POR PASAJES, CUENTA DE DEPOSITO: CUENTA UNICA DEL TESORO</t>
  </si>
  <si>
    <t>00099021001 DEPOSITO DE EFECTIVO, DEPOSITANTE: RUDDY SANCHEZ HUANCA, CONCEPTO: REVERSION POR PASAJES, CUENTA DE DEPOSITO: CUENTA UNICA DEL TESORO</t>
  </si>
  <si>
    <t>00099021001 DEPOSITO DE EFECTIVO, DEPOSITANTE: JUAN JOSE PATZI AQUINO, CONCEPTO: REVERSION POR PASAJES, CUENTA DE DEPOSITO: CUENTA UNICA DEL TESORO</t>
  </si>
  <si>
    <t>00099021001 DEPOSITO DE EFECTIVO, DEPOSITANTE: KEVIN PABLO GARNICA CRUZ, CONCEPTO: REVERSION POR PASAJES, CUENTA DE DEPOSITO: CUENTA UNICA DEL TESORO</t>
  </si>
  <si>
    <t>00099021001 DEPOSITO DE EFECTIVO, DEPOSITANTE: ALEX COLQUE QUILO, CONCEPTO: REVERSION POR PASAJES, CUENTA DE DEPOSITO: CUENTA UNICA DEL TESORO</t>
  </si>
  <si>
    <t>00099021001 DEPOSITO DE EFECTIVO, DEPOSITANTE: JOSE QUISPE GUTIERREZ, CONCEPTO: REVERSION POR PASAJES, CUENTA DE DEPOSITO: CUENTA UNICA DEL TESORO</t>
  </si>
  <si>
    <t>00099021001 DEPOSITO DE EFECTIVO, DEPOSITANTE: EUSEBIO AGUSTIN FLORES NINA, CONCEPTO: REVERSION POR PASAJES, CUENTA DE DEPOSITO: CUENTA UNICA DEL TESORO</t>
  </si>
  <si>
    <t>00099021001 DEPOSITO DE EFECTIVO, DEPOSITANTE: ABIGAIL DANIELA ZENTENO HUAGAMA, CONCEPTO: REVERSION POR PASAJES, CUENTA DE DEPOSITO: CUENTA UNICA DEL TESORO</t>
  </si>
  <si>
    <t>00099021001 DEPOSITO DE EFECTIVO, DEPOSITANTE: LUIS ENRIQUE OJALVO PIZARRO, CONCEPTO: REVERSION POR PASAJES, CUENTA DE DEPOSITO: CUENTA UNICA DEL TESORO</t>
  </si>
  <si>
    <t>00670012002 DEPOSITO DE EFECTIVO, DEPOSITANTE: WILMA SERNA ARUQUIPA, CONCEPTO: DEVOLUCION DE VIATICO, CUENTA DE DEPOSITO: CUENTA UNICA DEL TESORO</t>
  </si>
  <si>
    <t>00574012002 DEPOSITO DE EFECTIVO, DEPOSITANTE: DILMA ISNADO CHAVEZ, CONCEPTO: DEVOLUCION DE FONDOS NO UTILIZADOS, CUENTA DE DEPOSITO: CUENTA UNICA DEL TESORO</t>
  </si>
  <si>
    <t>00041044201 DEPOSITO DE EFECTIVO, DEPOSITANTE: PROBOLIVIA-MIN DE DES PROD Y ECONOMIA PLURAL, CONCEPTO: CUENTAS NO EJECUTADAS, CUENTA DE DEPOSITO: CUENTA UNICA DEL TESORO</t>
  </si>
  <si>
    <t>00670012002 DEPOSITO DE EFECTIVO, DEPOSITANTE: DARWYN DELFIN HUIZA SANDAGORDA, CONCEPTO: DEVOLUCION PASAJE ARERO, CUENTA DE DEPOSITO: CUENTA UNICA DEL TESORO</t>
  </si>
  <si>
    <t>00099021001 DEPOSITO DE EFECTIVO, DEPOSITANTE: SANTOS BALTAZAR DIAS, CONCEPTO: DEVOLUCION DE VIATICOS, CUENTA DE DEPOSITO: CUENTA UNICA DEL TESORO</t>
  </si>
  <si>
    <t>00099021001 DEPOSITO DE EFECTIVO, DEPOSITANTE: AMANDA SANGA CONDORI, CONCEPTO: DEVOLUCION DE VIATICOS, CUENTA DE DEPOSITO: CUENTA UNICA DEL TESORO</t>
  </si>
  <si>
    <t>00099021001 DEPOSITO DE EFECTIVO, DEPOSITANTE: JUSTO ERLAND HERRERA TOLA, CONCEPTO: DEVOLUCION DE VIATICOS, CUENTA DE DEPOSITO: CUENTA UNICA DEL TESORO</t>
  </si>
  <si>
    <t>00099021001 DEPOSITO DE EFECTIVO, DEPOSITANTE: LUIS ALBERTO SANCHEZ, CONCEPTO: DEVOLUCION VIATICOS Y GASTOS DE REPRESENTACION DE LUIS ALBERTO SANCHEZ N 955 C-312440 DEL 19-09-17, CUENTA DE DEPOSITO: CUENTA UNICA DEL TESORO</t>
  </si>
  <si>
    <t>00015011101 DEPOSITO DE EFECTIVO, DEPOSITANTE: RICHARD FERNANDO SELAEZ GARCIA, CONCEPTO: DEVOLUCION POR CONCEPTO DE HABERES MES DE DICIEMBRE 2017 MIN. DE GOBIERNO, CUENTA DE DEPOSITO: CUENTA UNICA DEL TESORO</t>
  </si>
  <si>
    <t>00099021001 DEPOSITO DE EFECTIVO, DEPOSITANTE: JUAN EDWIN CHUQUIMIA VELEZ, CONCEPTO: DEVOLUCION DE RECURSOS MINISTERIO DE CULTURAS Y TURISMO, CUENTA DE DEPOSITO: CUENTA UNICA DEL TESORO</t>
  </si>
  <si>
    <t>00099021001 DEPOSITO DE EFECTIVO, DEPOSITANTE: ALEJANDRO QUIROGA, CONCEPTO: DEVOLUCION DE HABERES MES DICIEMBRE 2017, CUENTA DE DEPOSITO: CUENTA UNICA DEL TESORO</t>
  </si>
  <si>
    <t>00099021001 DEPOSITO DE EFECTIVO, DEPOSITANTE: CAROLYN ORDOÑEZ, CONCEPTO: DEVOLUCION DE HABERES MES DICIEMBRE 2017, CUENTA DE DEPOSITO: CUENTA UNICA DEL TESORO</t>
  </si>
  <si>
    <t>00099021001 DEPOSITO DE EFECTIVO, DEPOSITANTE: LUIS CESPEDES, CONCEPTO: DEVOLUCION DE HABERES MES DICIEMBRE 2017, CUENTA DE DEPOSITO: CUENTA UNICA DEL TESORO</t>
  </si>
  <si>
    <t>00099021001 DEPOSITO DE EFECTIVO, DEPOSITANTE: ANA AGREDA, CONCEPTO: DEVOLUCION DE HABERES MES DICIEMBRE 2017, CUENTA DE DEPOSITO: CUENTA UNICA DEL TESORO</t>
  </si>
  <si>
    <t>00099021001 DEPOSITO DE EFECTIVO, DEPOSITANTE: FRANCISCO CONDORI SANTALLA, CONCEPTO: DEVOLUCION FONDOS EN AVANCE, CUENTA DE DEPOSITO: CUENTA UNICA DEL TESORO</t>
  </si>
  <si>
    <t>00670012002 DEPOSITO DE EFECTIVO, DEPOSITANTE: ANGEL CRISTOBAL LIMA BELTRAN, CONCEPTO: POR DEVOLUCION DE VIATICOS, CUENTA DE DEPOSITO: CUENTA UNICA DEL TESORO</t>
  </si>
  <si>
    <t>00046024204 DEPOSITO DE EFECTIVO, DEPOSITANTE: MINISTERIO DE SALUD-ENRIQUE BORDA TOLAY, CONCEPTO: DEVOLUCION DE FONDOS EN AVANCE, CUENTA DE DEPOSITO: CUENTA UNICA DEL TESORO</t>
  </si>
  <si>
    <t>00283042001 DEPOSITO DE EFECTIVO, DEPOSITANTE: ADUANA NACIONAL REGIONAL ORURO, CONCEPTO: DEVOLUCION DE PAGO, CUENTA DE DEPOSITO: CUENTA UNICA DEL TESORO</t>
  </si>
  <si>
    <t>00234014202 DEPOSITO DE EFECTIVO, DEPOSITANTE: GERMAN COLQUE LLAMPA, CONCEPTO: DEVOLUCION C 31 - 2 PARTIDA 22110, CUENTA DE DEPOSITO: CUENTA UNICA DEL TESORO</t>
  </si>
  <si>
    <t>00099021001 DEPOSITO DE EFECTIVO, DEPOSITANTE: PAMELA MONTOYA, CONCEPTO: REVERSION, CUENTA DE DEPOSITO: CUENTA UNICA DEL TESORO</t>
  </si>
  <si>
    <t>00582012001 DEPOSITO DE EFECTIVO, DEPOSITANTE: FRANKLIN MENDIETA AGUILERA, CONCEPTO: DEVOLUCION DE FONDOS POR PAGO DE REFRIGERIOS DICIEMBRE 2017, CUENTA DE DEPOSITO: CUENTA UNICA DEL TESORO</t>
  </si>
  <si>
    <t>00155012001 DEPOSITO DE EFECTIVO, DEPOSITANTE: VARGAS MALDONADO ANGEL CLAUDIO, CONCEPTO: DEVOLUCION DE HABERES MENSUALES DE DICIEMBRE 2017, CUENTA DE DEPOSITO: CUENTA UNICA DEL TESORO</t>
  </si>
  <si>
    <t>00099021001 DEP.DE CHEQ.AJENOS,RET.DE CAM.,CONCEPTO: MEJIA ARREDONDO SOLEDAD,DEP.: BANCO UNION S.A. , PROCEDENCIA: BANCO UNION S.A., CHEQUE: 150714, FECHA DE EMISION:23/01/2018</t>
  </si>
  <si>
    <t>00046058009 DEPOSITO DE EFECTIVO, DEPOSITANTE: SHEILA FABIOLA RODRIGUEZ HERNANDEZ, CONCEPTO: DEVOLUCION DE DEP. ERRONEO A MI CUENTA, CUENTA DE DEPOSITO: CUENTA UNICA DEL TESORO</t>
  </si>
  <si>
    <t>00099021001 DEPOSITO DE EFECTIVO, DEPOSITANTE: SANTIAGO DELGADILLO VILLALPANDO, CONCEPTO: DEP.POR CONCEPTO DE DEV.DEL PASAJE N°9305998684218 DE TROPICAL TOURS NO UTILIZADO GESTION 2017, CUENTA DE DEPOSITO: CUENTA UNICA DEL TESORO</t>
  </si>
  <si>
    <t>00099021001 DEPOSITO DE EFECTIVO, DEPOSITANTE: SANTIAGO DELGADILLO VILLALPANDO, CONCEPTO: DEP.POR CONCEPTO DE DEV. DE PASAJE N° 4645957659655 DE TROPICAL TOURS NO UTILIZADO GESTION 2017, CUENTA DE DEPOSITO: CUENTA UNICA DEL TESORO</t>
  </si>
  <si>
    <t>00099021001 DEPOSITO DE EFECTIVO, DEPOSITANTE: SANTIAGO DELGADILLO VILLALPANDO, CONCEPTO: DEP.POR CONCEPTO DE DEV. DE PASAJE N° 9305699231246 EMITIDO TROPICAL TOURS NO UTILIZADO GESTION 2017, CUENTA DE DEPOSITO: CUENTA UNICA DEL TESORO</t>
  </si>
  <si>
    <t>00099021001 DEPOSITO DE EFECTIVO, DEPOSITANTE: SANTIAGO DELGADILLO VILLALPANDO, CONCEPTO: DEP.POR CONCEPTO DE DEV. DE PASAJE N° 9305699182557 EMITIDO TROPICAL TOURS NO UTILIZADO GESTION 2017, CUENTA DE DEPOSITO: CUENTA UNICA DEL TESORO</t>
  </si>
  <si>
    <t>00099021001 DEPOSITO DE EFECTIVO, DEPOSITANTE: SANTIAGO DELGADILLO VILLALPANDO, CONCEPTO: DEP.POR CONCEPTO DE DEV. DE PASAJE N°9304978839701 EMITIDO TROPICAL TOURS NO UTILIZADO GESTION 2017, CUENTA DE DEPOSITO: CUENTA UNICA DEL TESORO</t>
  </si>
  <si>
    <t>00099021001 DEPOSITO DE EFECTIVO, DEPOSITANTE: JHON FLAVIO MAMANI LAURA, CONCEPTO: REVERSION SIGMA, CUENTA DE DEPOSITO: CUENTA UNICA DEL TESORO</t>
  </si>
  <si>
    <t>00099021001 DEPOSITO DE EFECTIVO, DEPOSITANTE: RENE ACARAPI GUTIERREZ, CONCEPTO: DEVOLUCION DE VIATICOS, CUENTA DE DEPOSITO: CUENTA UNICA DEL TESORO</t>
  </si>
  <si>
    <t>00099021001 DEPOSITO DE EFECTIVO, DEPOSITANTE: OBSERVATORIO PLURINACIONAL DE LA CALIDAD EDUCATIVA, CONCEPTO: REPOSICION INFORME DE AUDITORIA, CUENTA DE DEPOSITO: CUENTA UNICA DEL TESORO</t>
  </si>
  <si>
    <t>00099021001 DEPOSITO DE EFECTIVO, DEPOSITANTE: JORGE JAVIER LEAÑO OLIVO, CONCEPTO: DEVOLUCION DUODECIMA DE AGUINALDO, CUENTA DE DEPOSITO: CUENTA UNICA DEL TESORO</t>
  </si>
  <si>
    <t>00099021001 DEPOSITO DE EFECTIVO, DEPOSITANTE: HANS WILMER CHOQUE GUTIERREZ, CONCEPTO: MINISTERIO DE CULTURAS Y TURISMO, CUENTA DE DEPOSITO: CUENTA UNICA DEL TESORO</t>
  </si>
  <si>
    <t>00099021001 DEPOSITO DE EFECTIVO, DEPOSITANTE: JORGE FERNANDO BURGOS IPORRE, CONCEPTO: DEVOLUCION COSTO CURSO DE AYMARA, CUENTA DE DEPOSITO: CUENTA UNICA DEL TESORO</t>
  </si>
  <si>
    <t>00099021001 DEPOSITO DE EFECTIVO, DEPOSITANTE: OMAR EMILIO ROCHA OLIVIO, CONCEPTO: DEVOLUCION COSTO CURSO DE AYMARA, CUENTA DE DEPOSITO: CUENTA UNICA DEL TESORO</t>
  </si>
  <si>
    <t>00047228001 DEPOSITO DE EFECTIVO, DEPOSITANTE: ASOCIACION DE PRODUCTORES AGROPECUARIOS DEL SUD, CONCEPTO: DEVOLUCION DE TRANSFERENCIA, CUENTA DE DEPOSITO: CUENTA UNICA DEL TESORO</t>
  </si>
  <si>
    <t>00099021001 DEPOSITO DE EFECTIVO, DEPOSITANTE: SARA LINDA MAMANI VEGA, CONCEPTO: DEP DE DEVOLUCION, CUENTA DE DEPOSITO: CUENTA UNICA DEL TESORO</t>
  </si>
  <si>
    <t>00099021001 DEPOSITO DE EFECTIVO, DEPOSITANTE: ELEUTERIO RENJIFO CONDORI, CONCEPTO: DEPOSITÓ DOBLE PERCEPCION, CUENTA DE DEPOSITO: CUENTA UNICA DEL TESORO</t>
  </si>
  <si>
    <t>00526012001 DEPOSITO DE EFECTIVO, DEPOSITANTE: BOLIVIA TV-HILARIO QUISPE PILLCO, CONCEPTO: DEVOLUCION POR CONCEPTO DE VIATICOS, CUENTA DE DEPOSITO: CUENTA UNICA DEL TESORO</t>
  </si>
  <si>
    <t>00099021001 DEPOSITO DE EFECTIVO, DEPOSITANTE: VICEMIN. DE DEFENSA SOCIAL Y SUST. CONTROLADAS, CONCEPTO: DEP. POR LICENCIA SIN GOCE DE HABERES, CUENTA DE DEPOSITO: CUENTA UNICA DEL TESORO</t>
  </si>
  <si>
    <t>00099021001 DEPOSITO DE EFECTIVO, DEPOSITANTE: SGTO. JORGE A. SANCHEZ CONDORI, CONCEPTO: DEVOLUCION DE PASAJES, CUENTA DE DEPOSITO: CUENTA UNICA DEL TESORO</t>
  </si>
  <si>
    <t>00526012001 DEPOSITO DE EFECTIVO, DEPOSITANTE: JUAN CARLOS MAMANI HUANCA - BOLIVIA TV, CONCEPTO: DEVOLUCION DE VIATICOS Y TRANSPORTE, CUENTA DE DEPOSITO: CUENTA UNICA DEL TESORO</t>
  </si>
  <si>
    <t>00526012001 DEPOSITO DE EFECTIVO, DEPOSITANTE: BOLIVIA TV-FORTUNATO ALIAGA AGUILAR, CONCEPTO: DEVOLUCION DE VIATICOS, CUENTA DE DEPOSITO: CUENTA UNICA DEL TESORO</t>
  </si>
  <si>
    <t>00526012001 DEPOSITO DE EFECTIVO, DEPOSITANTE: JORGE ROBERTO PAREDES PEREZ BOLIVIA TV, CONCEPTO: DEVOLUCION VIATICOS, CUENTA DE DEPOSITO: CUENTA UNICA DEL TESORO</t>
  </si>
  <si>
    <t>00586019203 DEPOSITO DE EFECTIVO, DEPOSITANTE: SOLINKA ADRIANA QUISPE CHIQUIPA, CONCEPTO: DEVOLUCION DE GASTOS AL PREVENTIVO, CUENTA DE DEPOSITO: CUENTA UNICA DEL TESORO</t>
  </si>
  <si>
    <t>00526012001 DEPOSITO DE EFECTIVO, DEPOSITANTE: MARTIN EDGAR VARGAS SUAREZ - BOLIVIA TV, CONCEPTO: DEVOLUCION DE VIATICOS, CUENTA DE DEPOSITO: CUENTA UNICA DEL TESORO</t>
  </si>
  <si>
    <t>00099021001 DEPOSITO DE EFECTIVO, DEPOSITANTE: JUANA JANCO PIZARRO - EJERCITO DE BOLIVIA, CONCEPTO: REVERSION SALDO NO EJECUTADO MALESCALERIA, CUENTA DE DEPOSITO: CUENTA UNICA DEL TESORO</t>
  </si>
  <si>
    <t>00670012002 DEPOSITO DE EFECTIVO, DEPOSITANTE: OEP-TRIB. SUPREMO ELECTORAL LUIS FERNANDO BUTRON, CONCEPTO: DEVOLUCION DE FONDOS EN AVANCE-REFRIGERIO, CUENTA DE DEPOSITO: CUENTA UNICA DEL TESORO</t>
  </si>
  <si>
    <t>00020031101 DEPOSITO DE EFECTIVO, DEPOSITANTE: REYMUNDO PEREZ MEDRANO C.I. 6504664 CBBA, CONCEPTO: DEVOLUCION DE PASAJE, CUENTA DE DEPOSITO: CUENTA UNICA DEL TESORO</t>
  </si>
  <si>
    <t>00046024204 DEPOSITO DE EFECTIVO, DEPOSITANTE: JOSE LUIS LAURA RIVADENEIRA, CONCEPTO: DEVOLUCION DE VIATICOS, CUENTA DE DEPOSITO: CUENTA UNICA DEL TESORO</t>
  </si>
  <si>
    <t>00099021001 DEPOSITO DE EFECTIVO, DEPOSITANTE: LUIS OROZCO, CONCEPTO: DEVOLUCION SALDO DE MEDIO DIA DE FECHA, CUENTA DE DEPOSITO: CUENTA UNICA DEL TESORO</t>
  </si>
  <si>
    <t>00099021001 DEPOSITO DE EFECTIVO, DEPOSITANTE: GUALBERTO FLORES PEÑA, CONCEPTO: REVERSION DE PASAJES, CUENTA DE DEPOSITO: CUENTA UNICA DEL TESORO</t>
  </si>
  <si>
    <t>00099021001 DEPOSITO DE EFECTIVO, DEPOSITANTE: RAMIRO POLO, CONCEPTO: DEVOLUCION SALDO DE 93° CARRERA INTERNACIONAL DE SAN SILVESTRE, CUENTA DE DEPOSITO: CUENTA UNICA DEL TESORO</t>
  </si>
  <si>
    <t>00099021001 DEPOSITO DE EFECTIVO, DEPOSITANTE: SERGIO DAVID CALZADA CASTELLON, CONCEPTO: REVERSION DE PASAJES, CUENTA DE DEPOSITO: CUENTA UNICA DEL TESORO</t>
  </si>
  <si>
    <t>00099021001 DEPOSITO DE EFECTIVO, DEPOSITANTE: JOSE ANTONIO PEÑARANDA SANABRIA, CONCEPTO: DEVOLUCION SALDO PRIMER CAMPAMENTO DE CICLISMO TARIJA 2018, CUENTA DE DEPOSITO: CUENTA UNICA DEL TESORO</t>
  </si>
  <si>
    <t>00099021001 DEPOSITO DE EFECTIVO, DEPOSITANTE: ELEUTERIA JACQUELINE SAAVEDRA ALIAGA, CONCEPTO: DEVOLUCION DE FONDOS NO UTILIZADOS EN VIATICOS, CUENTA DE DEPOSITO: CUENTA UNICA DEL TESORO</t>
  </si>
  <si>
    <t>00099021001 DEPOSITO DE EFECTIVO, DEPOSITANTE: SONIA POMA CALLE-MIN DE MINERIA Y METALURGIA, CONCEPTO: DEVOLUCION SALDO NO EJECUTADO OTORGADO PARA LA COMPRA DE REFRIGERIO EN FECHA 16/01/2018.- SONIA POMA, CUENTA DE DEPOSITO: CUENTA UNICA DEL TESORO</t>
  </si>
  <si>
    <t>00099021001 DEPOSITO DE EFECTIVO, DEPOSITANTE: RUBEN VICENTE QUINTEROS, CONCEPTO: DEP. POR CONCEPTO DE DEVOLUCION DE PASAJE N° 9301388973948 TROPICAL TOURS NO UTILIZADO GESTION 2017, CUENTA DE DEPOSITO: CUENTA UNICA DEL TESORO</t>
  </si>
  <si>
    <t>00526012001 DEPOSITO DE EFECTIVO, DEPOSITANTE: MARCO ANTONIO LLANOS CALDERON CI 4746414 LP, CONCEPTO: DEVOLUCION DE VIATICOS, CUENTA DE DEPOSITO: CUENTA UNICA DEL TESORO</t>
  </si>
  <si>
    <t>00526012001 DEPOSITO DE EFECTIVO, DEPOSITANTE: LAURA MERCEDES VALDIVIEZO, CONCEPTO: DEVOLUCION POR COBRO EN DEMASIA DEACUERDO A PAGO MES DE DICIEMBRE, FACTURA 162 CONCEPTO REFRIGERIOS, CUENTA DE DEPOSITO: CUENTA UNICA DEL TESORO</t>
  </si>
  <si>
    <t>00099021001 DEPOSITO DE EFECTIVO, DEPOSITANTE: WINDSOR HERNANI LIMARINO, CONCEPTO: DEP. DE REVERSION DE PASAJES, CUENTA DE DEPOSITO: CUENTA UNICA DEL TESORO</t>
  </si>
  <si>
    <t>00099021001 DEPOSITO DE EFECTIVO, DEPOSITANTE: WINDSOR HERNANI LIMARINO, CONCEPTO: DEP. DE REVERSION DE PASAJE, CUENTA DE DEPOSITO: CUENTA UNICA DEL TESORO</t>
  </si>
  <si>
    <t>00099021001 DEPOSITO DE EFECTIVO, DEPOSITANTE: PAULA ESTEFANE VASQUEZ BAUER, CONCEPTO: REVERSION AL PREVENTIVO N° 842/2016 (DEVOLUCION DE PASAJES), CUENTA DE DEPOSITO: CUENTA UNICA DEL TESORO</t>
  </si>
  <si>
    <t>00099021001 DEPOSITO DE EFECTIVO, DEPOSITANTE: PAULA ESTEFANE VASQUEZ BAUER, CONCEPTO: REVERSION AL PREVENTIVO N° 621/2016 (DEVOLUCION DE PASAJES), CUENTA DE DEPOSITO: CUENTA UNICA DEL TESORO</t>
  </si>
  <si>
    <t>00099021001 DEPOSITO DE EFECTIVO, DEPOSITANTE: PAULA ESTEFANE VASQUEZ BAUER, CONCEPTO: REVERSION AL PREVENTIVO N° 1934/2017, CUENTA DE DEPOSITO: CUENTA UNICA DEL TESORO</t>
  </si>
  <si>
    <t>00099021001 DEPOSITO DE EFECTIVO, DEPOSITANTE: BAUTISTA HUALLPARA BERTHA FELICIDAD, CONCEPTO: DEVOLUCION BONO DE ANTIGUEDAD, CUENTA DE DEPOSITO: CUENTA UNICA DEL TESORO</t>
  </si>
  <si>
    <t>00099021001 DEPOSITO DE EFECTIVO, DEPOSITANTE: U.P.E.A., CONCEPTO: DEVOLUCION DE AGUINALDO, CUENTA DE DEPOSITO: CUENTA UNICA DEL TESORO</t>
  </si>
  <si>
    <t>00099021001 DEPOSITO DE EFECTIVO, DEPOSITANTE: GUSTAVO ALIAGA PALMA, CONCEPTO: DEVOLUCION CURSOS AYMARA, CUENTA DE DEPOSITO: CUENTA UNICA DEL TESORO</t>
  </si>
  <si>
    <t>00592012001 DEPOSITO DE EFECTIVO, DEPOSITANTE: VIVIAN CASTRO ALCAZAR, CONCEPTO: DEVOLUCION BOLTUR, CUENTA DE DEPOSITO: CUENTA UNICA DEL TESORO</t>
  </si>
  <si>
    <t>00660012006 DEP.DE CHEQ.AJENOS,RET.DE CAM.,CONCEPTO: DEVOLUCION DE VIATICOS Y REFRIGERIO 2017 MONICA AGUILERA Y XIMENA CARDOZO,DEP.: ORGANO JUDICIAL - DISTRITO BENI , PROCEDENCIA: BANCO UNION S.A., CHEQUE: 740, FECHA DE EMISION:18/01/2018</t>
  </si>
  <si>
    <t>00099021001 DEP.DE CHEQ.AJENOS,RET.DE CAM.,CONCEPTO: FLORES BAPTISTA EDWIN,DEP.: BANCO UNION S.A. , PROCEDENCIA: BANCO UNION S.A., CHEQUE: 150715, FECHA DE EMISION:24/01/2018</t>
  </si>
  <si>
    <t>00283062001 DEP.DE CHEQ.AJENOS,RET.DE CAM.,CONCEPTO: RECUPERACION DE VIATICOS - GR SANTA CRUZ,DEP.: ADUANA NACIONAL , PROCEDENCIA: BANCO UNION S.A., CHEQUE: 2901, FECHA DE EMISION:23/01/2018</t>
  </si>
  <si>
    <t>00015021101 DEP.DE CHEQ.AJENOS,RET.DE CAM.,CONCEPTO: POLICIA NACIONAL RECAUDACIONES,DEP.: DIRECCION NACIONAL DE SALUD Y BIENESTAR SOCIAL , PROCEDENCIA: BANCO UNION S.A., CHEQUE: 2882, FECHA DE EMISION:16/01/2018</t>
  </si>
  <si>
    <t>00015021104 DEP.DE CHEQ.AJENOS,RET.DE CAM.,CONCEPTO: MIN. DE GOBIERNO, DIRECCION NACIONAL DE SALUD Y BIENESTAR SOCIAL,DEP.: DIRECCION NACIONAL DE SALUD Y BIENESTAR SOCIAL , PROCEDENCIA: BANCO UNION S.A., CHEQUE: 2885, FECHA DE EMISION:17/01/2018</t>
  </si>
  <si>
    <t>00015021104 DEP.DE CHEQ.AJENOS,RET.DE CAM.,CONCEPTO: MINISTERIO DE GOBIERNO, DIRECCION NACIONAL DE SALUD Y BIENESTAR SOCIAL,DEP.: DIRECCION NACIONAL DE SALUD Y BIENESTAR SOCIAL , PROCEDENCIA: BANCO UNION S.A., CHEQUE: 2883, FECHA DE EMISION:17/01/2018</t>
  </si>
  <si>
    <t>00015021104 DEP.DE CHEQ.AJENOS,RET.DE CAM.,CONCEPTO: MIN. DE GOBIERNO, DIRECCION NACIONAL DE SALUD Y BIENESTAR SOCIAL,DEP.: DIRECCION NACIONAL DE SALUD Y BIENESTAR SOCIAL , PROCEDENCIA: BANCO UNION S.A., CHEQUE: 2880, FECHA DE EMISION:16/01/2018</t>
  </si>
  <si>
    <t>00015021104 DEP.DE CHEQ.AJENOS,RET.DE CAM.,CONCEPTO: MINISTERIO DE GOBIERNO, DIRECCION NACIONAL DE SALUD Y BIENESTAR SOCIAL,DEP.: DIRECCION NACIONAL DE SALUD Y BIENESTAR SOCIAL , PROCEDENCIA: BANCO UNION S.A., CHEQUE: 2881, FECHA DE EMISION:16/01/2018</t>
  </si>
  <si>
    <t>00099021001 DEPOSITO DE EFECTIVO, DEPOSITANTE: INSA-ALVARO ELOY CASTRO NUÑEZ, CONCEPTO: DEVOLUCION DE PASAJES, CUENTA DE DEPOSITO: CUENTA UNICA DEL TESORO</t>
  </si>
  <si>
    <t>00099021001 DEPOSITO DE EFECTIVO, DEPOSITANTE: INSTITUTO DEL SEGURO AGRARIO, CONCEPTO: DEVOLUCION DE PASAJES, CUENTA DE DEPOSITO: CUENTA UNICA DEL TESORO</t>
  </si>
  <si>
    <t>00099021001 DEPOSITO DE EFECTIVO, DEPOSITANTE: CORSINO MORALES REYNOLDS, CONCEPTO: DEVOLUCION UN DIA DE VAITICOS, CUENTA DE DEPOSITO: CUENTA UNICA DEL TESORO</t>
  </si>
  <si>
    <t>00099021001 DEPOSITO DE EFECTIVO, DEPOSITANTE: VICAR MOTOR VILLARES, CONCEPTO: REVERSION AL PREVENTIVO N°2245/2017 POR DEVOLUCION DE PGO DE VICAR MOTOR VILLARES, CUENTA DE DEPOSITO: CUENTA UNICA DEL TESORO</t>
  </si>
  <si>
    <t>00066047003 DEPOSITO DE EFECTIVO, DEPOSITANTE: RUBEN RAMIREZ H., CONCEPTO: REPOSICION DE COMISIONES BANCARIAS POR TRANSFERENCIA DE ANTICIPO A EMPRESAS CONSULTORAS, CUENTA DE DEPOSITO: CUENTA UNICA DEL TESORO</t>
  </si>
  <si>
    <t>00066047003 DEPOSITO DE EFECTIVO, DEPOSITANTE: RUBEN RAMIREZ H, CONCEPTO: REPOSICION DE COMISIONES BANCARIAS POR TRANSFERENCIA DE ANTICIPO A EMPRESAS CONSULTORAS, CUENTA DE DEPOSITO: CUENTA UNICA DEL TESORO</t>
  </si>
  <si>
    <t>00099021001 DEPOSITO DE EFECTIVO, DEPOSITANTE: JUAN EMILIO ORIHUELA TRISTAN, CONCEPTO: DEVOLUCION DE PAGO, CUENTA DE DEPOSITO: CUENTA UNICA DEL TESORO</t>
  </si>
  <si>
    <t>00099021001 DEPOSITO DE EFECTIVO, DEPOSITANTE: CARLOS MARIA VERASTEGUI GONZALES, CONCEPTO: REVERSION OTROS, CUENTA DE DEPOSITO: CUENTA UNICA DEL TESORO</t>
  </si>
  <si>
    <t>00574012002 DEPOSITO DE EFECTIVO, DEPOSITANTE: LACTEOSBOL SAUL CHINO QUISPE, CONCEPTO: FONDOS NO UTILIZADOS, CUENTA DE DEPOSITO: CUENTA UNICA DEL TESORO</t>
  </si>
  <si>
    <t>00099021001 DEPOSITO DE EFECTIVO, DEPOSITANTE: ALVARO M. ANTONIO CABA OLIVAREZ CI/ 2377522, CONCEPTO: CITE: MEFP/VTCP/DEPOT/UAIS-CPJ/N°030/2016 REGULARIZACION :JULIO -AGOST 2017, CUENTA DE DEPOSITO: CUENTA UNICA DEL TESORO</t>
  </si>
  <si>
    <t>00099021001 DEPOSITO DE EFECTIVO, DEPOSITANTE: RICHARD CACERES GARCIA, CONCEPTO: DEVOLUCION 1 DIA DE VIATICOS, CUENTA DE DEPOSITO: CUENTA UNICA DEL TESORO</t>
  </si>
  <si>
    <t>00526012001 DEPOSITO DE EFECTIVO, DEPOSITANTE: HERNAN SILVESTRE VILA, CONCEPTO: DEVOLUCION DE VIATICOS, CUENTA DE DEPOSITO: CUENTA UNICA DEL TESORO</t>
  </si>
  <si>
    <t>00592012001 DEPOSITO DE EFECTIVO, DEPOSITANTE: FELIX PALENQUE HUAQUIPA, CONCEPTO: BOLTUR BOLETAJE Y VENTA DE PAQUETES TURISTICOS MINISTERIO DE DESARROLLO RURAL Y TIERRAS, CUENTA DE DEPOSITO: CUENTA UNICA DEL TESORO</t>
  </si>
  <si>
    <t>00099021001 DEPOSITO DE EFECTIVO, DEPOSITANTE: FREDDY OMAR VIA VALDIVIA, CONCEPTO: DEVOLUCION PAGO ENTEL S.A., SERVICIO DE TELEFONIA MOVIL DEL MES DE DICIEMBRE 2017, CUENTA DE DEPOSITO: CUENTA UNICA DEL TESORO</t>
  </si>
  <si>
    <t>00526012001 DEPOSITO DE EFECTIVO, DEPOSITANTE: BOLIVIA TV - ARNULFO CAYO VEGA, CONCEPTO: DEVOLUCION DE VIATICOS, CUENTA DE DEPOSITO: CUENTA UNICA DEL TESORO</t>
  </si>
  <si>
    <t>00099021001 DEPOSITO DE EFECTIVO, DEPOSITANTE: RONALD NICOLAS AGUILAR MORALES, CONCEPTO: DEV. FONDOS EN AVANCE COMPRA COMBUSTIBLE-ORURO DEL 15 AL 17/01/18 S/G C31-68/18, CUENTA DE DEPOSITO: CUENTA UNICA DEL TESORO</t>
  </si>
  <si>
    <t>00099021001 DEPOSITO DE EFECTIVO, DEPOSITANTE: GASTON RAMIRO PEÑALOZA ESCALERA, CONCEPTO: DEVOLUCION DE VIATICOS DE LA IV CUMBRE FORO PAISES EXPORTADORES DE GAS, CUENTA DE DEPOSITO: CUENTA UNICA DEL TESORO</t>
  </si>
  <si>
    <t>00099021001 DEPOSITO DE EFECTIVO, DEPOSITANTE: LUIS FERNANDO VALVERDE FERRUFINO, CONCEPTO: DEVOLUCION DE VIATICOS DE LA IV CUMBRE FORO PAISES EXPORTADORES DE GAS, CUENTA DE DEPOSITO: CUENTA UNICA DEL TESORO</t>
  </si>
  <si>
    <t>00283022001 DEPOSITO DE EFECTIVO, DEPOSITANTE: GABRIEL CONSTANTINO ANGLES LARREA, CONCEPTO: DEVOL VIATICOS PAGO EN DEMASIA POR VIAJE A COBIJA CORRESPONDIENTE A MEDIO DIA DEL 22 DE DIC DE 2017, CUENTA DE DEPOSITO: CUENTA UNICA DEL TESORO</t>
  </si>
  <si>
    <t>00099021001 DEPOSITO DE EFECTIVO, DEPOSITANTE: CARLOS ANDRES DE LA ROCHA GUERRA, CONCEPTO: EXCEDENTE DE PAGO DE TELEFONIA CELULAR MOVIL - MINISTERIO DE SALUD, CUENTA DE DEPOSITO: CUENTA UNICA DEL TESORO</t>
  </si>
  <si>
    <t>00580012001 DEP.DE CHEQ.AJENOS,RET.DE CAM.,CONCEPTO: NOTA DE CARGO EMITIDO A LA JEFA DE RECINTO ADUANA ORURO POR EL VALOR DE CREDITO FISCAL PERDIDO,DEP.: DEPOSITOS ADUANEROS BOLIVIANOS</t>
  </si>
  <si>
    <t>00046024204 DEP.DE CHEQ.AJENOS,RET.DE CAM.,CONCEPTO: REVERSION SALDOS DESCARGOS ECONOMICOS,DEP.: BANCO UNION BLANCA DURAN CEJAS , PROCEDENCIA: BANCO UNION S.A., CHEQUE: 166, FECHA DE EMISION:24/01/2018</t>
  </si>
  <si>
    <t>00580012001 DEP.DE CHEQ.AJENOS,RET.DE CAM.,CONCEPTO: TRANSFERENCIA POR PAGO EN DEMACIA A CREDINFORM POR INDUCCION DE ACTIVOS,DEP.: DEPOSITOS ADUANEROS BOLIVIANOS , PROCEDENCIA: BANCO UNION S.A., CHEQUE: 7324, FECHA DE EMISION:23/01/2018</t>
  </si>
  <si>
    <t>00580012001 DEP.DE CHEQ.AJENOS,RET.DE CAM.,CONCEPTO: REPOSICION DE TARJETAS DE PROXIMIDAD POR PERDIDA O EXTRAVIO,DEP.: DEPOSITOS ADUANEROS BOLIVIANOS , PROCEDENCIA: BANCO UNION S.A., CHEQUE: 7322, FECHA DE EMISION:23/01/2018</t>
  </si>
  <si>
    <t>00099021001 DEP.DE CHEQ.AJENOS,RET.DE CAM.,CONCEPTO: DEVOLUCION COTIZACION EXCESO,DEP.: FUTURO DE BOLIVIA SA AFP , PROCEDENCIA: BANCO DE CREDITO DE BOLIVIA S.A., CHEQUE: 52200, FECHA DE EMISION:24/01/2018</t>
  </si>
  <si>
    <t>00099021001 DEP.DE CHEQ.AJENOS,RET.DE CAM.,CONCEPTO: DEVOLUCION COTIZACION EXCESO,DEP.: FUTURO DE BOLIVIA SA AFP , PROCEDENCIA: BANCO DE CREDITO DE BOLIVIA S.A., CHEQUE: 52202, FECHA DE EMISION:24/01/2018</t>
  </si>
  <si>
    <t>00099021001 DEP.DE CHEQ.AJENOS,RET.DE CAM.,CONCEPTO: DEVOLUCION DE COTIZACION EXCESO,DEP.: FUTURO DE BOLIVIA SA AFP , PROCEDENCIA: BANCO DE CREDITO DE BOLIVIA S.A., CHEQUE: 52201, FECHA DE EMISION:24/01/2018</t>
  </si>
  <si>
    <t>00291012002 DEP.DE CHEQ.AJENOS,RET.DE CAM.,CONCEPTO: PAGO DEUDA GESTIONES ANTERIORES,DEP.: EMPRESA CONSTRUCTORA MARISCAL SUCRE LTDA , PROCEDENCIA: BANCO NACIONAL DE BOLIVIA S.A., CHEQUE: 1024165, FECHA DE EMISION:25/01/2018</t>
  </si>
  <si>
    <t>00578012002 DEP.DE CHEQ.AJENOS,RET.DE CAM.,CONCEPTO: REVERSION,DEP.: BOLIVIANA DE AVIACION , PROCEDENCIA: BANCO UNION S.A., CHEQUE: 2345, FECHA DE EMISION:18/01/2018</t>
  </si>
  <si>
    <t>00099021001 DEPOSITO DE EFECTIVO, DEPOSITANTE: SERGIO SANCHEZ, CONCEPTO: DEVOLUCION POR PAGO EN DEMASIA (DEVENGADO GESTION 2017), CUENTA DE DEPOSITO: CUENTA UNICA DEL TESORO</t>
  </si>
  <si>
    <t>00132042002 DEPOSITO DE EFECTIVO, DEPOSITANTE: FROILAN ELMER QUISPE FLORES, CONCEPTO: DEVOLUCION DE FONDOS NO EJECUTADOS, CUENTA DE DEPOSITO: CUENTA UNICA DEL TESORO</t>
  </si>
  <si>
    <t>00234014202 DEPOSITO DE EFECTIVO, DEPOSITANTE: BERNARDO GUARDIA SALVATIERRA, CONCEPTO: DEV. C-31 N°51 PARTIDA 851 TASAS, CUENTA DE DEPOSITO: CUENTA UNICA DEL TESORO</t>
  </si>
  <si>
    <t>00234014202 DEPOSITO DE EFECTIVO, DEPOSITANTE: BERNARDO GUARDIA SALVATIERRA, CONCEPTO: DEV. C-31 N° 50 PARTIDA 24120 MANTENIMIENTO, REPARACION, CUENTA DE DEPOSITO: CUENTA UNICA DEL TESORO</t>
  </si>
  <si>
    <t>00234014202 DEPOSITO DE EFECTIVO, DEPOSITANTE: BERNARDO GUARDIA SALVATIERRA, CONCEPTO: DEV. C-31 N° 50 PATIDA 34110 COMBUSTIBLE, LUBRICANTES, CUENTA DE DEPOSITO: CUENTA UNICA DEL TESORO</t>
  </si>
  <si>
    <t>00046024204 DEPOSITO DE EFECTIVO, DEPOSITANTE: ELOY PEÑA MONTES DE OCA, CONCEPTO: REVERSION DEL SALDO NO EJECUTADO, CUENTA DE DEPOSITO: CUENTA UNICA DEL TESORO</t>
  </si>
  <si>
    <t>00015011101 DEPOSITO DE EFECTIVO, DEPOSITANTE: RICHARD FERNANDO SELAEZ GARCIA, CONCEPTO: DEVOLUCION POR CONCEPTO DE HABERES MES DE DICIEMBRE 2017, CUENTA DE DEPOSITO: CUENTA UNICA DEL TESORO</t>
  </si>
  <si>
    <t>00670012002 DEPOSITO DE EFECTIVO, DEPOSITANTE: JHOANA STEPHANY PEREYRA CRESPO, CONCEPTO: DEVOLUCION SALDO FONDO EN AVANCE, CUENTA DE DEPOSITO: CUENTA UNICA DEL TESORO</t>
  </si>
  <si>
    <t>00016011101 DEPOSITO DE EFECTIVO, DEPOSITANTE: MILENA PACHECO PAREDES, CONCEPTO: DEVOLUCION DE PASAJES, CUENTA DE DEPOSITO: CUENTA UNICA DEL TESORO</t>
  </si>
  <si>
    <t>00016011101 DEPOSITO DE EFECTIVO, DEPOSITANTE: MINISTERIO DE EDUCACION ZENAIDA LIMA PILCO, CONCEPTO: DEVOLU. DE SALDOS:SERVICIO DE ALIMENTACION,OTROS ALQUILERES,COMBUSTIBLE,LAVANDER,ALQUILER DE AMPLIFI, CUENTA DE DEPOSITO: CUENTA UNICA DEL TESORO</t>
  </si>
  <si>
    <t>00016011101 DEPOSITO DE EFECTIVO, DEPOSITANTE: MIN. DE EDUCACION- TATIANA VALESKA AYLLON TERCEROS, CONCEPTO: DEV DE SALDOS POR CONCEPTO DE OTROS ALQUILERES, ALQ. DE AMPLIFICACION COMBUSTIBLE, LAV Y FLETES, CUENTA DE DEPOSITO: CUENTA UNICA DEL TESORO</t>
  </si>
  <si>
    <t>00020051101 DEPOSITO DE EFECTIVO, DEPOSITANTE: ARMADA BOLIVIANA, CONCEPTO: DEVOLUCION DE PEAJE, CUENTA DE DEPOSITO: CUENTA UNICA DEL TESORO</t>
  </si>
  <si>
    <t>00526012001 DEPOSITO DE EFECTIVO, DEPOSITANTE: DAVID OSCAR LAURA MAMANI, CONCEPTO: DEVOLUCION FONDOS EN AVANCE BOLIVIA TV, CUENTA DE DEPOSITO: CUENTA UNICA DEL TESORO</t>
  </si>
  <si>
    <t>00526012001 DEPOSITO DE EFECTIVO, DEPOSITANTE: LIDIA LUCIA CHAVEZ CHAMBI, CONCEPTO: DEVOLUCION VIATICOS BOLIVIA TV, CUENTA DE DEPOSITO: CUENTA UNICA DEL TESORO</t>
  </si>
  <si>
    <t>00016011101 DEPOSITO DE EFECTIVO, DEPOSITANTE: MINISTERIO DE EDUCACION - HENRY ZAPANA, CONCEPTO: DEVOLUCION GASTOS ALQUILER DE EQUIPOS, CUENTA DE DEPOSITO: CUENTA UNICA DEL TESORO</t>
  </si>
  <si>
    <t>00070011102 DEPOSITO DE EFECTIVO, DEPOSITANTE: REGIONAL YACUIBA, CONCEPTO: DEVOLUCION POR SERVICIOS BASICOS, CUENTA DE DEPOSITO: CUENTA UNICA DEL TESORO</t>
  </si>
  <si>
    <t>00070011102 DEPOSITO DE EFECTIVO, DEPOSITANTE: PRINT ARTES GRAFICAS, CONCEPTO: DEVOLUCION POR PROCESO DE CARTILLAS, CUENTA DE DEPOSITO: CUENTA UNICA DEL TESORO</t>
  </si>
  <si>
    <t>00070011102 DEPOSITO DE EFECTIVO, DEPOSITANTE: ELIZABETH MARCELA MOLINA ECHAVARRIA, CONCEPTO: DEVOLUCION PASAJES AEREOS GESTION 2016, CUENTA DE DEPOSITO: CUENTA UNICA DEL TESORO</t>
  </si>
  <si>
    <t>00283012002 DEPOSITO DE EFECTIVO, DEPOSITANTE: JUAN CARLOS COAQUIRA NINA, CONCEPTO: POR PAGO DE TIMBRES DE CONTROL FISCAL (TCF), CUENTA DE DEPOSITO: CUENTA UNICA DEL TESORO</t>
  </si>
  <si>
    <t>00592012001 DEPOSITO DE EFECTIVO, DEPOSITANTE: FREDDY HUGO VACAFLOR SORUCO, CONCEPTO: PAGO NOTAS DE DEBITO GESTION 2017, CUENTA DE DEPOSITO: CUENTA UNICA DEL TESORO</t>
  </si>
  <si>
    <t>00591012001 DEPOSITO DE EFECTIVO, DEPOSITANTE: EMP.ESTATAL DE TRANS.POR CABLE "MI TELEFERICO", CONCEPTO: DEVOLUCION, CUENTA DE DEPOSITO: CUENTA UNICA DEL TESORO</t>
  </si>
  <si>
    <t>00592012001 DEPOSITO DE EFECTIVO, DEPOSITANTE: MARISOL CONDORI GIL, CONCEPTO: ND 2043-UAGS/GESTION 2015, CUENTA DE DEPOSITO: CUENTA UNICA DEL TESORO</t>
  </si>
  <si>
    <t>00587012005 DEP.DE CHEQ.AJENOS,RET.DE CAM.,CONCEPTO: PAGO PLANILLA N 27 CONSTRUCCION VELODROMO OLIMPICO TARIJA,DEP.: GOBIERNO AUTONOMO MUNICIPAL DE TARIJA , PROCEDENCIA: BANCO UNION S.A., CHEQUE: 1099, FECHA DE EMISION:19/01/2018</t>
  </si>
  <si>
    <t>00099021001 DEP.DE CHEQ.AJENOS,RET.DE CAM.,CONCEPTO: DEV. DE RECURSOS POR USO DEL TELEFONO CORPORATIVO DIC/2017 FELIX LEONARDO GUARACHI,DEP.: CAMARA DE SENADORES , PROCEDENCIA: BANCO UNION S.A., CHEQUE: 6813, FECHA DE EMISION:25/01/2018</t>
  </si>
  <si>
    <t>00099021001 DEP.DE CHEQ.AJENOS,RET.DE CAM.,CONCEPTO: DEV. DE RECURSOS POR EXTRAVIO DE CREDENCIAL 2017 FELIX LEONARDO GUARACHI,DEP.: CAMARA DE SENADORES , PROCEDENCIA: BANCO UNION S.A., CHEQUE: 6814, FECHA DE EMISION:25/01/2018</t>
  </si>
  <si>
    <t>00099021001 DEP.DE CHEQ.AJENOS,RET.DE CAM.,CONCEPTO: DESCUENTO A ESTELA SABIA POR INCUMPLIMIENTO DE USO DE PASAJES EMITIDOS C-31 1755,DEP.: MINISTERIO DE COMUNICACION , PROCEDENCIA: BANCO UNION S.A., CHEQUE: 9386, FECHA DE EMISION:19/01/2018</t>
  </si>
  <si>
    <t>00660012006 DEP.DE CHEQ.AJENOS,RET.DE CAM.,CONCEPTO: EXCEDENTE EN CONSUMO TELEFONICO OCTUBRE Y NOVIEMBRE 2017,DEP.: ORGANO JUDICIAL - DISTRITO SANTA CRUZ , PROCEDENCIA: BANCO UNION S.A., CHEQUE: 4092, FECHA DE EMISION:24/01/2018</t>
  </si>
  <si>
    <t>00099021001 DEP.DE CHEQ.AJENOS,RET.DE CAM.,CONCEPTO: DESCUENTO EDUARDO LOHNHOFF BRUNO POR INCUMPLIMIENTO DE USO DE PASAJES EMITIDOS C-31 5498,DEP.: MINISTERIO DE COMUNICACION , PROCEDENCIA: BANCO UNION S.A., CHEQUE: 9385, FECHA DE EMISION:19/01/2018</t>
  </si>
  <si>
    <t>00099021001 DEP.DE CHEQ.AJENOS,RET.DE CAM.,CONCEPTO: DESCUENTO A EDUARDO LOHNHOFF BRUNO POR INCUMPLIMIENTO DE PRESENTACION DE DESCARGO VIATICOS C-31 4701,DEP.: MINISTERIO DE COMUNICACION</t>
  </si>
  <si>
    <t>00523012001 DEP.DE CHEQ.AJENOS,RET.DE CAM.,CONCEPTO: POR SERVICIOS PRESTADOS,DEP.: ECOBOL , PROCEDENCIA: BANCO GANADERO S.A., CHEQUE: 26791, FECHA DE EMISION:19/01/2018</t>
  </si>
  <si>
    <t>00523012001 DEP.DE CHEQ.AJENOS,RET.DE CAM.,CONCEPTO: VENTA DE SERVICIOS ECOBOL,DEP.: ECOBOL , PROCEDENCIA: BANCO NACIONAL DE BOLIVIA S.A., CHEQUE: 7097, FECHA DE EMISION:15/01/2018</t>
  </si>
  <si>
    <t>00523012001 DEP.DE CHEQ.AJENOS,RET.DE CAM.,CONCEPTO: VENTA DE SERVICIOS,DEP.: ECOBOL , PROCEDENCIA: BANCO BISA S.A., CHEQUE: 8997, FECHA DE EMISION:17/01/2018</t>
  </si>
  <si>
    <t>00099021001 DEP.DE CHEQ.AJENOS,RET.DE CAM.,CONCEPTO: DEVOLUCION POR SUBSIDIO DE INCAPACIDAD TEMPORAL,DEP.: CAJA DE SALUD DE LA BANCA PRIVADA , PROCEDENCIA: BANCO NACIONAL DE BOLIVIA S.A., CHEQUE: 5987367, FECHA DE EMISION:11/01/2018</t>
  </si>
  <si>
    <t>00287102012 DEP.DE CHEQ.AJENOS,RET.DE CAM.,CONCEPTO: PAGO DE LA FACTURA N°105 POR EL MINISTERIO DE LA PRESIDENCIA PROY"CASA GRANDE DEL PUEBLO",DEP.: FPS/SUPERVICION /CENTRAL , PROCEDENCIA: BANCO UNION S.A., CHEQUE: 737, FECHA DE EMISION:29/12/2017</t>
  </si>
  <si>
    <t>00287102012 DEP.DE CHEQ.AJENOS,RET.DE CAM.,CONCEPTO: PAGO DE FACTURA N°103 POR EL MINISTERIO DE LA PRESIDENCIA PROY " CASA GRANDE DEL PUEBLO",DEP.: FPS/SUPERVICION /CENTRAL , PROCEDENCIA: BANCO UNION S.A., CHEQUE: 735, FECHA DE EMISION:29/12/2017</t>
  </si>
  <si>
    <t>00287102012 DEP.DE CHEQ.AJENOS,RET.DE CAM.,CONCEPTO: PAGO DE FACTURA N°104 POR EL MINISTERIO DE LA PRESIDENCIA PROY " CASA GRANDE DEL PUEBLO",DEP.: FPS/SUPERVICION/CENTRAL , PROCEDENCIA: BANCO UNION S.A., CHEQUE: 736, FECHA DE EMISION:29/12/2017</t>
  </si>
  <si>
    <t>00287102012 DEP.DE CHEQ.AJENOS,RET.DE CAM.,CONCEPTO: PAGO DE FACTURA N°74 A 81 POR EL MINISTERIO DE EDUCACION PROY " UE PABLO NERUDA",DEP.: FPS/SUPERVICION/CENTRAL , PROCEDENCIA: BANCO UNION S.A., CHEQUE: 738, FECHA DE EMISION:29/12/2017</t>
  </si>
  <si>
    <t>00099021001 DEP.DE CHEQ.AJENOS,RET.DE CAM.,CONCEPTO: H.C. DIPUTADOS - DEVOL. INCAPACIDAD TEMP. - NOV/2017,DEP.: CAJA PETROLERA DE SALUD , PROCEDENCIA: BANCO UNION S.A., CHEQUE: 12594, FECHA DE EMISION:26/01/2018</t>
  </si>
  <si>
    <t>00099021001 DEP.DE CHEQ.AJENOS,RET.DE CAM.,CONCEPTO: AUT. FISC. DE EMPRESAS - DEVOL. INCAPACIDAD TEMP NOV/2017,DEP.: CAJA PETROLERA DE SALUD , PROCEDENCIA: BANCO UNION S.A., CHEQUE: 12578, FECHA DE EMISION:26/01/2018</t>
  </si>
  <si>
    <t>00155012001 DEP.DE CHEQ.AJENOS,RET.DE CAM.,CONCEPTO: DIREC. NOTARIO PLURINACIONAL - DEVOL INCAPACIDAD TEMP NOV/17,DEP.: CAJA PETROLERA DE SALUD , PROCEDENCIA: BANCO UNION S.A., CHEQUE: 12577, FECHA DE EMISION:26/01/2018</t>
  </si>
  <si>
    <t>00099021001 DEP.DE CHEQ.AJENOS,RET.DE CAM.,CONCEPTO: FRACCIONAMIENTO DE NOTA DE CREDITO FISCAL N°90515562,DEP.: INSUMOS BOLIVIA , PROCEDENCIA: BANCO UNION S.A., CHEQUE: 568, FECHA DE EMISION:26/01/2018</t>
  </si>
  <si>
    <t>00046024204 DEPOSITO DE EFECTIVO, DEPOSITANTE: SEDES SANTA CRUZ, CONCEPTO: REVERSION DE FONDOS, CUENTA DE DEPOSITO: CUENTA UNICA DEL TESORO</t>
  </si>
  <si>
    <t>00099021001 DEPOSITO DE EFECTIVO, DEPOSITANTE: JACQUELIN CARMEN ARGENTINA VELEZ CASTILLO, CONCEPTO: DEVOLUCION DE SUELDO NOVIEMBRE/2017 - JACQUELIN VELEZ CASTILLO, CUENTA DE DEPOSITO: CUENTA UNICA DEL TESORO</t>
  </si>
  <si>
    <t>00254014101 DEPOSITO DE EFECTIVO, DEPOSITANTE: FAUSTO CINCKO-INSA, CONCEPTO: REVERSION, CUENTA DE DEPOSITO: CUENTA UNICA DEL TESORO</t>
  </si>
  <si>
    <t>00099021001 DEPOSITO DE EFECTIVO, DEPOSITANTE: GASTON HERRERA-INSA, CONCEPTO: REVERSION, CUENTA DE DEPOSITO: CUENTA UNICA DEL TESORO</t>
  </si>
  <si>
    <t>00099021001 DEPOSITO DE EFECTIVO, DEPOSITANTE: JUAN CARLOS VIDAURRE-INSA, CONCEPTO: REVERSION, CUENTA DE DEPOSITO: CUENTA UNICA DEL TESORO</t>
  </si>
  <si>
    <t>00099021001 DEPOSITO DE EFECTIVO, DEPOSITANTE: NELSON GONZALES, CONCEPTO: REVERSION, CUENTA DE DEPOSITO: CUENTA UNICA DEL TESORO</t>
  </si>
  <si>
    <t>00099021001 DEPOSITO DE EFECTIVO, DEPOSITANTE: ALEX GOMEZ-INSA, CONCEPTO: REVERSION, CUENTA DE DEPOSITO: CUENTA UNICA DEL TESORO</t>
  </si>
  <si>
    <t>00099021001 DEPOSITO DE EFECTIVO, DEPOSITANTE: MIGUEL AMARU CHIQUIPA, CONCEPTO: PAGO POR DOBLE PERCEPCION, CUENTA DE DEPOSITO: CUENTA UNICA DEL TESORO</t>
  </si>
  <si>
    <t>00016011101 DEPOSITO DE EFECTIVO, DEPOSITANTE: LUCIA VERONICA HERRERA VELASQUEZ, CONCEPTO: DEVOLUCION DE SALDOS, CUENTA DE DEPOSITO: CUENTA UNICA DEL TESORO</t>
  </si>
  <si>
    <t>00099021001 DEPOSITO DE EFECTIVO, DEPOSITANTE: ROSE MARY APAZA SUXO CI 3412620 L.P., CONCEPTO: REVERSION DE BOLETA DE PAGO DE REINTEGRO DEL MES DE ABRIL, CUENTA DE DEPOSITO: CUENTA UNICA DEL TESORO</t>
  </si>
  <si>
    <t>00016011101 DEPOSITO DE EFECTIVO, DEPOSITANTE: FAUSTINO OLLISCO BARRERO, CONCEPTO: DEVOLUCION DE SALDOS, CUENTA DE DEPOSITO: CUENTA UNICA DEL TESORO</t>
  </si>
  <si>
    <t>00070011102 DEPOSITO DE EFECTIVO, DEPOSITANTE: MARIA CRISTINA BALTAZAR QUELCA, CONCEPTO: DEVOLUCION DE PASAJES VIA AEREA IDA Y VUELTA A COCHABAMBA NO UTILIZADOS, CUENTA DE DEPOSITO: CUENTA UNICA DEL TESORO</t>
  </si>
  <si>
    <t>00046114201 DEPOSITO DE EFECTIVO, DEPOSITANTE: KELY NADIR PERALTA CALLISAYA, CONCEPTO: DEVOLUCION DE RECURSOS NO EJECUTADOS C31-2444/2017, CUENTA DE DEPOSITO: CUENTA UNICA DEL TESORO</t>
  </si>
  <si>
    <t>00099021001 DEPOSITO DE EFECTIVO, DEPOSITANTE: RI - 3 " GRAL. PEREZ ", CONCEPTO: REVERSION AL PLAN OPERATIVO DPTO.III GASTOS PRO REPARTICION DAKAR 2018, CUENTA DE DEPOSITO: CUENTA UNICA DEL TESORO</t>
  </si>
  <si>
    <t>00526012001 DEPOSITO DE EFECTIVO, DEPOSITANTE: PORFIRIO OSCAR RAMOS RAMOS, CONCEPTO: DEVOLUCION DE VIATICOS A BOLIVIA TV, CUENTA DE DEPOSITO: CUENTA UNICA DEL TESORO</t>
  </si>
  <si>
    <t>00313012004 DEPOSITO DE EFECTIVO, DEPOSITANTE: APS, CONCEPTO: DEPOSITÓ DEVOLUCION DE SALDO, CUENTA DE DEPOSITO: CUENTA UNICA DEL TESORO</t>
  </si>
  <si>
    <t>00099021001 DEPOSITO DE EFECTIVO, DEPOSITANTE: EDWIN BALBOA CHURA, CONCEPTO: DEVOLUCION VACACIONES, CUENTA DE DEPOSITO: CUENTA UNICA DEL TESORO</t>
  </si>
  <si>
    <t>00020031101 DEPOSITO DE EFECTIVO, DEPOSITANTE: BATALLON DE PRODUCCION DEL EJERCITO IV "V EDUARDO", CONCEPTO: REVERSION DE MATERIAL ELECTRICO Y DE CONSTRUCCION, CUENTA DE DEPOSITO: CUENTA UNICA DEL TESORO</t>
  </si>
  <si>
    <t>00291012006 DEPOSITO DE EFECTIVO, DEPOSITANTE: SURTIDOR KAIPI GAS SRL, CONCEPTO: USO DE DERECHO DE VIA, CUENTA DE DEPOSITO: CUENTA UNICA DEL TESORO</t>
  </si>
  <si>
    <t>00099021001 DEPOSITO DE EFECTIVO, DEPOSITANTE: IBEER FLORES MORALES, CONCEPTO: REVERSION POR PASAJES, CUENTA DE DEPOSITO: CUENTA UNICA DEL TESORO</t>
  </si>
  <si>
    <t>00076014201 DEPOSITO DE EFECTIVO, DEPOSITANTE: CARLOS GUSTAVO LOAYZA JOFFRE, CONCEPTO: DEVOLUCION SALDO COMPRA REFRIGERIO, CUENTA DE DEPOSITO: CUENTA UNICA DEL TESORO</t>
  </si>
  <si>
    <t>00099021001 DEPOSITO DE EFECTIVO, DEPOSITANTE: JUAN CARLOS CORDERO NINA, CONCEPTO: REEMBOLSO FONDOS EN AVANCE, CUENTA DE DEPOSITO: CUENTA UNICA DEL TESORO</t>
  </si>
  <si>
    <t>00290012001 DEPOSITO DE EFECTIVO, DEPOSITANTE: LUIS PINTO SILVA, CONCEPTO: TASA DE AEROPUERTO (SABSA), CUENTA DE DEPOSITO: CUENTA UNICA DEL TESORO</t>
  </si>
  <si>
    <t>00016011101 DEPOSITO DE EFECTIVO, DEPOSITANTE: JULIAN ACHO CH., CONCEPTO: DEVOLUCION CARGO A CUENTA DEL TALLER DE INFORMACION DE POLITICAS EDUCATIVAS DEL ME AL CNCIOB, CUENTA DE DEPOSITO: CUENTA UNICA DEL TESORO</t>
  </si>
  <si>
    <t>00099021001 DEPOSITO DE EFECTIVO, DEPOSITANTE: SANTIAGO GREGORIO ARIAS MAMANI, CONCEPTO: DEP. DOS DUODECIMAS DE AGUINALDO, CUENTA DE DEPOSITO: CUENTA UNICA DEL TESORO</t>
  </si>
  <si>
    <t>00099021001 DEPOSITO DE EFECTIVO, DEPOSITANTE: JUAN PABLO RIVERO CORTES, CONCEPTO: DEVOLUCION DE VIATICOS, CUENTA DE DEPOSITO: CUENTA UNICA DEL TESORO</t>
  </si>
  <si>
    <t>00526012001 DEPOSITO DE EFECTIVO, DEPOSITANTE: JUAN SANTOS COARITE M., CONCEPTO: DEVOLUCION DE VIATICOS, CUENTA DE DEPOSITO: CUENTA UNICA DEL TESORO</t>
  </si>
  <si>
    <t>00512012001 DEPOSITO DE EFECTIVO, DEPOSITANTE: CRISTOBAL PATZI - AASANA, CONCEPTO: DEVOLUCION, CUENTA DE DEPOSITO: CUENTA UNICA DEL TESORO</t>
  </si>
  <si>
    <t>00526012001 DEPOSITO DE EFECTIVO, DEPOSITANTE: BOLIVIA TV-HILARIO QUISPE PILLCO, CONCEPTO: DEVOLUCION POR CONCEPTO DE FONDOS EN AVANCE, CUENTA DE DEPOSITO: CUENTA UNICA DEL TESORO</t>
  </si>
  <si>
    <t>00041021101 DEPOSITO DE EFECTIVO, DEPOSITANTE: CORDERO TANUZ CLAUDIA KAREN, CONCEPTO: DEVOLUCION POR PAGO EN DEMASIA POR SERVICIO DE AGUA POTABLE, CUENTA DE DEPOSITO: CUENTA UNICA DEL TESORO</t>
  </si>
  <si>
    <t>00046024204 DEPOSITO DE EFECTIVO, DEPOSITANTE: BOLIVIAN EXPRESS CARGO S.R.L., CONCEPTO: DEVOLUCION POR EXEDENTES SERVICIO DE TRANSPORTE AL C-31/2997 COMP.7, CUENTA DE DEPOSITO: CUENTA UNICA DEL TESORO</t>
  </si>
  <si>
    <t>00099021001 DEPOSITO DE EFECTIVO, DEPOSITANTE: FRANKLIN VALDIVIA LEIGUE, CONCEPTO: DEVOLUCION DE PASAJE, CUENTA DE DEPOSITO: CUENTA UNICA DEL TESORO</t>
  </si>
  <si>
    <t>00099021001 DEPOSITO DE EFECTIVO, DEPOSITANTE: CONSTANCIA QUIRUCHI HUARAYO, CONCEPTO: DEVOLUCION PASAJE AEREO NO UTILIZADO-AMASZONAS GESTION 2016, CUENTA DE DEPOSITO: CUENTA UNICA DEL TESORO</t>
  </si>
  <si>
    <t>00283012002 DEPOSITO DE EFECTIVO, DEPOSITANTE: OSWALDO ALVARO GOYZUETA RAMOS, CONCEPTO: DEVOLUCION DE VIATICOS CON EL NUMERO DE LIBRETA 00283012002, CUENTA DE DEPOSITO: CUENTA UNICA DEL TESORO</t>
  </si>
  <si>
    <t>00030018008 DEPOSITO DE EFECTIVO, DEPOSITANTE: JAVIER SALGUERO ARAMAYO, CONCEPTO: DEVOLUCION POR PASAJES SEGUN C-31 4273, CUENTA DE DEPOSITO: CUENTA UNICA DEL TESORO</t>
  </si>
  <si>
    <t>00099021001 DEPOSITO DE EFECTIVO, DEPOSITANTE: EVANS PINTO - MINISTERIO DE DEPORTES, CONCEPTO: DEV. FONDOS EN AVANCE 3RA VERSION CAMPEONATO DE FUTBOL SUB-18 COPA ESTADO PLURINACIONAL, CUENTA DE DEPOSITO: CUENTA UNICA DEL TESORO</t>
  </si>
  <si>
    <t>00099021001 DEPOSITO DE EFECTIVO, DEPOSITANTE: MARIO DURAN - MINISTERIO DE CULTURAS Y TURISMO, CONCEPTO: DEVOLUCION DE RECURSOS, CUENTA DE DEPOSITO: CUENTA UNICA DEL TESORO</t>
  </si>
  <si>
    <t>00099021001 DEPOSITO DE EFECTIVO, DEPOSITANTE: RUBEN PRADO ARISPE, CONCEPTO: DEVOLUCION DE HABERES DE ACUERDO A INF. N° EX/EP13, CUENTA DE DEPOSITO: CUENTA UNICA DEL TESORO</t>
  </si>
  <si>
    <t>00223012001 DEPOSITO DE EFECTIVO, DEPOSITANTE: DANIEL FERNANDEZ RIOS, CONCEPTO: REVERSION DE RECURSOS NO UTILIZADOS, CUENTA DE DEPOSITO: CUENTA UNICA DEL TESORO</t>
  </si>
  <si>
    <t>00099021001 DEPOSITO DE EFECTIVO, DEPOSITANTE: MARTIN LA MAR VELASCO, CONCEPTO: DEVOLUCION DE RECURSOS PARA REFRIGERIO PARA RENDICION PUBLICA DE CUENTAS, CUENTA DE DEPOSITO: CUENTA UNICA DEL TESORO</t>
  </si>
  <si>
    <t>00283012002 DEP.DE CHEQ.AJENOS,RET.DE CAM.,CONCEPTO: EXTRAVIO DE CREDENCIAL - OF,. CENTRAL,DEP.: ADUANA NACIONAL , PROCEDENCIA: BANCO UNION S.A., CHEQUE: 2902, FECHA DE EMISION:24/01/2018</t>
  </si>
  <si>
    <t>00523012001 DEP.DE CHEQ.AJENOS,RET.DE CAM.,CONCEPTO: PAGO POR SERVICIOS PRESTADOS,DEP.: ECOBOL , PROCEDENCIA: BANCO UNION S.A., CHEQUE: 3626, FECHA DE EMISION:31/12/2017</t>
  </si>
  <si>
    <t>00660012006 DEP.DE CHEQ.AJENOS,RET.DE CAM.,CONCEPTO: DEVOLUCION DE VIATICOS GESTION 2017,DEP.: ORGANO JUDICIAL - DISTRITO COCHABAMBA , PROCEDENCIA: BANCO UNION S.A., CHEQUE: 3061, FECHA DE EMISION:25/01/2018</t>
  </si>
  <si>
    <t>00660082001 DEP.DE CHEQ.AJENOS,RET.DE CAM.,CONCEPTO: EXCEDENTE DE LLAMADAS TELEFONICAS DICIEMBRE 2017,DEP.: ORGANO JUDICIAL - DISTRITO COCHABAMBA , PROCEDENCIA: BANCO UNION S.A., CHEQUE: 3062, FECHA DE EMISION:25/01/2018</t>
  </si>
  <si>
    <t>00660012006 DEP.DE CHEQ.AJENOS,RET.DE CAM.,CONCEPTO: DEVOLUCION DE VIATICOS ENERGIA ELECTRICA BONO TE 2017,DEP.: ORGANO JUDICIAL - DISTRITO POTOSI , PROCEDENCIA: BANCO UNION S.A., CHEQUE: 1168, FECHA DE EMISION:26/01/2018</t>
  </si>
  <si>
    <t>00099021001 DEP.DE CHEQ.AJENOS,RET.DE CAM.,CONCEPTO: QUISPE JAQUI ROMAN,DEP.: BANCO UNION S.A. , PROCEDENCIA: BANCO UNION S.A., CHEQUE: 150720, FECHA DE EMISION:29/01/2018</t>
  </si>
  <si>
    <t>00099021001 DEP.DE CHEQ.AJENOS,RET.DE CAM.,CONCEPTO: CABRAL ALVAREZ ADELITA,DEP.: BANCO UNION S.A. , PROCEDENCIA: BANCO UNION S.A., CHEQUE: 150718, FECHA DE EMISION:29/01/2018</t>
  </si>
  <si>
    <t>00591012001 DEP.DE CHEQ.AJENOS,RET.DE CAM.,CONCEPTO: POR EXTRAVIO DE CREDENCIALES Y ROPA DE TRABAJO,DEP.: EMP. ESTATAL DE TRANS. POR CABLE MI TELEFERICO , PROCEDENCIA: BANCO UNION S.A., CHEQUE: 1521, FECHA DE EMISION:25/01/2018</t>
  </si>
  <si>
    <t>00670012003 DEP.DE CHEQ.AJENOS,RET.DE CAM.,CONCEPTO: DEVOLUCION DE SALDOS POR CIERRE DE CUENTA,DEP.: ORGANO ELECTORAL PLURINACIONAL , PROCEDENCIA: BANCO UNION S.A., CHEQUE: 676, FECHA DE EMISION:26/01/2018</t>
  </si>
  <si>
    <t>00578012002 DEP.DE CHEQ.AJENOS,RET.DE CAM.,CONCEPTO: REVERSION,DEP.: BOLIVIANA DE AVIACION , PROCEDENCIA: BANCO UNION S.A., CHEQUE: 8527, FECHA DE EMISION:29/01/2018</t>
  </si>
  <si>
    <t>00578012002 DEP.DE CHEQ.AJENOS,RET.DE CAM.,CONCEPTO: REVERSION,DEP.: BOLIVIANA DE AVIACION , PROCEDENCIA: BANCO UNION S.A., CHEQUE: 8525, FECHA DE EMISION:29/01/2018</t>
  </si>
  <si>
    <t>00578012002 DEP.DE CHEQ.AJENOS,RET.DE CAM.,CONCEPTO: REVERSION,DEP.: BOLIVIANA DE AVIACION , PROCEDENCIA: BANCO UNION S.A., CHEQUE: 8526, FECHA DE EMISION:29/01/2018</t>
  </si>
  <si>
    <t>00578012002 DEP.DE CHEQ.AJENOS,RET.DE CAM.,CONCEPTO: REVERSION,DEP.: BOLIVIANA DE AVIACION , PROCEDENCIA: BANCO UNION S.A., CHEQUE: 9301, FECHA DE EMISION:25/01/2018</t>
  </si>
  <si>
    <t>00578012002 DEP.DE CHEQ.AJENOS,RET.DE CAM.,CONCEPTO: REVERSION,DEP.: BOLIVIANA DE AVIACION , PROCEDENCIA: BANCO UNION S.A., CHEQUE: 9297, FECHA DE EMISION:25/01/2018</t>
  </si>
  <si>
    <t>00578012002 DEP.DE CHEQ.AJENOS,RET.DE CAM.,CONCEPTO: REVERSION,DEP.: BOLIVIANA DE AVIACION , PROCEDENCIA: BANCO UNION S.A., CHEQUE: 9298, FECHA DE EMISION:25/01/2018</t>
  </si>
  <si>
    <t>00578012002 DEP.DE CHEQ.AJENOS,RET.DE CAM.,CONCEPTO: REVERSION,DEP.: BOLIVIANA DE AVIACION , PROCEDENCIA: BANCO UNION S.A., CHEQUE: 2347, FECHA DE EMISION:24/01/2018</t>
  </si>
  <si>
    <t>00578012002 DEP.DE CHEQ.AJENOS,RET.DE CAM.,CONCEPTO: REVERSION,DEP.: BOLIVIANA DE AVIACION , PROCEDENCIA: BANCO UNION S.A., CHEQUE: 2348, FECHA DE EMISION:25/01/2018</t>
  </si>
  <si>
    <t>00578012002 DEP.DE CHEQ.AJENOS,RET.DE CAM.,CONCEPTO: REVERSION,DEP.: BOLIVIANA DE AVIACION , PROCEDENCIA: BANCO UNION S.A., CHEQUE: 2349, FECHA DE EMISION:25/01/2018</t>
  </si>
  <si>
    <t>00578012002 DEP.DE CHEQ.AJENOS,RET.DE CAM.,CONCEPTO: REVERSION,DEP.: BOLIVIANA DE AVIACION , PROCEDENCIA: BANCO UNION S.A., CHEQUE: 2350, FECHA DE EMISION:25/01/2018</t>
  </si>
  <si>
    <t>00578012002 DEP.DE CHEQ.AJENOS,RET.DE CAM.,CONCEPTO: REVERSION,DEP.: BOLIVIANA DE AVIACION , PROCEDENCIA: BANCO UNION S.A., CHEQUE: 2351, FECHA DE EMISION:25/01/2018</t>
  </si>
  <si>
    <t>00099021001 DEPOSITO DE EFECTIVO, DEPOSITANTE: RENE MIGUEL TORRICO CASTILLO, CONCEPTO: REVERSION AL PREVENTIVO N° 2085/2017 (EXCESO DE CONSUMO DE TELEFONIA MOVIL NOVIEMBRE/2017), CUENTA DE DEPOSITO: CUENTA UNICA DEL TESORO</t>
  </si>
  <si>
    <t>00099021001 DEPOSITO DE EFECTIVO, DEPOSITANTE: VICTOR HUGO LORA CALVIMONTES, CONCEPTO: REVERSION PASAJES PREV. 168/2018 N° DE CARGO DE CUENTA, CUENTA DE DEPOSITO: CUENTA UNICA DEL TESORO</t>
  </si>
  <si>
    <t>00099021001 DEPOSITO DE EFECTIVO, DEPOSITANTE: JAIME ENRIQUE WALPER CUEVAS, CONCEPTO: REVERSION PASAJES PREV. 164/18 N° DE CARGO DE CUENTA, CUENTA DE DEPOSITO: CUENTA UNICA DEL TESORO</t>
  </si>
  <si>
    <t>00099021001 DEPOSITO DE EFECTIVO, DEPOSITANTE: PAUL ANTONIO COCA SUAREZ ARANA, CONCEPTO: REVERSION PASAJES PREV. 167/18 N° DE CARGO DE CUENTA, CUENTA DE DEPOSITO: CUENTA UNICA DEL TESORO</t>
  </si>
  <si>
    <t>00070011102 DEPOSITO DE EFECTIVO, DEPOSITANTE: EFRAIN NINA AVALOS, CONCEPTO: DEVOLUCION DE GASOLINA, CUENTA DE DEPOSITO: CUENTA UNICA DEL TESORO</t>
  </si>
  <si>
    <t>00099021001 DEPOSITO DE EFECTIVO, DEPOSITANTE: REMBERTO TAMBO ALAVI, CONCEPTO: DEVOLUCION DE SALDO NO UTILIZADO, CUENTA DE DEPOSITO: CUENTA UNICA DEL TESORO</t>
  </si>
  <si>
    <t>00099021001 DEPOSITO DE EFECTIVO, DEPOSITANTE: GASPAR AVELINO GUZMAN VARGAS, CONCEPTO: DEP. DOS DUODECIMAS AGUINALDO, CUENTA DE DEPOSITO: CUENTA UNICA DEL TESORO</t>
  </si>
  <si>
    <t>00099021001 DEPOSITO DE EFECTIVO, DEPOSITANTE: JOSE E. SANDOVAL SARAVIA, CONCEPTO: DEVOLUCION DE RECURSOS NO EJECUTADOS, CUENTA DE DEPOSITO: CUENTA UNICA DEL TESORO</t>
  </si>
  <si>
    <t>00099021001 DEPOSITO DE EFECTIVO, DEPOSITANTE: ASFI - ROBERTO ALEJANDRO FERNANDEZ, CONCEPTO: DEVOLUCION DE FONDOS POR ASIGNACION DE VIATICOS, CUENTA DE DEPOSITO: CUENTA UNICA DEL TESORO</t>
  </si>
  <si>
    <t>00342012001 DEPOSITO DE EFECTIVO, DEPOSITANTE: AGENCIA ESTATAL DE VIVIENDA, CONCEPTO: DEVOLUCION DE REFRIGERIO DICIEMBRE 2017 POR EXCEDENTE DE PAGO, CUENTA DE DEPOSITO: CUENTA UNICA DEL TESORO</t>
  </si>
  <si>
    <t>00234014201 DEPOSITO DE EFECTIVO, DEPOSITANTE: SERGEOMIN-FREDDY CABALLOTTY SARAVIA, CONCEPTO: DEVOLUCION AL C-31 N° 107; PARTIDA N° 34110, COMBUSTIBLE, LUBRICANTES Y DERIVADOS PARA CONSUMO, CUENTA DE DEPOSITO: CUENTA UNICA DEL TESORO</t>
  </si>
  <si>
    <t>00015011108 DEPOSITO DE EFECTIVO, DEPOSITANTE: MINISTERIO DE GOBIERNO, CONCEPTO: DEP. DE REMANENTE -GARY ORTUÑO REYNAGA, CUENTA DE DEPOSITO: CUENTA UNICA DEL TESORO</t>
  </si>
  <si>
    <t>00066011102 DEPOSITO DE EFECTIVO, DEPOSITANTE: JESUS JIMENEZ CAREAGA, CONCEPTO: REPOSICIAON DE CREDENCIAL, CUENTA DE DEPOSITO: CUENTA UNICA DEL TESORO</t>
  </si>
  <si>
    <t>00099021001 DEPOSITO DE EFECTIVO, DEPOSITANTE: EDUARDO FREDDY ECHEVERRIA VARGAS, CONCEPTO: DEVOLUCION DE SALDOS DE FONDOS EN AVANCE PREV. 964, CUENTA DE DEPOSITO: CUENTA UNICA DEL TESORO</t>
  </si>
  <si>
    <t>00099021001 DEPOSITO DE EFECTIVO, DEPOSITANTE: DAVID JOB ACUÑA RODRIGUEZ, CONCEPTO: REVERSION VIATICOS POR PASAJES, CUENTA DE DEPOSITO: CUENTA UNICA DEL TESORO</t>
  </si>
  <si>
    <t>00099021001 DEPOSITO DE EFECTIVO, DEPOSITANTE: LUIS FERNANDO IBARRA GUZMAN, CONCEPTO: REVERSION VIATICOS POR PASAJES, CUENTA DE DEPOSITO: CUENTA UNICA DEL TESORO</t>
  </si>
  <si>
    <t>00099021001 DEPOSITO DE EFECTIVO, DEPOSITANTE: BORIS DANIEL JIMENEZ PEÑA, CONCEPTO: REVERSION VIATICOS POR PASAJES, CUENTA DE DEPOSITO: CUENTA UNICA DEL TESORO</t>
  </si>
  <si>
    <t>00099021001 DEPOSITO DE EFECTIVO, DEPOSITANTE: EDUARDO FREDDY ECHEVERRIA VARGAS, CONCEPTO: DEVOLUCION DE SALDOS DE FONDOS EN AVANCE PREV. 962, CUENTA DE DEPOSITO: CUENTA UNICA DEL TESORO</t>
  </si>
  <si>
    <t>00099021001 DEPOSITO DE EFECTIVO, DEPOSITANTE: PERIODICO EL CAMBIO, CONCEPTO: DEVOLUCION SALDO POR PUBLICIDAD, CUENTA DE DEPOSITO: CUENTA UNICA DEL TESORO</t>
  </si>
  <si>
    <t>00099021001 DEPOSITO DE EFECTIVO, DEPOSITANTE: EDUARDO FREDDY ECHEVERRIA VARGAS, CONCEPTO: DEVOLUCION DE SALDOS DE FONDOS EN AVANCE PREV 959, CUENTA DE DEPOSITO: CUENTA UNICA DEL TESORO</t>
  </si>
  <si>
    <t>00290012001 DEPOSITO DE EFECTIVO, DEPOSITANTE: PATRICIA ELIZABETH MATOS BACARREZA, CONCEPTO: TASA DE AEROPUERTO, CUENTA DE DEPOSITO: CUENTA UNICA DEL TESORO</t>
  </si>
  <si>
    <t>00580012001 DEPOSITO DE EFECTIVO, DEPOSITANTE: JUAN CARLOS SOLIZ ORTIZ, CONCEPTO: DEVOLUCION DE PASAJES ORURO, CUENTA DE DEPOSITO: CUENTA UNICA DEL TESORO</t>
  </si>
  <si>
    <t>00580012001 DEPOSITO DE EFECTIVO, DEPOSITANTE: GONZALO FERRER MAYTA CHURQUI, CONCEPTO: DEVOLUCION PASAJES ORURO, CUENTA DE DEPOSITO: CUENTA UNICA DEL TESORO</t>
  </si>
  <si>
    <t>00580012001 DEPOSITO DE EFECTIVO, DEPOSITANTE: MARIA SALOME GARECA CONDORI, CONCEPTO: DEVOLUCION DE PASAJES TERRESTRES, CUENTA DE DEPOSITO: CUENTA UNICA DEL TESORO</t>
  </si>
  <si>
    <t>00580012001 DEPOSITO DE EFECTIVO, DEPOSITANTE: JHENNY ISABEL TICONA ALCON, CONCEPTO: DEVOLUCION DE PASAJES ORURO, CUENTA DE DEPOSITO: CUENTA UNICA DEL TESORO</t>
  </si>
  <si>
    <t>00580012001 DEPOSITO DE EFECTIVO, DEPOSITANTE: YULI ELVIRA SILVESTRE BALLON, CONCEPTO: DEVOLUCION DE PASAJES ORURO, CUENTA DE DEPOSITO: CUENTA UNICA DEL TESORO</t>
  </si>
  <si>
    <t>00580012001 DEPOSITO DE EFECTIVO, DEPOSITANTE: EVELIN EDNA PALACIOS OVANDO, CONCEPTO: DEVOLUCION DE PASAJES ORURO, CUENTA DE DEPOSITO: CUENTA UNICA DEL TESORO</t>
  </si>
  <si>
    <t>00580012001 DEPOSITO DE EFECTIVO, DEPOSITANTE: JHENNY ISABEL TICON ALCON, CONCEPTO: DEVOLUCION DE PASAJES PUERTO SUAREZ, CUENTA DE DEPOSITO: CUENTA UNICA DEL TESORO</t>
  </si>
  <si>
    <t>00099021001 DEPOSITO DE EFECTIVO, DEPOSITANTE: NANO ALARCON FLORES, CONCEPTO: DEVOLUCION POR COMBUSTIBLE, CUENTA DE DEPOSITO: CUENTA UNICA DEL TESORO</t>
  </si>
  <si>
    <t>00099021001 DEPOSITO DE EFECTIVO, DEPOSITANTE: JHERY GONZALO VALVERDE ADUVIRI, CONCEPTO: DEVOLUCION DE FONDOS EN AVANCE, CUENTA DE DEPOSITO: CUENTA UNICA DEL TESORO</t>
  </si>
  <si>
    <t>00020051101 DEPOSITO DE EFECTIVO, DEPOSITANTE: JAVIER EDUARDO AYLLON VARGAS, CONCEPTO: DEP. DE REVERSION, CUENTA DE DEPOSITO: CUENTA UNICA DEL TESORO</t>
  </si>
  <si>
    <t>00099021001 DEPOSITO DE EFECTIVO, DEPOSITANTE: SERGIO RAFAEL MONTECINOS PEREZ CI 3363872 LP, CONCEPTO: REVERSION DE VIATICOS POR PASAJES, CUENTA DE DEPOSITO: CUENTA UNICA DEL TESORO</t>
  </si>
  <si>
    <t>00344018001 DEPOSITO DE EFECTIVO, DEPOSITANTE: EDILBERTA A QUISPE CONDE, CONCEPTO: SALDO COMPRA Y ENTREGA MATERIAL ESCRITORIO Y COMBUSTIBLE NACION ARAONA DEL 15 AL 17 NOV 17, CUENTA DE DEPOSITO: CUENTA UNICA DEL TESORO</t>
  </si>
  <si>
    <t>00592012001 DEPOSITO DE EFECTIVO, DEPOSITANTE: BOLTUR, CONCEPTO: PAGO PENALIDAD PAX VIVIAN CASTRO ALCAZAR CON NOTA DE DEBITO 156408, CUENTA DE DEPOSITO: CUENTA UNICA DEL TESORO</t>
  </si>
  <si>
    <t>00099021001 DEPOSITO DE EFECTIVO, DEPOSITANTE: MARIELA PEREZ SEJAS, CONCEPTO: CUMPLIMIENTO PARCIAL DE RECONOCIMIENTO DE OBLIGACION POR PAGO A LA CNS DE BS, 27016,19, CUENTA DE DEPOSITO: CUENTA UNICA DEL TESORO</t>
  </si>
  <si>
    <t>00099021001 DEPOSITO DE EFECTIVO, DEPOSITANTE: ENDE - ANDREA ELIZABET VARGAS ZEBALLOS, CONCEPTO: CUMPL. DS 3034 RENUMERACION MAX DIC717 - WILFREDO OVANDO ROJAS, CUENTA DE DEPOSITO: CUENTA UNICA DEL TESORO</t>
  </si>
  <si>
    <t>00046024204 DEPOSITO DE EFECTIVO, DEPOSITANTE: PROGRAMA AMPLIADO DE INMUNIZACION, CONCEPTO: REVERSION, CUENTA DE DEPOSITO: CUENTA UNICA DEL TESORO</t>
  </si>
  <si>
    <t>00099021004 DEPOSITO DE EFECTIVO, DEPOSITANTE: MINISTERIO DE DEPORTES, CONCEPTO: DEVOLUCION EXCEDENTE TELEFONIA CELULAR MES DE NOVIEMBRE 2017, CUENTA DE DEPOSITO: CUENTA UNICA DEL TESORO</t>
  </si>
  <si>
    <t>00291034201 DEP.DE CHEQ.AJENOS,RET.DE CAM.,CONCEPTO: APORTES DE LA GOBERNACION LA PAZ,DEP.: GOBERNACION LA PAZ , PROCEDENCIA: BANCO UNION S.A., CHEQUE: 3246, FECHA DE EMISION:29/01/2018</t>
  </si>
  <si>
    <t>00224012003 DEP.DE CHEQ.AJENOS,RET.DE CAM.,CONCEPTO: TRANSFERENCIA DE FONDOS PARA REALIZAR PAGOS VIA SIGEP,DEP.: INSUMOS BOLIVIA , PROCEDENCIA: BANCO UNION S.A., CHEQUE: 1593, FECHA DE EMISION:29/01/2018</t>
  </si>
  <si>
    <t>00523012001 DEP.DE CHEQ.AJENOS,RET.DE CAM.,CONCEPTO: VENTA DE SERVICIOS ECOBOL,DEP.: ECOBOL , PROCEDENCIA: BANCO BISA S.A., CHEQUE: 18964, FECHA DE EMISION:26/01/2018</t>
  </si>
  <si>
    <t>00587012009 DEP.DE CHEQ.AJENOS,RET.DE CAM.,CONCEPTO: PAGO POR PLANILLA DE AVANCE N°14 DE LA OBRA DOBLE VIA HUARINA - ACHACACHI,DEP.: ADMINISTRADORA BOLIVIANA DE CARRETERAS , PROCEDENCIA: BANCO UNION S.A., CHEQUE: 1100, FECHA DE EMISION:29/01/2018</t>
  </si>
  <si>
    <t>00099021001 DEP.DE CHEQ.AJENOS,RET.DE CAM.,CONCEPTO: TRANSFERENCIA DEL DEP. DE CYNTHIA CISNEROS POR DEVOLUCION DEL COSTO DE CREENCIAL INSTITUCIONAL,DEP.: DEFENSORIA DEL PUEBLO , PROCEDENCIA: BANCO UNION S.A., CHEQUE: 975, FECHA DE EMISION:26/01/2018</t>
  </si>
  <si>
    <t>00099021001 DEP.DE CHEQ.AJENOS,RET.DE CAM.,CONCEPTO: TRANSFERRENCIA DEL DEP. REALIZADO POR LA SRA. VALERIA AGUILAR MARQUEZ,DEP.: DEFENSORIA DEL PUEBLO , PROCEDENCIA: BANCO UNION S.A., CHEQUE: 974, FECHA DE EMISION:25/01/2018</t>
  </si>
  <si>
    <t>00099021001 DEP.DE CHEQ.AJENOS,RET.DE CAM.,CONCEPTO: DEVOLUCION DE SALDOS NO EJECUTADOS (FONADIN) PROYECTO CAFE Y CONSTRUCCION DE AULAS VILLA KHORA,DEP.: GOBIERNO AUTONOMO MUNICIPAL DE CAJUATA</t>
  </si>
  <si>
    <t>00099021001 DEP.DE CHEQ.AJENOS,RET.DE CAM.,CONCEPTO: DEVOLUCION DE SALDO NO UTILIZADO PARA PAGO REFRIGERIOS DICIEMBRE 2017 DEFENSORIA DEL PUEBLO,DEP.: DEFENSORIA DEL PUEBLO , PROCEDENCIA: BANCO UNION S.A., CHEQUE: 964, FECHA DE EMISION:24/01/2018</t>
  </si>
  <si>
    <t>00593012001 DEP.DE CHEQ.AJENOS,RET.DE CAM.,CONCEPTO: VENTA DE TOP,DEP.: EMPRESA ESTATAL YACANA , PROCEDENCIA: BANCO UNION S.A., CHEQUE: 211, FECHA DE EMISION:30/01/2018</t>
  </si>
  <si>
    <t>00099021001 DEP.DE CHEQ.AJENOS,RET.DE CAM.,CONCEPTO: DEV. DE RETENCION IMPOSITIVA RC-IVA DIC/2017 POR DEV. DE VIATICOS ORLANDO TITO F.,DEP.: CAMARA DE SENADORES , PROCEDENCIA: BANCO UNION S.A., CHEQUE: 6816, FECHA DE EMISION:29/01/2018</t>
  </si>
  <si>
    <t>00593012001 DEP.DE CHEQ.AJENOS,RET.DE CAM.,CONCEPTO: VENTA DE TOP,DEP.: EMPRESA ESTATAL DE YACANA , PROCEDENCIA: BANCO UNION S.A., CHEQUE: 210, FECHA DE EMISION:30/01/2018</t>
  </si>
  <si>
    <t>00099021001 DEP.DE CHEQ.AJENOS,RET.DE CAM.,CONCEPTO: DEV. DE RETENCION IMPOSITIVA RC-IVA DIC/2017 POR DEV. DE VIATICOS ADELA CUSSI C.,DEP.: CAMARA DE SENADORES , PROCEDENCIA: BANCO UNION S.A., CHEQUE: 6817, FECHA DE EMISION:29/01/2018</t>
  </si>
  <si>
    <t>00523012001 DEP.DE CHEQ.AJENOS,RET.DE CAM.,CONCEPTO: PAGO POR PRESTACION DE SERVICIOS POSTALES,DEP.: ECOBOL , PROCEDENCIA: BANCO NACIONAL DE BOLIVIA S.A., CHEQUE: 6834965, FECHA DE EMISION:26/01/2018</t>
  </si>
  <si>
    <t>00591012001 DEP.DE CHEQ.AJENOS,RET.DE CAM.,CONCEPTO: DEP. NO IDENTIFICADOS GESTIONES 2016-2017,DEP.: EMPRESA ESTATAL DE TRANSP POR CABLE MI TELEFERICO , PROCEDENCIA: BANCO UNION S.A., CHEQUE: 1527, FECHA DE EMISION:25/01/2018</t>
  </si>
  <si>
    <t>00283012002 DEP.DE CHEQ.AJENOS,RET.DE CAM.,CONCEPTO: CORRECCION EN PAGOS DE MULTA,DEP.: ADUANA NACIONAL , PROCEDENCIA: BANCO UNION S.A., CHEQUE: 2905, FECHA DE EMISION:29/01/2018</t>
  </si>
  <si>
    <t>00283012002 DEP.DE CHEQ.AJENOS,RET.DE CAM.,CONCEPTO: SOBREGIRO DE CELULAR - OF CELULAR,DEP.: ADUANA NACIONAL , PROCEDENCIA: BANCO UNION S.A., CHEQUE: 2904, FECHA DE EMISION:29/01/2018</t>
  </si>
  <si>
    <t>00670012001 DEP.DE CHEQ.AJENOS,RET.DE CAM.,CONCEPTO: INFRACCIONES ELECTORALES DIC/ 2017 TED COCHABAMBA,DEP.: ORGANO ELECTORAL PLURINACIONAL , PROCEDENCIA: BANCO UNION S.A., CHEQUE: 6120, FECHA DE EMISION:26/01/2018</t>
  </si>
  <si>
    <t>00283012002 DEP.DE CHEQ.AJENOS,RET.DE CAM.,CONCEPTO: PROCESO JUDICIAL TRIBUTOS OMITIDOS,DEP.: ADUANA NACIONAL , PROCEDENCIA: BANCO UNION S.A., CHEQUE: 2903, FECHA DE EMISION:26/01/2018</t>
  </si>
  <si>
    <t>00099021001 DEPOSITO DE EFECTIVO, DEPOSITANTE: RONALD AGUILAR MORALES, CONCEPTO: DEVOLUCION FONDOS EN AVANCE COMPRA COMBUSTIBLE - ORURO DEL 15 AL 17/01/18 S/G C31 - 68/18, CUENTA DE DEPOSITO: CUENTA UNICA DEL TESORO</t>
  </si>
  <si>
    <t>00099021001 DEPOSITO DE EFECTIVO, DEPOSITANTE: CESAR AUGUSTO QUISPE YUJRA, CONCEPTO: REVERSION POR PASAJES, CUENTA DE DEPOSITO: CUENTA UNICA DEL TESORO</t>
  </si>
  <si>
    <t>00099021001 DEPOSITO DE EFECTIVO, DEPOSITANTE: FREDDY FELIX ARUQUIPA QUISPE, CONCEPTO: REVERSION POR PASAJES, CUENTA DE DEPOSITO: CUENTA UNICA DEL TESORO</t>
  </si>
  <si>
    <t>00099021001 DEPOSITO DE EFECTIVO, DEPOSITANTE: CARLOS MARCA MARCA, CONCEPTO: DEP. DE SALDO NO UTILIZADO DE FONDOS EN AVANCE POR GASOLINA DAKAR, CUENTA DE DEPOSITO: CUENTA UNICA DEL TESORO</t>
  </si>
  <si>
    <t>00099021001 DEPOSITO DE EFECTIVO, DEPOSITANTE: DAVID ALFREDO GUTIERREZ BOLIVAR, CONCEPTO: DEP. POR DOBLE PERSEPCION, CUENTA DE DEPOSITO: CUENTA UNICA DEL TESORO</t>
  </si>
  <si>
    <t>00099021001 DEPOSITO DE EFECTIVO, DEPOSITANTE: NIXON EMILIANO VARGAS MAMANI, CONCEPTO: DEVOLUCION CORRESPONDIENTE MES OCTUBRE (LEY FINANCIAL), CUENTA DE DEPOSITO: CUENTA UNICA DEL TESORO</t>
  </si>
  <si>
    <t>00099021001 DEPOSITO DE EFECTIVO, DEPOSITANTE: NIXON EMILIANO VARGAS MAMANI, CONCEPTO: DEVOLUCION CORRESPONDIENTE MES NOVIEMBRE (LEY FINANCIAL), CUENTA DE DEPOSITO: CUENTA UNICA DEL TESORO</t>
  </si>
  <si>
    <t>00099021001 DEPOSITO DE EFECTIVO, DEPOSITANTE: FELICIANO HUANCA LAURA, CONCEPTO: DEPÓSITO DE DEVOLUCION, CUENTA DE DEPOSITO: CUENTA UNICA DEL TESORO</t>
  </si>
  <si>
    <t>00046104201 DEPOSITO DE EFECTIVO, DEPOSITANTE: JOSE PERCY PAREDES COIMBRA, CONCEPTO: REVERSION, CUENTA DE DEPOSITO: CUENTA UNICA DEL TESORO</t>
  </si>
  <si>
    <t>00099021001 DEPOSITO DE EFECTIVO, DEPOSITANTE: GABRIEL RAMON MENDOZA BLANCO CI/ 5998067, CONCEPTO: DEPÓSITO DE REVERSION DE VIATICOS POR PASAJES, CUENTA DE DEPOSITO: CUENTA UNICA DEL TESORO</t>
  </si>
  <si>
    <t>00099021001 DEPOSITO DE EFECTIVO, DEPOSITANTE: JHOVANA HUANCA HUANCA, CONCEPTO: DEVOLUCION DEL DESCUENTO MES AGOSTO, CUENTA DE DEPOSITO: CUENTA UNICA DEL TESORO</t>
  </si>
  <si>
    <t>00099021001 DEPOSITO DE EFECTIVO, DEPOSITANTE: JHOVANA HUANCA HUANCA, CONCEPTO: DEVOLUCION DEL DESCUENTO MES SEPTIEMBRE, CUENTA DE DEPOSITO: CUENTA UNICA DEL TESORO</t>
  </si>
  <si>
    <t>00099021001 DEPOSITO DE EFECTIVO, DEPOSITANTE: JHOVANA HUANCA HUANCA, CONCEPTO: DEVOLUCION DE SUELDO DEL MES DE AGOSTO, CUENTA DE DEPOSITO: CUENTA UNICA DEL TESORO</t>
  </si>
  <si>
    <t>00099021001 DEPOSITO DE EFECTIVO, DEPOSITANTE: JOSE EDUARDO PRADEL BARRIENTOS, CONCEPTO: DEPÓSITO DE DEVOLUCION DE PASAJES, CUENTA DE DEPOSITO: CUENTA UNICA DEL TESORO</t>
  </si>
  <si>
    <t>00099021001 DEPOSITO DE EFECTIVO, DEPOSITANTE: JHOVANA HUANCA HUANCA, CONCEPTO: DEVOLUCION DE SUELDO DEL MES SEPTIEMBRE, CUENTA DE DEPOSITO: CUENTA UNICA DEL TESORO</t>
  </si>
  <si>
    <t>00526012001 DEPOSITO DE EFECTIVO, DEPOSITANTE: BOLIVIA TV MARCELO RAFAEL ALVAREZ LUNA, CONCEPTO: DEVOLUCION DE PASAJES, CUENTA DE DEPOSITO: CUENTA UNICA DEL TESORO</t>
  </si>
  <si>
    <t>00526012001 DEPOSITO DE EFECTIVO, DEPOSITANTE: MILTON ANTONIO SOSA VIRUEZ BOLIVIA TV, CONCEPTO: DEVOLUCION DE PASAJES, CUENTA DE DEPOSITO: CUENTA UNICA DEL TESORO</t>
  </si>
  <si>
    <t>00099021001 DEPOSITO DE EFECTIVO, DEPOSITANTE: OSCAR GARCIA M., CONCEPTO: DEVOLUCION DE SALDO NO UTILIZADO PARA PAGO DE REFRIGEIOS DICIEMBRE 2017, CUENTA DE DEPOSITO: CUENTA UNICA DEL TESORO</t>
  </si>
  <si>
    <t>00099021001 DEPOSITO DE EFECTIVO, DEPOSITANTE: MARCO PADILLA, CONCEPTO: DEVOLUCION DE PUBLICIDAD, CUENTA DE DEPOSITO: CUENTA UNICA DEL TESORO</t>
  </si>
  <si>
    <t>00190012003 DEPOSITO DE EFECTIVO, DEPOSITANTE: LUIS FERNANDO LEYTON DUCHEN, CONCEPTO: DEVOLUCION DE FONDOS EN AVANCE, PARA GASTOS DE PASO EN PONTONES, CUENTA DE DEPOSITO: CUENTA UNICA DEL TESORO</t>
  </si>
  <si>
    <t>00592012001 DEPOSITO DE EFECTIVO, DEPOSITANTE: RAYZA DELIA VILLCA, CONCEPTO: ND 164476 GESTION 2015, CUENTA DE DEPOSITO: CUENTA UNICA DEL TESORO</t>
  </si>
  <si>
    <t>00526012001 DEPOSITO DE EFECTIVO, DEPOSITANTE: LIDIA CHAVEZ BOLIVIA TV, CONCEPTO: DEVOLUCION, CUENTA DE DEPOSITO: CUENTA UNICA DEL TESORO</t>
  </si>
  <si>
    <t>00030014201 DEPOSITO DE EFECTIVO, DEPOSITANTE: NELSON MAMANI, CONCEPTO: DEVOLUCION DE C-31 4196, CUENTA DE DEPOSITO: CUENTA UNICA DEL TESORO</t>
  </si>
  <si>
    <t>00020031101 DEPOSITO DE EFECTIVO, DEPOSITANTE: FAVIO OMAR CHOQUE QUISPE, CONCEPTO: DEVOLUCION, CUENTA DE DEPOSITO: CUENTA UNICA DEL TESORO</t>
  </si>
  <si>
    <t>00020031101 DEPOSITO DE EFECTIVO, DEPOSITANTE: HAYRAN SHAID SALAS FUENTES, CONCEPTO: DEVOLUCION, CUENTA DE DEPOSITO: CUENTA UNICA DEL TESORO</t>
  </si>
  <si>
    <t>00099021001 DEPOSITO DE EFECTIVO, DEPOSITANTE: LUCY ESTHER SANCHEZ HERRERA, CONCEPTO: DEVOLUCION PAGO EN DEMASIA SERVICIOS DE LIMPIEZA DICIEMBRE 2017, CUENTA DE DEPOSITO: CUENTA UNICA DEL TESORO</t>
  </si>
  <si>
    <t>00099021001 DEPOSITO DE EFECTIVO, DEPOSITANTE: OMAR FERNANDO RAMIREZ SANCHEZ, CONCEPTO: REVERSION DE VIATICOS POR PASAJES, CUENTA DE DEPOSITO: CUENTA UNICA DEL TESORO</t>
  </si>
  <si>
    <t>00020031101 DEPOSITO DE EFECTIVO, DEPOSITANTE: CESAR EDGAR CUELLAR FERNANDEZ 9496569 CBBA, CONCEPTO: DEVOLUCION DE PASAJES, CUENTA DE DEPOSITO: CUENTA UNICA DEL TESORO</t>
  </si>
  <si>
    <t>00099021001 DEPOSITO DE EFECTIVO, DEPOSITANTE: MARIANELA CORITZA CALVIMONTES, CONCEPTO: DEP. DE UNA DUODECIMA DE AGUINALDO, CUENTA DE DEPOSITO: CUENTA UNICA DEL TESORO</t>
  </si>
  <si>
    <t>00041031107 DEPOSITO DE EFECTIVO, DEPOSITANTE: MIRIAM VIRGINIA YEVARA MORALES, CONCEPTO: DEVOLUCION DE VIATICOS, CUENTA DE DEPOSITO: CUENTA UNICA DEL TESORO</t>
  </si>
  <si>
    <t>00287102001 DEPOSITO DE EFECTIVO, DEPOSITANTE: FPS OFICINA CENTRAL, CONCEPTO: REVERSION DE REFRIGERIOS 2017 OFICINA CENTRAL, CUENTA DE DEPOSITO: CUENTA UNICA DEL TESORO</t>
  </si>
  <si>
    <t>00099021001 DEPOSITO DE EFECTIVO, DEPOSITANTE: RODOLFO DANIEL DORADO SUBIETA-ATT, CONCEPTO: DEVOLUCION DE VIATICOS NO UTILIZADOS DEL VIAJE A UYUNI-TUPIZA-TARIJA(DAKAR 2018), CUENTA DE DEPOSITO: CUENTA UNICA DEL TESORO</t>
  </si>
  <si>
    <t>00099021001 DEPOSITO DE EFECTIVO, DEPOSITANTE: VICTOR MERCADO GARNICA, CONCEPTO: PAGO DE EXCEDENTE DE TELEFONIA FIJA MES DE MAYO 2017, CUENTA DE DEPOSITO: CUENTA UNICA DEL TESORO</t>
  </si>
  <si>
    <t>00099021001 DEPOSITO DE EFECTIVO, DEPOSITANTE: ERNESTO LENIZ QUICHU, CONCEPTO: DEVOLUCION , PAGO EN DEMASIA SERVICIO DE LIMPIEZA DICIEMBRE 2017 EDIFICIO VICTOR, CUENTA DE DEPOSITO: CUENTA UNICA DEL TESORO</t>
  </si>
  <si>
    <t>00099021001 DEPOSITO DE EFECTIVO, DEPOSITANTE: HUGO SILVA ALANOCA, CONCEPTO: DEV DE EXCEDENTES DE TELEFONIA FIJA MAYO 2017, CUENTA DE DEPOSITO: CUENTA UNICA DEL TESORO</t>
  </si>
  <si>
    <t>00099021001 DEPOSITO DE EFECTIVO, DEPOSITANTE: EVELIN AVILES MALDONADO, CONCEPTO: DEV DE EXCEDENTES DE TELEFONIA FIJA MAYO 2017, CUENTA DE DEPOSITO: CUENTA UNICA DEL TESORO</t>
  </si>
  <si>
    <t>00099021001 DEPOSITO DE EFECTIVO, DEPOSITANTE: JORGE D. VARGAS HERNANDEZ, CONCEPTO: DEV DE EXCEDENTES DE TELEFONIA FIJA MAYO 2017, CUENTA DE DEPOSITO: CUENTA UNICA DEL TESORO</t>
  </si>
  <si>
    <t>00592012001 DEPOSITO DE EFECTIVO, DEPOSITANTE: KAREN LIA DURAN ACARAPI, CONCEPTO: PAGO DE NOTAS DE DEBITO N 58674-58677 GESTION 2016, CUENTA DE DEPOSITO: CUENTA UNICA DEL TESORO</t>
  </si>
  <si>
    <t>00592012001 DEPOSITO DE EFECTIVO, DEPOSITANTE: KAREN LIA DURAN ACARAPI, CONCEPTO: PAGO DE NOTA DE DEBITO N 72732 GESTION 2016, CUENTA DE DEPOSITO: CUENTA UNICA DEL TESORO</t>
  </si>
  <si>
    <t>00592012001 DEPOSITO DE EFECTIVO, DEPOSITANTE: KAREN LIA DURAN ACARAPI, CONCEPTO: PAGO DE NOTA DE DEBITO N 60479 GESTION 2016, CUENTA DE DEPOSITO: CUENTA UNICA DEL TESORO</t>
  </si>
  <si>
    <t>00206012001 DEPOSITO DE EFECTIVO, DEPOSITANTE: INE, CONCEPTO: DEP. POR VENTA LA PAZ FECHA 19/01/2018, CUENTA DE DEPOSITO: CUENTA UNICA DEL TESORO</t>
  </si>
  <si>
    <t>00526012001 DEPOSITO DE EFECTIVO, DEPOSITANTE: DAVID CORONEL MAMANI, CONCEPTO: DEVOLUCION DE PASAJES, CUENTA DE DEPOSITO: CUENTA UNICA DEL TESORO</t>
  </si>
  <si>
    <t>00046024204 DEPOSITO DE EFECTIVO, DEPOSITANTE: RED DE SALUD RIBERALTA, CONCEPTO: DEVOLUCION DE SALDO NO EJECUTADO, CUENTA DE DEPOSITO: CUENTA UNICA DEL TESORO</t>
  </si>
  <si>
    <t>00225014304 DEPOSITO DE EFECTIVO, DEPOSITANTE: SENASBA, CONCEPTO: DEVOLUCION DE FONDOS EN VANCE, CUENTA DE DEPOSITO: CUENTA UNICA DEL TESORO</t>
  </si>
  <si>
    <t>00526012001 DEPOSITO DE EFECTIVO, DEPOSITANTE: ROSA XIMENA MAGNE BARRIOS, CONCEPTO: SALDO NO EJECUTADO DE FONDOS EN AVANCE, CUENTA DE DEPOSITO: CUENTA UNICA DEL TESORO</t>
  </si>
  <si>
    <t>00046024202 DEPOSITO DE EFECTIVO, DEPOSITANTE: PROGRAMA AMPLIADO DE INMUNIZACION, CONCEPTO: REVERSION, CUENTA DE DEPOSITO: CUENTA UNICA DEL TESORO</t>
  </si>
  <si>
    <t>00016011101 DEPOSITO DE EFECTIVO, DEPOSITANTE: REYNALDO CARPIO MINISTERIO DE EDUCACION, CONCEPTO: DEVOLUCION, CUENTA DE DEPOSITO: CUENTA UNICA DEL TESORO</t>
  </si>
  <si>
    <t>00254014101 DEPOSITO DE EFECTIVO, DEPOSITANTE: EVER MUÑOZ - INSA, CONCEPTO: REVERSION, CUENTA DE DEPOSITO: CUENTA UNICA DEL TESORO</t>
  </si>
  <si>
    <t>00254014101 DEPOSITO DE EFECTIVO, DEPOSITANTE: JORGE FERNANDO CHEVEZ BERNAL, CONCEPTO: DEVOLUCION DE VIATICOS Y PASAJES, CUENTA DE DEPOSITO: CUENTA UNICA DEL TESORO</t>
  </si>
  <si>
    <t>00041018002 DEPOSITO DE EFECTIVO, DEPOSITANTE: MDPYEP- DAISY BENY REYES DORADO CRIALES, CONCEPTO: DEVOLUCION DE VIATICOS, CUENTA DE DEPOSITO: CUENTA UNICA DEL TESORO</t>
  </si>
  <si>
    <t>00099021001 DEPOSITO DE EFECTIVO, DEPOSITANTE: JORGE FERNANDO CHAVEZ BERNAL, CONCEPTO: DEVOLUCION DE PASAJES TERRESTRES, CUENTA DE DEPOSITO: CUENTA UNICA DEL TESORO</t>
  </si>
  <si>
    <t>00526012001 DEPOSITO DE EFECTIVO, DEPOSITANTE: BOLIVIA TV - LUIS CERRUTO MEDINA, CONCEPTO: DEVOLUCION FONDOS EN AVANCE, CUENTA DE DEPOSITO: CUENTA UNICA DEL TESORO</t>
  </si>
  <si>
    <t>00283012002 DEPOSITO DE EFECTIVO, DEPOSITANTE: MIGUEL ANGEL RIVERA MOYA, CONCEPTO: DEVOLUCION DE VIATICOS, CUENTA DE DEPOSITO: CUENTA UNICA DEL TESORO</t>
  </si>
  <si>
    <t>00526012001 DEPOSITO DE EFECTIVO, DEPOSITANTE: YACIR JOSE CERDANO PACO, CONCEPTO: DEVOLUCION DE FONDOS EN AVANCE, CUENTA DE DEPOSITO: CUENTA UNICA DEL TESORO</t>
  </si>
  <si>
    <t>00099021001 DEPOSITO DE EFECTIVO, DEPOSITANTE: SANDRO GUTIERREZ - MIN DE DEPORTES, CONCEPTO: DEV. FONDOS EN AVANCE CARRERA PEDESTRE 10 KM COCHABAMBA 2017, CUENTA DE DEPOSITO: CUENTA UNICA DEL TESORO</t>
  </si>
  <si>
    <t>00099021001 DEPOSITO DE EFECTIVO, DEPOSITANTE: PATRICIA PONCE CAMBEROS, CONCEPTO: DEVOLUCION SALDOS ASIGNADOS, CUENTA DE DEPOSITO: CUENTA UNICA DEL TESORO</t>
  </si>
  <si>
    <t>00099021001 DEP.DE CHEQ.AJENOS,RET.DE CAM.,CONCEPTO: REVERSION FRACCION NUA 3053431,DEP.: SEGUROS PROVIDA SA , PROCEDENCIA: BANCO NACIONAL DE BOLIVIA S.A., CHEQUE: 2312755, FECHA DE EMISION:29/01/2018</t>
  </si>
  <si>
    <t>00290012001 DEP.DE CHEQ.AJENOS,RET.DE CAM.,CONCEPTO: DEP. POR SEGUROS Y REASEGUROS CREDINFORM POR INDEMINIZACION DAÑOS FOTOCOPIADORA KONICA MINOLTA,DEP.: SERVICIO DE IMPUESTOS NACIONALES</t>
  </si>
  <si>
    <t>00035031101 DEP.DE CHEQ.AJENOS,RET.DE CAM.,CONCEPTO: FACTURACION PARQUEO 27 AL 29 DE DICIEMBRE DE 2017,DEP.: MEFP- UCPP , PROCEDENCIA: BANCO UNION S.A., CHEQUE: 1206, FECHA DE EMISION:23/01/2018</t>
  </si>
  <si>
    <t>00035031101 DEP.DE CHEQ.AJENOS,RET.DE CAM.,CONCEPTO: PAGO DAÑOS OCASIONADOS EN CAMPO FERIAL POR FERIA FIPAZ 2017,DEP.: MEFP- UCPP , PROCEDENCIA: BANCO UNION S.A., CHEQUE: 1205, FECHA DE EMISION:23/01/2018</t>
  </si>
  <si>
    <t>00035031101 DEP.DE CHEQ.AJENOS,RET.DE CAM.,CONCEPTO: ARRIENDO ESPACIO PARQUEO OSCAR GALLARDO ENERO 2018,DEP.: MEFP-UCPP , PROCEDENCIA: BANCO UNION S.A., CHEQUE: 1204, FECHA DE EMISION:23/01/2018</t>
  </si>
  <si>
    <t>00523012001 DEP.DE CHEQ.AJENOS,RET.DE CAM.,CONCEPTO: VENTA DE SERVICIOS ECOBOL,DEP.: ECOBOL , PROCEDENCIA: BANCO MERCANTIL SANTA CRUZ SA., CHEQUE: 1460, FECHA DE EMISION:29/01/2018</t>
  </si>
  <si>
    <t>00523012001 DEP.DE CHEQ.AJENOS,RET.DE CAM.,CONCEPTO: PAGO POR SERCIOS PRESTADOS,DEP.: ECOBOL , PROCEDENCIA: BANCO UNION S.A., CHEQUE: 18672, FECHA DE EMISION:29/01/2018</t>
  </si>
  <si>
    <t>00523012001 DEP.DE CHEQ.AJENOS,RET.DE CAM.,CONCEPTO: PAGO POR SERVICIOS PRESTADOS,DEP.: ECOBOL , PROCEDENCIA: BANCO NACIONAL DE BOLIVIA S.A., CHEQUE: 879020, FECHA DE EMISION:29/01/2018</t>
  </si>
  <si>
    <t>00523012001 DEP.DE CHEQ.AJENOS,RET.DE CAM.,CONCEPTO: VENTA DE SERVICIOS ECOBOL,DEP.: ECOBOL , PROCEDENCIA: BANCO NACIONAL DE BOLIVIA S.A., CHEQUE: 6545366, FECHA DE EMISION:26/01/2018</t>
  </si>
  <si>
    <t>00291012006 DEP.DE CHEQ.AJENOS,RET.DE CAM.,CONCEPTO: PAGO ABC - PAGO USO DERECHO DE VIA,DEP.: YPFB CHACO SA , PROCEDENCIA: BANCO UNION S.A., CHEQUE: 4872, FECHA DE EMISION:30/01/2018</t>
  </si>
  <si>
    <t>00291012006 DEP.DE CHEQ.AJENOS,RET.DE CAM.,CONCEPTO: PAGO ABC - PAGO USO DERECHO DE VIA,DEP.: YPFB CHACO SA , PROCEDENCIA: BANCO UNION S.A., CHEQUE: 4871, FECHA DE EMISION:30/01/2018</t>
  </si>
  <si>
    <t>00513032001 DEP.DE CHEQ.AJENOS,RET.DE CAM.,CONCEPTO: DEVOLUCION DE SALDOS NO EJECUTADOS,DEP.: VPCAF-YPFB , PROCEDENCIA: BANCO UNION S.A., CHEQUE: 1391, FECHA DE EMISION:30/01/2018</t>
  </si>
  <si>
    <t>00099021001 DEP.DE CHEQ.AJENOS,RET.DE CAM.,CONCEPTO: SEDES DEVOL. INCAPACIDAD TEMPORAL NOV/2017,DEP.: CAJA PETROLERA DE SALUD , PROCEDENCIA: BANCO UNION S.A., CHEQUE: 12667, FECHA DE EMISION:31/01/2018</t>
  </si>
  <si>
    <t>00283012002 DEP.DE CHEQ.AJENOS,RET.DE CAM.,CONCEPTO: ADUANA NACIONAL -DEVOL. INCAPACIDAD TEMPORAL NOV/2017,DEP.: CAJA PETROLERA DE SALUD , PROCEDENCIA: BANCO UNION S.A., CHEQUE: 12666, FECHA DE EMISION:31/01/2018</t>
  </si>
  <si>
    <t>00099021001 DEP.DE CHEQ.AJENOS,RET.DE CAM.,CONCEPTO: DEVOLUCION DE RECURSOS,DEP.: AGENCIA NACIONAL DE HIDROCARBUROS , PROCEDENCIA: BANCO UNION S.A., CHEQUE: 4876, FECHA DE EMISION:26/01/2018</t>
  </si>
  <si>
    <t>00099021001 DEP.DE CHEQ.AJENOS,RET.DE CAM.,CONCEPTO: DEVOLUCION DE RECURSOS,DEP.: AGENCIA NACIONAL DE HIDROCARBUROS , PROCEDENCIA: BANCO UNION S.A., CHEQUE: 4879, FECHA DE EMISION:30/01/2018</t>
  </si>
  <si>
    <t>00099021001 DEP.DE CHEQ.AJENOS,RET.DE CAM.,CONCEPTO: DEVOLUCION IMPUESTO RC-IVA 13% DE UN DIA DE VIATICO RICHARD CACERES GARCIA,DEP.: MINISTERIO DE MINERIA Y METALURGIA , PROCEDENCIA: BANCO UNION S.A., CHEQUE: 3146, FECHA DE EMISION:31/01/2018</t>
  </si>
  <si>
    <t>00099021001 DEP.DE CHEQ.AJENOS,RET.DE CAM.,CONCEPTO: DEVOLUCION IMPUESTO RC-IVA 13% DE UN DIA DE VIATICO CORSINO MORALES REYNOLD,DEP.: MINISTERIO DE MINERIA Y METALURGIA , PROCEDENCIA: BANCO UNION S.A., CHEQUE: 3147, FECHA DE EMISION:31/01/2018</t>
  </si>
  <si>
    <t>00047228001 DEP.DE CHEQ.AJENOS,RET.DE CAM.,CONCEPTO: REVERSION DE RECURSOS TRANSFERIDOS DELA OPP ASOCIACION AGROLEC GESTION 2017,DEP.: AGROLEC , PROCEDENCIA: BANCO UNION S.A., CHEQUE: 32, FECHA DE EMISION:31/01/2018</t>
  </si>
  <si>
    <t>00099021001 DEP.DE CHEQ.AJENOS,RET.DE CAM.,CONCEPTO: REVERSION A LA CUT POR CHEQUES NO COBRADOS DURANTE LAS GESTIONES 2015 Y 2016,DEP.: VICEPRESIDENCIA DEL ESTADO , PROCEDENCIA: BANCO UNION S.A., CHEQUE: 14339, FECHA DE EMISION:31/01/2018</t>
  </si>
  <si>
    <t>00099021001 DEP.DE CHEQ.AJENOS,RET.DE CAM.,CONCEPTO: DEVOLUCION DE SALDOS NO EJECUTADOS T.E.D. CHUQUISACA,DEP.: ORGANO ELECTORAL PLURINACIONAL , PROCEDENCIA: BANCO UNION S.A., CHEQUE: 4914, FECHA DE EMISION:23/01/2018</t>
  </si>
  <si>
    <t>00670012001 DEP.DE CHEQ.AJENOS,RET.DE CAM.,CONCEPTO: MULTAS ELECTORALES DICIEMBRE/2017 T.E.D. CHUQUISACA,DEP.: ORGANO ELECTORAL PLURINACIONAL , PROCEDENCIA: BANCO UNION S.A., CHEQUE: 4915, FECHA DE EMISION:23/01/2018</t>
  </si>
  <si>
    <t>00016067001 DEPOSITO DE EFECTIVO, DEPOSITANTE: MINISTERIO DE EDUCACION, CONCEPTO: REVERSION PARCIAL AL COMPROBANTE C-31 N 5, CUENTA DE DEPOSITO: CUENTA UNICA DEL TESORO</t>
  </si>
  <si>
    <t>00099021001 DEPOSITO DE EFECTIVO, DEPOSITANTE: MARCO WILFREDO GUARDIA TORREZ, CONCEPTO: REVERSION VIATICOS POR PASAJES, CUENTA DE DEPOSITO: CUENTA UNICA DEL TESORO</t>
  </si>
  <si>
    <t>00099021001 DEPOSITO DE EFECTIVO, DEPOSITANTE: LEONCIO ROJAS ROSAS, CONCEPTO: REVERSION VIATICOS POR PASAJES, CUENTA DE DEPOSITO: CUENTA UNICA DEL TESORO</t>
  </si>
  <si>
    <t>00099021001 DEPOSITO DE EFECTIVO, DEPOSITANTE: MIN DE DESARROLLO PRODUCT. Y ECONOMIA PLURAL, CONCEPTO: DEP. COMPLEMENTARIO A LA REVERSION DE SALARIO DE RUDY VILLARROEL SALGUEIRO, CUENTA DE DEPOSITO: CUENTA UNICA DEL TESORO</t>
  </si>
  <si>
    <t>00099021001 DEPOSITO DE EFECTIVO, DEPOSITANTE: MIN DE DESARROLLO PRODUCT. Y ECONOMIA PLURAL, CONCEPTO: DEP. COMPLEMENTARIO A LA REVERSION DEL SALARIO SIRLEY KARINE PACHECO ZEBALLOS, CUENTA DE DEPOSITO: CUENTA UNICA DEL TESORO</t>
  </si>
  <si>
    <t>00132042002 DEPOSITO DE EFECTIVO, DEPOSITANTE: MARVIN VARGAS VENEGAS, CONCEPTO: DEVOLUCION DE FONDOS EN AVANCE, CUENTA DE DEPOSITO: CUENTA UNICA DEL TESORO</t>
  </si>
  <si>
    <t>00046024204 DEPOSITO DE EFECTIVO, DEPOSITANTE: SEDES PANDO, CONCEPTO: DEVOLUCION DE SALDOS NO EJECUTADOS, CUENTA DE DEPOSITO: CUENTA UNICA DEL TESORO</t>
  </si>
  <si>
    <t>00342012001 DEPOSITO DE EFECTIVO, DEPOSITANTE: ELVIS CABEZAS LLUSCO, CONCEPTO: DEVOLUCION DE SALDO POR PAGO POR EL SERVICIO DE FOTOCOPIAS DEL MES DE DICIEMBRE DE 2017, CUENTA DE DEPOSITO: CUENTA UNICA DEL TESORO</t>
  </si>
  <si>
    <t>00099021001 DEPOSITO DE EFECTIVO, DEPOSITANTE: JUDITH REVOLLO VALDA, CONCEPTO: EXCEDENTE EN CONSUMO DE TELEFONIA, CUENTA DE DEPOSITO: CUENTA UNICA DEL TESORO</t>
  </si>
  <si>
    <t>00099021001 DEPOSITO DE EFECTIVO, DEPOSITANTE: MIGUEL ANGEL SANDOVAL NAVA, CONCEPTO: EXCEDENTE EN CONSUMO DE TELEFONIA, CUENTA DE DEPOSITO: CUENTA UNICA DEL TESORO</t>
  </si>
  <si>
    <t>00099021001 DEPOSITO DE EFECTIVO, DEPOSITANTE: CARLOS EDSON JIMENEZ ORTUÑO, CONCEPTO: REVERSION PASAJES, CUENTA DE DEPOSITO: CUENTA UNICA DEL TESORO</t>
  </si>
  <si>
    <t>00099021001 DEPOSITO DE EFECTIVO, DEPOSITANTE: JUAN MANUEL BORDA, CONCEPTO: REVERSION, CUENTA DE DEPOSITO: CUENTA UNICA DEL TESORO</t>
  </si>
  <si>
    <t>00020051101 DEPOSITO DE EFECTIVO, DEPOSITANTE: LUIS HUAYTA, CONCEPTO: SALDO NO EJECUTADO, CUENTA DE DEPOSITO: CUENTA UNICA DEL TESORO</t>
  </si>
  <si>
    <t>00046057007 DEPOSITO DE EFECTIVO, DEPOSITANTE: MEDICOS MUNDI, CONCEPTO: DEVOLUCION DE DESEMBOLSO, CUENTA DE DEPOSITO: CUENTA UNICA DEL TESORO</t>
  </si>
  <si>
    <t>00099021001 DEPOSITO DE EFECTIVO, DEPOSITANTE: LUCIO VALDA MARTINEZ, CONCEPTO: DEVOLUCION VIATICOS ORURO DEL 14 AL 17/01/2018 S/G C31-71/18, CUENTA DE DEPOSITO: CUENTA UNICA DEL TESORO</t>
  </si>
  <si>
    <t>00046024204 DEPOSITO DE EFECTIVO, DEPOSITANTE: MINISTERIO DE SALUD, CONCEPTO: REVERSION DE FONDOS, CUENTA DE DEPOSITO: CUENTA UNICA DEL TESORO</t>
  </si>
  <si>
    <t>00099021001 DEPOSITO DE EFECTIVO, DEPOSITANTE: CAROL DILMA BORDA CARRASCO, CONCEPTO: DEVOLUCION FONDOS EN AVANCE REFRIGERIOS RENDICION PUBLICA DE CUENTAS PGE 2017 S/G C31-64/18, CUENTA DE DEPOSITO: CUENTA UNICA DEL TESORO</t>
  </si>
  <si>
    <t>00660072001 DEPOSITO DE EFECTIVO, DEPOSITANTE: KAREN MARIEL VERA VILLANUEVA, CONCEPTO: DEVOLUCION CUENTA POR COBRAR, CUENTA DE DEPOSITO: CUENTA UNICA DEL TESORO</t>
  </si>
  <si>
    <t>00290012001 DEPOSITO DE EFECTIVO, DEPOSITANTE: DANIEL ACARAPI ARTEAGA-SERV. DE IMP. NACIONALES, CONCEPTO: DEVOLUCION DE VIATICOS LA PAZ-SUCRE, CUENTA DE DEPOSITO: CUENTA UNICA DEL TESORO</t>
  </si>
  <si>
    <t>00283012002 DEPOSITO DE EFECTIVO, DEPOSITANTE: LILIAN EDITH CORTEZ GUTIERREZ, CONCEPTO: DEVOLUCION DE VIATICOS, CUENTA DE DEPOSITO: CUENTA UNICA DEL TESORO</t>
  </si>
  <si>
    <t>00283012002 DEPOSITO DE EFECTIVO, DEPOSITANTE: ADUANA NACIONAL, CONCEPTO: DEVOLUCION DE VIATICO, CUENTA DE DEPOSITO: CUENTA UNICA DEL TESORO</t>
  </si>
  <si>
    <t>00099021001 DEPOSITO DE EFECTIVO, DEPOSITANTE: MINISTERIO PUBLICO, CONCEPTO: DEVOLUCION POR SOBREGIRO DE LLAMADAS POR GUTIERREZ VELASQUEZ JOSE MANUEL, CUENTA DE DEPOSITO: CUENTA UNICA DEL TESORO</t>
  </si>
  <si>
    <t>00099021001 DEPOSITO DE EFECTIVO, DEPOSITANTE: MINISTERIO PUBLICO, CONCEPTO: DEVOLUCION POR SOBREGIRO DE LLAMADA POR VASQUEZ ESPADA HENRY, CUENTA DE DEPOSITO: CUENTA UNICA DEL TESORO</t>
  </si>
  <si>
    <t>00099021001 DEPOSITO DE EFECTIVO, DEPOSITANTE: IVAN ARUQUIPA MAMANI MIN DE CULTURA Y TURISMO, CONCEPTO: DEVOLUCION DE RECURSOS POR COMPRA DE COMBUSTIBLE, CUENTA DE DEPOSITO: CUENTA UNICA DEL TESORO</t>
  </si>
  <si>
    <t>00099021001 DEPOSITO DE EFECTIVO, DEPOSITANTE: ESCUELA MILITAR DE TOPOGRAFIA DEL EJERCITO, CONCEPTO: REVERSION SERVICIO TELEFONICA CORRESPONDIENTE AL MES DE DIC/17, CUENTA DE DEPOSITO: CUENTA UNICA DEL TESORO</t>
  </si>
  <si>
    <t>00099021001 DEPOSITO DE EFECTIVO, DEPOSITANTE: MINISTERIO DE OBRAS PUBLICAS SERVICIOS Y VIVIENDA, CONCEPTO: DEVOLUCION DE FONDOS, CUENTA DE DEPOSITO: CUENTA UNICA DEL TESORO</t>
  </si>
  <si>
    <t>00046024204 DEPOSITO DE EFECTIVO, DEPOSITANTE: MINISTERIO DE SALUD ENRIQUE BORDA TOLAY, CONCEPTO: DEVOLUCION DE FONDOS EN AVANCE, CUENTA DE DEPOSITO: CUENTA UNICA DEL TESORO</t>
  </si>
  <si>
    <t>PAGO A CAF PRÉSTAMO CFA007894 VCTO. 03-01-2018 SEGÚN NOTA MEFP/VTCP/DGCP/UODP-009/2018 DE FECHA 02/01/2018 POR CUENTA DE TGN , NTI. 010211 VALOR 03-01-2018 CAPITAL USD 641.703,15 INTERESES USD 209.122,38 CTA. 5970 CUENTA UNICA DEL TESORO DOLARES AMERICANOS LIBRETA 00099021001</t>
  </si>
  <si>
    <t>AJUSTE COMPLEMENTARIO POR REVALORIZACION SALDOS DE ACTIVOS DE RESERVA Y OBLIGACIONES MONEDA EXTRANJERA (DOLARES) Saldo MO = -1002760439.62 ;Bs/Mo: 6.86000000000 ;Saldo Bs: -6878936615.80</t>
  </si>
  <si>
    <t>TRANSFERENCIA RECIBIDA DEL EXTERIOR SEGÚN MENSAJES SWIFT Nos. 00247-00248 (REM.EXT.) DE FECHA 08-01-2018 POR DESEMBOLSO DE FONPLATA PRÉSTAMO BOL-27/2016 GAF BOL 004 2018 DESEMB.NRO.1 LIBRETA N° 00291014369 ABC-BOL 27/2016 $US PROY.DOB.VIA MONTERO-CRISTALMAYU PTE. SN4-VILLA TUNARI</t>
  </si>
  <si>
    <t>PAGO A BID PRÉSTAMO 3487/BL-BO VCTO. 06-ene-2018 POR CUENTA DE TGN , NTI. 010248 VALOR 08-ene-2018 INTERESES USD 2.172.191,56 CTA. 5970 CUENTA UNICA DEL TESORO DOLARES AMERICANOS LIB. 00099021001</t>
  </si>
  <si>
    <t>PAGO A BID PRÉSTAMO 3487/BL-BO VCTO. 06-ene-2018 POR CUENTA DE TGN , NTI. 010247 VALOR 08-ene-2018 INTERESES USD 35.925,37 CTA. 5970 CUENTA UNICA DEL TESORO DOLARES AMERICANOS LIB. 00099021001</t>
  </si>
  <si>
    <t>PAGO A CAF PRÉSTAMO CFA008606 VCTO. 08-ene-2018 POR CUENTA DE TGN , NTI. 010212 VALOR 08-ene-2018 INTERESES USD 413.810,16 COMISIONES USD 78.923,07 CTA. 5970 CUENTA UNICA DEL TESORO DOLARES AMERICANOS LIB. 00099021001</t>
  </si>
  <si>
    <t>PAGO A CAF PRÉSTAMO CFA008604 VCTO. 08-ene-2018 POR CUENTA DE TGN , NTI. 010232 VALOR 08-ene-2018 INTERESES USD 955.376,70 COMISIONES USD 139.552,79 CTA. 5970 CUENTA UNICA DEL TESORO DOLARES AMERICANOS LIB. 00099021001</t>
  </si>
  <si>
    <t>TRANSFERENCIA RECIBIDA DEL EXTERIOR SEGÚN MENSAJES SWIFT Nos. 00520-00521 (REM.EXT.) DE FECHA 11-01-2018 POR DESEMBOLSO DE FONPLATA PRÉSTAMO BOL-26/2015 GAF BOL 008 2018 DESEMB.NRO.1 LIBRETA N° 00291014368 ABC-BOL 26/2015 USD PROY.DOB.VIA MONTERO -CRISTALMAYU TR.PTE.CHIM.KM15</t>
  </si>
  <si>
    <t>PAGO A FONPLATA PRÉSTAMO BOL 24/2014 VCTO. 11-ene-2018 POR CUENTA DE TGN , NTI. 010312 VALOR 11-ene-2018 INTERESES USD 232.302,34 CTA. 5970 CUENTA UNICA DEL TESORO DOLARES AMERICANOS LIB. 00099021001</t>
  </si>
  <si>
    <t>AJUSTE COMPLEMENTARIO POR REVALORIZACION SALDOS DE ACTIVOS DE RESERVA Y OBLIGACIONES MONEDA EXTRANJERA (DOLARES) Saldo MO = -1002030908.56 ;Bs/Mo: 6.86000000000 ;Saldo Bs: -6873932032.71</t>
  </si>
  <si>
    <t>||TRANSFERENCIA DE FONDOS S/G. CITE: MEFP/VTCP/DGCP/UODP-65/2018 DE LA FECHA, DEL MIN.DE ECONOMIA Y FINANZAS PUBLICAS.(HRE-TSO-404), PAGO CUOTA PARTE DEL CREDITO IDA 3507-BO A CARGO DE FONDO NACIONAL DE DESARROLLO REGIONAL (FNDR) VENC.15-01-2018. ABONO A LA LIBRETA N° 00099021001 TGN-RECURSOS ORDINARIOS -DOLARES AMERICANOS.</t>
  </si>
  <si>
    <t>TRANSFERENCIA RECIBIDA DEL EXTERIOR SEGÚN MENSAJES SWIFT Nos. 657-658 (REM.EXT.) DE FECHA 16-01-2018 POR DESEMBOLSO DE CAF PRÉSTAMO CFA008239 CARRETERA PADILLA-EL SALTO SOLICITUD DE DESEMBOLSO NRO. 20 LIBRETA N° 00291014341 ABC-USD-CAF 8239 CARRETERA PADILLA EL SALTO</t>
  </si>
  <si>
    <t>AJUSTE COMPLEMENTARIO POR REVALORIZACION SALDOS DE ACTIVOS DE RESERVA Y OBLIGACIONES MONEDA EXTRANJERA (DOLARES) Saldo MO = -998807212.57 ;Bs/Mo: 6.86000000000 ;Saldo Bs: -6851817478.22</t>
  </si>
  <si>
    <t>PAGO PRÉSTAMO BID 611-SF-BO VCTO. 16-01-2018 POR CUENTA DE TRANSREDES S.A. SEGÚN NOTA TSC 007/2018 DE FECHA 08-01-2018, VALOR 16-01-2018 INTERESES USD 3,137 LIBRETA N° 00099021001 "TGN RECURSOS ORDINARIOS-DOLARES AMERICANOS (5970) - MDRI</t>
  </si>
  <si>
    <t>PAGO PRÉSTAMO BID 611-SF-BO VCTO. 16-01-2018 POR CUENTA DE TRANSREDES S.A. SEGÚN NOTA TSC 007/2018 DE FECHA 08-01-2018, VALOR 16-01-2018 CAPITAL USD 77.262,37 INTERESES USD 13.415,46 LIBRETA N° 00099021001 "TGN RECURSOS ORDINARIOS-DOLARES AMERICANOS (5970) - MDRI</t>
  </si>
  <si>
    <t>PAGO A OPEP PRÉSTAMO 519-P VCTO. 15-ene-2018 POR CUENTA DE TGN , NTI. 010267 VALOR 16-ene-2018 CAPITAL USD 35.255,00 INTERESES USD 2.824,86 CTA. 5970 CUENTA UNICA DEL TESORO DOLARES AMERICANOS LIB. 00099021001</t>
  </si>
  <si>
    <t>PAGO A BIRF PRÉSTAMO 8552-BO VCTO. 15-ene-2018 POR CUENTA DE TGN , NTI. 010257 VALOR 16-ene-2018 INTERESES USD 6.382,60 COMISIONES USD 208.619,62 CTA. 5970 CUENTA UNICA DEL TESORO DOLARES AMERICANOS LIB. 00099021001</t>
  </si>
  <si>
    <t>PAGO A OPEP PRÉSTAMO 1653-P VCTO. 15-ene-2018 POR CUENTA DE TGN , NTI. 010281 VALOR 16-ene-2018 INTERESES USD 158.437,35 CTA. 5970 CUENTA UNICA DEL TESORO DOLARES AMERICANOS LIB. 00099021001</t>
  </si>
  <si>
    <t>PAGO A OPEP PRÉSTAMO 529-P VCTO. 15-ene-2018 POR CUENTA DE TGN , NTI. 010274 VALOR 16-ene-2018 CAPITAL USD 30.156,00 INTERESES USD 2.415,76 CTA. 5970 CUENTA UNICA DEL TESORO DOLARES AMERICANOS LIB. 00099021001</t>
  </si>
  <si>
    <t>PAGO A OPEP PRÉSTAMO 463-P VCTO. 15-ene-2018 POR CUENTA DE TGN , NTI. 010264 VALOR 16-ene-2018 CAPITAL USD 22.209,00 INTERESES USD 1.779,26 CTA. 5970 CUENTA UNICA DEL TESORO DOLARES AMERICANOS LIB. 00099021001</t>
  </si>
  <si>
    <t>PAGO A FONPLATA PRÉSTAMO BOL-26/2015 VCTO. 15-ene-2018 POR CUENTA DE TGN , NTI. 010258 VALOR 16-ene-2018 COMISIONES USD 126.027,40 CTA. 5970 CUENTA UNICA DEL TESORO DOLARES AMERICANOS LIB. 00099021001</t>
  </si>
  <si>
    <t>PAGO A CAF PRÉSTAMO CFA002762 VCTO. 16-ene-2018 POR CUENTA DE TGN , NTI. 010242 VALOR 16-ene-2018 CAPITAL USD 12.220,53 INTERESES USD 652,27 CTA. 5970 CUENTA UNICA DEL TESORO DOLARES AMERICANOS LIB. 00099021001</t>
  </si>
  <si>
    <t>PAGO A BID PRÉSTAMO 3536/BL-BO VCTO. 15-ene-2018 POR CUENTA DE TGN , NTI. 010300 VALOR 16-ene-2018 INTERESES USD 43.057,90 COMISIONES USD 115.653,04 CTA. 5970 CUENTA UNICA DEL TESORO DOLARES AMERICANOS LIB. 00099021001</t>
  </si>
  <si>
    <t>PAGO A BID PRÉSTAMO 3536/BL-BO VCTO. 15-ene-2018 POR CUENTA DE TGN , NTI. 010301 VALOR 16-ene-2018 INTERESES USD 1.170,77 CTA. 5970 CUENTA UNICA DEL TESORO DOLARES AMERICANOS LIB. 00099021001</t>
  </si>
  <si>
    <t>PAGO A BID PRÉSTAMO 3797/BL-BO VCTO. 15-ene-2018 POR CUENTA DE TGN , NTI. 010252 VALOR 16-ene-2018 INTERESES USD 3.076,56 COMISIONES USD 52.901,43 CTA. 5970 CUENTA UNICA DEL TESORO DOLARES AMERICANOS LIB. 00099021001</t>
  </si>
  <si>
    <t>PAGO A BID PRÉSTAMO 3797/BL-BO VCTO. 15-ene-2018 POR CUENTA DE TGN , NTI. 010249 VALOR 16-ene-2018 INTERESES USD 58,25 CTA. 5970 CUENTA UNICA DEL TESORO DOLARES AMERICANOS LIB. 00099021001</t>
  </si>
  <si>
    <t>PAGO A IDA PRÉSTAMO 5003-BO VCTO. 15-ene-2018 POR CUENTA DE TGN , NTI. 010277 VALOR 16-ene-2018 CAPITAL USD 555.112,10 INTERESES USD 338.761,73 CTA. 5970 CUENTA UNICA DEL TESORO DOLARES AMERICANOS LIB. 00099021001</t>
  </si>
  <si>
    <t>PAGO A IDA PRÉSTAMO 5004-BO VCTO. 15-ene-2018 POR CUENTA DE TGN , NTI. 010225 VALOR 16-ene-2018 CAPITAL USD 582.837,75 INTERESES USD 354.992,98 CTA. 5970 CUENTA UNICA DEL TESORO DOLARES AMERICANOS LIB. 00099021001</t>
  </si>
  <si>
    <t>PAGO A IDA PRÉSTAMO 5592-BO VCTO. 15-ene-2018 POR CUENTA DE TGN , NTI. 010244 VALOR 16-ene-2018 INTERESES USD 944.594,09 CTA. 5970 CUENTA UNICA DEL TESORO DOLARES AMERICANOS LIB. 00099021001</t>
  </si>
  <si>
    <t>PAGO A IDA PRÉSTAMO 5591-BO VCTO. 15-ene-2018 POR CUENTA DE TGN , NTI. 010243 VALOR 16-ene-2018 INTERESES USD 59.169,72 CTA. 5970 CUENTA UNICA DEL TESORO DOLARES AMERICANOS LIB. 00099021001</t>
  </si>
  <si>
    <t>PAGO A BIRF PRÉSTAMO BIRF 8469 VCTO. 15-ene-2018 POR CUENTA DE TGN , NTI. 010246 VALOR 16-ene-2018 INTERESES USD 1.436.222,22 CTA. 5970 CUENTA UNICA DEL TESORO DOLARES AMERICANOS LIB. 00099021001</t>
  </si>
  <si>
    <t>PAGO A IDA PRÉSTAMO 5712-BO VCTO. 15-ene-2018 POR CUENTA DE TGN , NTI. 010245 VALOR 16-ene-2018 INTERESES USD 28.468,24 CTA. 5970 CUENTA UNICA DEL TESORO DOLARES AMERICANOS LIB. 00099021001</t>
  </si>
  <si>
    <t>PAGO A OPEP PRÉSTAMO 749-P VCTO. 15-ene-2018 POR CUENTA DE TGN , NTI. 010275 VALOR 16-ene-2018 CAPITAL USD 138.880,00 INTERESES USD 31.961,02 CTA. 5970 CUENTA UNICA DEL TESORO DOLARES AMERICANOS LIB. 00099021001</t>
  </si>
  <si>
    <t>TRANSFERENCIA RECIBIDA DEL EXTERIOR SEGÚN MENSAJES SWIFT Nos. 824-825 (REM.EXT.) DE FECHA 18-01-2018 POR DESEMBOLSO DE CAF PRÉSTAMO CFA009272 PROY.CARR.DOBLE VÍA SC-WARNES SOLICITUD DE DESEMBOLSO NRO. 11. LIBRETA N° 00291014358 ABC-USD-CAF 9272 CONSTRUCCION DOBLE VIA SANTA CRUZ WARNES (LADO ESTE)</t>
  </si>
  <si>
    <t>NUMERO DE LIBRETACUT: 05850102001 OPERACIÓN E46 TRANSFERENCIA DEL SISTEMA FINANCIERO POR CUENTA DE TERCEROS A LA CUT EN DOLARES AMERICANOS PAGO DE GASTOS DE SERVICIOS Y-O MATERIALES RELACIONADOS A LAS OPERACIONES PROPIAS DE LA EMPRESA A SOLICITUD DE YPFB TRANSPORTE SA</t>
  </si>
  <si>
    <t>PAGO A BID PRÉSTAMO 2460/BL-BO VCTO. 19-ene-2018 POR CUENTA DE TGN , NTI. 010330 VALOR 19-ene-2018 CAPITAL USD 72.336,00 INTERESES USD 67.141,07 CTA. 5970 CUENTA UNICA DEL TESORO DOLARES AMERICANOS LIB. 00099021001</t>
  </si>
  <si>
    <t>PAGO A BID PRÉSTAMO 2460/BL-BO VCTO. 19-ene-2018 POR CUENTA DE TGN , NTI. 010332 VALOR 19-ene-2018 INTERESES USD 1.875,37 CTA. 5970 CUENTA UNICA DEL TESORO DOLARES AMERICANOS LIB. 00099021001</t>
  </si>
  <si>
    <t>RETIRO TOTAL DE RECURSOS CAPTADOS EN LA FECHA LIBRETA 00513012002</t>
  </si>
  <si>
    <t>PAGO A EXIMBANK CHINA POPUL PRÉSTAMO PBC 2016 (38) 426 VCTO. 21-ene-2018 POR CUENTA DE TGN , NTI. 010439 VALOR 23-ene-2018 INTERESES USD 150.920,57 COMISIONES USD 900.492,70 CTA. 5970 CUENTA UNICA DEL TESORO DOLARES AMERICANOS LIB. 00099021001</t>
  </si>
  <si>
    <t>PAGO A AFD PRÉSTAMO CBO-1009-01-J VCTO. 21-ene-2018 SEGÚN NOTA MEFP/VTCP/DGCP/UODP-102/2018 DE FECHA 19/01/2018 POR CUENTA DE TGN , NTI. 010318 VALOR 23-ene-2018 COMISIONES EUR 168.666,67 CTA. 5970 CUENTA UNICA DEL TESORO DOLARES AMERICANOS LIBRETA 00099021001</t>
  </si>
  <si>
    <t>||COMPLEMENTO A NUESTRO COMPROBANTE G-0647290 DE LA FECHA POR PAGO AL EXIMBANK CHINA, PRÉSTAMO PBC 2016 (38) 426 POR CUENTA DEL TGN, COBRO DE COMISIONES DEL BANQUERO USD 10.- CORRESPONDIENTE AL PAGO DE LA COMISIÓN DE ADMINISTRACIÓN POR USD 1.051.413,27 LIBRETA. 00099021001 TGN RECURSOS ORDINARIOS - DOLARES AMERICANOS</t>
  </si>
  <si>
    <t>||COMPLEMENTO A NUESTRO COMPROBANTE G-0647289 DE LA FECHA POR PAGO AL EXIMBANK CHINA, PRÉSTAMO PBC 2015 (8) 350 POR CUENTA DEL TGN, COBRO DE COMISIONES DEL BANQUERO USD 10.- CORRESPONDIENTE AL PAGO DE LA COMISIÓN DE ADMINISTRACIÓN POR USD 2.578.795,30 LIBRETA 00099021001 TGN RECURSOS ORDINARIOS - DOLARES AMERICANOS</t>
  </si>
  <si>
    <t>PAGO A EXIMBANK CHINA POPUL PRÉSTAMO PBC (2015) 8 (350) VCTO. 21-ene-2018 POR CUENTA DE TGN , NTI. 010440 VALOR 23-ene-2018 INTERESES USD 2.126.855,48 COMISIONES USD 451.939,82 CTA. 5970 CUENTA UNICA DEL TESORO DOLARES AMERICANOS LIB. 00099021001</t>
  </si>
  <si>
    <t>PAGO A EXIMBANK CHINA POPUL PRÉSTAMO PBC 2016 (22) 410 VCTO. 21-ene-2018 POR CUENTA DE TGN , NTI. 010298 VALOR 23-ene-2018 COMISIONES USD 459.968,06 CTA. 5970 CUENTA UNICA DEL TESORO DOLARES AMERICANOS LIB. 00099021001</t>
  </si>
  <si>
    <t>||COMPLEMENTO A NUESTRO COMPROBANTE G-0647288 DE LA FECHA POR PAGO AL EXIMBANK CHINA, PRÉSTAMO PBC 2016 (22) 410 POR CUENTA DEL TGN, COBRO DE COMISIONES DEL BANQUERO USD 10.- CORRESPONDIENTE AL PAGO DE LA COMISIÓN DE ADMINISTRACIÓN POR USD 459.968,06 LIBRETA 00099021001 TGN RECURSOS ORDINARIOS - DOLARES AMERICANOS</t>
  </si>
  <si>
    <t>PAGO A BID PRÉSTAMO 3181/BL-BO VCTO. 23-ene-2018 POR CUENTA DE TGN , NTI. 010253 VALOR 23-ene-2018 INTERESES USD 26.717,81 CTA. 5970 CUENTA UNICA DEL TESORO DOLARES AMERICANOS LIB. 00099021001</t>
  </si>
  <si>
    <t>PAGO A BID PRÉSTAMO 3181/BL-BO VCTO. 23-ene-2018 POR CUENTA DE TGN , NTI. 010254 VALOR 23-ene-2018 INTERESES USD 1.727.039,12 CTA. 5970 CUENTA UNICA DEL TESORO DOLARES AMERICANOS LIB. 00099021001</t>
  </si>
  <si>
    <t>PAGO PRÉSTAMO BID 518-SF-BO VCTO. 20-ene-2018 POR CUENTA DE TGN , NTI. 010304 VALOR 23-ene-2018 CAPITAL USD 41.040,19 INTERESES USD 410,40 CTA. 5970 CUENTA UNICA DEL TESORO DOLARES AMERICANOS LIB. 00099021001</t>
  </si>
  <si>
    <t>00047011101 DEPOSITO DE EFECTIVO, DEPOSITANTE: WILLIAM ROMEO OSORIO VARGAS, CONCEPTO: PAGO DE 3 CUOTAS DEUDA PENDIENTE CON EL MDRYT, CUENTA DE DEPOSITO: CUENTA UNICA DEL TESORO EN DOLARES AMERICANOS</t>
  </si>
  <si>
    <t>AJUSTE COMPLEMENTARIO POR REVALORIZACION SALDOS DE ACTIVOS DE RESERVA Y OBLIGACIONES MONEDA EXTRANJERA (DOLARES) Saldo MO = -994039614.76 ;Bs/Mo: 6.86000000000 ;Saldo Bs: -6819111757.26</t>
  </si>
  <si>
    <t>'TRANSFERENCIA DE FONDOS||S/G. CITE: MEFP/VTCP/DGCP/UF-63/2018 DE LA FECHA, DEL MIN.DE ECONOMIA Y FINANZAS PUBLICAS.(HRE-TSO-481), RECURSOS FIDEICOMISO INCENTIVOS A LAS EXPORTACIONES-CCF. DEBITO DE LA LIBRETA N° 00099021001 RECURSOS ORDINARIOS M/E.</t>
  </si>
  <si>
    <t>PAGO A BID PRÉSTAMO 1098-SF-BO VCTO. 25-ene-2018 POR CUENTA DE TGN , NTI. 010255 VALOR 25-ene-2018 CAPITAL USD 123.951,36 INTERESES USD 61.235,37 CTA. 5970 CUENTA UNICA DEL TESORO DOLARES AMERICANOS LIB. 00099021001</t>
  </si>
  <si>
    <t>PAGO A CAF PRÉSTAMO CFA006532 VCTO. 26-ene-2018 POR CUENTA DE TGN , NTI. 010283 VALOR 26-ene-2018 CAPITAL USD 1.053.595,08 INTERESES USD 343.897,37 CTA. 5970 CUENTA UNICA DEL TESORO DOLARES AMERICANOS LIB. 00099021001</t>
  </si>
  <si>
    <t>PAGO A CAF PRÉSTAMO CFA006536 VCTO. 26-ene-2018 POR CUENTA DE TGN , NTI. 010309 VALOR 26-ene-2018 CAPITAL USD 2.458.704,57 INTERESES USD 760.109,60 COMISIONES USD 8.107,48 CTA. 5970 CUENTA UNICA DEL TESORO DOLARES AMERICANOS LIB. 00099021001</t>
  </si>
  <si>
    <t>PAGO A CAF PRÉSTAMO CFA006534 VCTO. 26-ene-2018 POR CUENTA DE TGN , NTI. 010284 VALOR 26-ene-2018 CAPITAL USD 791.607,14 INTERESES USD 258.383,53 CTA. 5970 CUENTA UNICA DEL TESORO DOLARES AMERICANOS LIB. 00099021001</t>
  </si>
  <si>
    <t>||REGULARIZACION DE NUESTRO COMPROBANTE S-0910948 DEL 12/01/2018 POR COBRO DE COMISIONES EFECTUADO POR EL BANK OF TOKIO-MITSUBISHI UFJ. LTD. POR DESEMBOSLSO DE FECHA 12/01/2017 DEL PTMO. BV-P5, SEGUN NOTA MEFP/VTCP/DGCP/UODP-124/2018 DE FECHA 26/01/2018 LIB. N° 00099021001 TGN RECURSOS ORDINARIOS - DOLARES AMERICANOS</t>
  </si>
  <si>
    <t>PAGO A BID PRÉSTAMO 2450/BL-BO VCTO. 28-ene-2018 POR CUENTA DE TGN , NTI. 010322 VALOR 29-ene-2018 CAPITAL USD 279.430,17 INTERESES USD 222.454,57 CTA. 5970 CUENTA UNICA DEL TESORO DOLARES AMERICANOS LIB. 00099021001</t>
  </si>
  <si>
    <t>PAGO A BID PRÉSTAMO 2450/BL-BO VCTO. 28-ene-2018 POR CUENTA DE TGN , NTI. 010263 VALOR 29-ene-2018 INTERESES USD 7.319,33 CTA. 5970 CUENTA UNICA DEL TESORO DOLARES AMERICANOS LIB. 00099021001</t>
  </si>
  <si>
    <t>PAGO A BID PRÉSTAMO 3060/BL-BO VCTO. 28-ene-2018 POR CUENTA DE TGN , NTI. 010302 VALOR 29-ene-2018 INTERESES USD 639.620,25 COMISIONES USD 13.523,70 CTA. 5970 CUENTA UNICA DEL TESORO DOLARES AMERICANOS LIB. 00099021001</t>
  </si>
  <si>
    <t>PAGO A BID PRÉSTAMO 3060/BL-BO VCTO. 28-ene-2018 POR CUENTA DE TGN , NTI. 010303 VALOR 29-ene-2018 INTERESES USD 12.676,66 CTA. 5970 CUENTA UNICA DEL TESORO DOLARES AMERICANOS LIB. 00099021001</t>
  </si>
  <si>
    <t>PAGO A CAF PRÉSTAMO CFA005544 VCTO. 29-01-2018 POR CUENTA DE TGN , NTI. 010372 VALOR 29-01-2018 CAPITAL USD 9.318,46 INTERESES USD 3.229,50 CTA. 5970 CUENTA UNICA DEL TESORO DOLARES AMERICANOS LIB. 00099021001</t>
  </si>
  <si>
    <t>TRANSFERENCIA RECIBIDA DEL EXTERIOR SEGÚN MENSAJES SWIFT Nos. 1430 - 1434 (REM.EXT.) DE FECHA 31-01-2018 POR DESEMBOLSO DE BID PRÉSTAMO 3385/BL-BO REF.: 3385-BL-BO REQ 0011 OPS0201803574A LIBRETA N° 00291014352 ABC-US-BID 3385/BL-BO PROG.INFRAEST. VIAL APOYO GESTION RVF</t>
  </si>
  <si>
    <t>NUMERO DE LIBRETACUT: 00099021001 OPERACIÓN E46 TRANSFERENCIA DEL SISTEMA FINANCIERO POR CUENTA DE TERCEROS A LA CUT EN DOLARES AMERICANOS Restitucion de Recursos Fideicomiso PROFOP por parte del BDP SAM, en respuesta a carta MEFP VTCP DGCP UF 674 2017</t>
  </si>
  <si>
    <t>TRANSFERENCIA RECIBIDA DEL EXTERIOR SEGÚN MENSAJES SWIFT Nos. 01432-01436 (REM.EXT.) DE FECHA 31-01-2018 POR DESEMBOLSO DE BID PRÉSTAMO 2981/BL-BO REQ 0012 OPS0201803568A LIBRETA N° 00291014343 ABC-US-BID 2981/BL-BO PROY. REHAB. AUTOPISTA LA PAZ EL ALTO</t>
  </si>
  <si>
    <t>TRANSFERENCIA RECIBIDA DEL EXTERIOR SEGÚN MENSAJES SWIFT Nos. 01431-01435 (REM.EXT.) DE FECHA 31-01-2018 POR DESEMBOLSO DE BID PRÉSTAMO 2981/BL-BO REQ 0012 OPS0201803568A LIBRETA N° 00291014343 ABC-US-BID 2981/BL-BO PROY. REHAB. AUTOPISTA LA PAZ EL ALTO</t>
  </si>
  <si>
    <t>TRANSFERENCIA RECIBIDA DEL EXTERIOR SEGÚN MENSAJES SWIFT Nos. 1433 - 1437 (REM.EXT.) DE FECHA 31-01-2018 POR DESEMBOLSO DE BID PRÉSTAMO 3385/BL-BO REF.: 3385-BL-BO REQ 0011 OPS0201803574A LIBRETA N° 00291014352 ABC-US-BID 3385/BL-BO PROG.INFRAEST. VIAL APOYO GESTION RVF</t>
  </si>
  <si>
    <t>AJUSTE COMPLEMENTARIO POR REVALORIZACION SALDOS DE ACTIVOS DE RESERVA Y OBLIGACIONES MONEDA EXTRANJERA (DOLARES) Saldo MO = -988764160.67 ;Bs/Mo: 6.86000000000 ;Saldo Bs: -6782922142.21</t>
  </si>
  <si>
    <t>PAGO A CAF PRÉSTAMO CFA003145 VCTO. 31-01-2018 POR CUENTA DE TGN , NTI. 010291 VALOR 31-01-2018 CAPITAL USD 841.465,71 INTERESES USD 94.618,13 CTA. 5970 CUENTA UNICA DEL TESORO DOLARES AMERICANOS LIB. 00099021001</t>
  </si>
  <si>
    <t>08</t>
  </si>
  <si>
    <t>25/01/2018</t>
  </si>
  <si>
    <t>00099018027</t>
  </si>
  <si>
    <t>De: 00099018027 A:00066018013 DESEMBOLSO A SOLICITUD DEL MINISTERIO DE PLANIFICACIÓN DEL DESARROLLO S/G NOTA MPD/VIPFE/DGGFE/UAP-000142/2018 UAP/002/2018 PROYECTO FORTALECIMIENTO DE ACTIVIDADES DEL MINISTERIO DE PLANIFICACIÓN DEL DESARROLL</t>
  </si>
  <si>
    <t>00099018035</t>
  </si>
  <si>
    <t>De: 00099018035 A:00046088001 DESEMBOLSO A SOLICITUD DEL MINISTERIO DE PLANIFICACIÓN DEL DESARROLLO S/G NOTA MPD/VIPFE/DGGFE/UAP-000096/2018 UAP/001/2018 - CIF UAP/FRA/1185/2009 PROGRAMA DE FORTALECIMIENTO DE LAS REDES DE SALUD. HR 6-2266-</t>
  </si>
  <si>
    <t>26/01/2018</t>
  </si>
  <si>
    <t>00132039201</t>
  </si>
  <si>
    <t>De: 00132039201 A:00513102001 Débito Automático a requerimiento de YPFB, con nota CITE:YPFB/PRS-GAFC-247/18 y CITE: SEDEM/GAF/18-022 del SEDEM, inf. Téc.GAFC-005 DFC 0013 URPR-08/18 de YPFB e Inf. Legal YPFB/GLC No.041DGAJ 002 ULAR 009/18</t>
  </si>
  <si>
    <t>29/01/2018</t>
  </si>
  <si>
    <t>00076011101</t>
  </si>
  <si>
    <t>De: 00076011101 A:00099021001 Débito Automático según nota CITE: MEFP/VTCP/DGCP/UF-65/2018, informe Técnico MEFP/VTCP/DGCP/UF-56/2017 de la Dir. Gral. de Crédito Público, Inf. Legal MEFP/DGAJ/UAJ/No.168/2017 de la Dir. Gral. Asuntos Jurídi</t>
  </si>
  <si>
    <t>00076014201</t>
  </si>
  <si>
    <t>De: 00076014201 A:00099021001 Débito Automático según nota CITE: MEFP/VTCP/DGCP/UF-65/2018, informe Técnico MEFP/VTCP/DGCP/UF-56/2017 de la Dir. Gral. de Crédito Público, Inf. Legal MEFP/DGAJ/UAJ/No.168/2017 de la Dir. Gral. Asuntos Jurídi</t>
  </si>
  <si>
    <t>00099014102</t>
  </si>
  <si>
    <t>De: 00099014102 A:00283014101 TRANSFERENCIA A SOLICITUD DE LA ADUANA NACIONAL (AN) S/G NOTA AN-GNAGC N°945/2017 Y PROCEDIMIENTO MEFP/VPCF/DGCF/UCCF Nº105/2018; DEVOLUCIÓN RECUPERACION POR RECLAMOS DE ACREEDORES A FAVOR DE LA AN GESTION 2</t>
  </si>
  <si>
    <t>De: 00099014102 A:00292012001 TRANSFERENCIA A SOLICITUD DEL VIAS BOLIVIA (VB) S/G NOTA VB/DAF/2017-0973 Y PROCEDIMIENTO MEFP/VPCF/DGCF/UCCF Nº106/2018; DEVOLUCIÓN DE RECUPERACIONES DE RECLAMOS DE ACREEDORES A FAVOR DEL VB GESTIÓN 2016. (H</t>
  </si>
  <si>
    <t>31/01/2018</t>
  </si>
  <si>
    <t>De: 00099014102 A:00292012001 TRANSFERENCIA A SOLICITUD DEL VIAS BOLIVIA (VB) S/G NOTA VB/DAF/2018-0028 Y PROCEDIMIENTO MEFP/VPCF/DGCF/UCCF Nº116/2018; DEVOLUCIÓN DE RECUPERACIONES DE RECLAMOS DE ACREEDORES A FAVOR DEL VB GESTIÓN 2016. (H.</t>
  </si>
  <si>
    <t>00066018013</t>
  </si>
  <si>
    <t>00046088001</t>
  </si>
  <si>
    <t>00513102001</t>
  </si>
  <si>
    <t>00283014101</t>
  </si>
  <si>
    <t>Dirección General de Crédito Público</t>
  </si>
  <si>
    <t>Empresa Pública Nacional Estratégica Cartones de Bolivia</t>
  </si>
  <si>
    <t>Empresa Estratégica Boliviana de Construcción y Conservación de Infraestructura Civil</t>
  </si>
  <si>
    <t>Empresa Estatal de Transporte por Cable "Mi teleférico"</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</si>
</sst>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_-* #,##0.00\ _€_-;\-* #,##0.00\ _€_-;_-* &quot;-&quot;??\ _€_-;_-@_-"/>
    <numFmt numFmtId="165" formatCode="_-* #,##0.00_-;\-* #,##0.00_-;_-* &quot;-&quot;??_-;_-@_-"/>
    <numFmt numFmtId="166" formatCode="#,##0.00;[Red]\(#,##0.00\);\ \-\ \ \ \ "/>
    <numFmt numFmtId="167" formatCode="#,##0.00;\(#,##0.00\);\ \-\ \ \ \ \ "/>
  </numFmts>
  <fonts count="82">
    <font>
      <sz val="11"/>
      <color theme="1"/>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font>
    <font>
      <sz val="10"/>
      <name val="Arial"/>
      <family val="2"/>
    </font>
    <font>
      <b/>
      <sz val="12"/>
      <name val="Arial"/>
      <family val="2"/>
    </font>
    <font>
      <sz val="12"/>
      <name val="Arial"/>
      <family val="2"/>
    </font>
    <font>
      <b/>
      <sz val="13"/>
      <name val="Arial"/>
      <family val="2"/>
    </font>
    <font>
      <b/>
      <sz val="9"/>
      <name val="Arial"/>
      <family val="2"/>
    </font>
    <font>
      <sz val="7"/>
      <name val="Arial"/>
      <family val="2"/>
    </font>
    <font>
      <sz val="8"/>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sz val="11"/>
      <color theme="1"/>
      <name val="Calibri"/>
      <family val="2"/>
      <charset val="134"/>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5"/>
      <color theme="3"/>
      <name val="Calibri"/>
      <family val="2"/>
      <scheme val="minor"/>
    </font>
    <font>
      <b/>
      <sz val="13"/>
      <color theme="3"/>
      <name val="Calibri"/>
      <family val="2"/>
      <scheme val="minor"/>
    </font>
    <font>
      <b/>
      <sz val="11"/>
      <color theme="1"/>
      <name val="Calibri"/>
      <family val="2"/>
      <scheme val="minor"/>
    </font>
    <font>
      <b/>
      <sz val="8"/>
      <name val="Arial"/>
      <family val="2"/>
    </font>
    <font>
      <b/>
      <sz val="7"/>
      <name val="Arial"/>
      <family val="2"/>
    </font>
    <font>
      <sz val="11"/>
      <name val="Arial"/>
      <family val="2"/>
    </font>
    <font>
      <b/>
      <sz val="11"/>
      <name val="Arial"/>
      <family val="2"/>
    </font>
    <font>
      <sz val="8"/>
      <name val="Calibri"/>
      <family val="2"/>
      <scheme val="minor"/>
    </font>
    <font>
      <sz val="8"/>
      <name val="Tahoma"/>
      <family val="2"/>
    </font>
    <font>
      <b/>
      <sz val="10"/>
      <color rgb="FFFF0000"/>
      <name val="Calibri"/>
      <family val="2"/>
      <scheme val="minor"/>
    </font>
    <font>
      <b/>
      <sz val="11"/>
      <color theme="1"/>
      <name val="Calibri"/>
      <family val="2"/>
    </font>
    <font>
      <b/>
      <sz val="14"/>
      <color theme="1"/>
      <name val="Calibri"/>
      <family val="2"/>
    </font>
    <font>
      <b/>
      <sz val="13"/>
      <color theme="0"/>
      <name val="Calibri"/>
      <family val="2"/>
    </font>
    <font>
      <sz val="13"/>
      <color theme="1"/>
      <name val="Calibri"/>
      <family val="2"/>
    </font>
    <font>
      <b/>
      <sz val="8"/>
      <color theme="1"/>
      <name val="Tahoma"/>
      <family val="2"/>
    </font>
    <font>
      <sz val="9"/>
      <color theme="1"/>
      <name val="Calibri"/>
      <family val="2"/>
    </font>
    <font>
      <u/>
      <sz val="11"/>
      <color theme="10"/>
      <name val="Calibri"/>
      <family val="2"/>
    </font>
    <font>
      <b/>
      <sz val="9"/>
      <color indexed="81"/>
      <name val="Tahoma"/>
      <family val="2"/>
    </font>
    <font>
      <b/>
      <sz val="9"/>
      <color indexed="10"/>
      <name val="Tahoma"/>
      <family val="2"/>
    </font>
    <font>
      <sz val="11"/>
      <name val="Calibri"/>
      <family val="2"/>
    </font>
    <font>
      <u/>
      <sz val="7"/>
      <name val="Calibri"/>
      <family val="2"/>
    </font>
    <font>
      <sz val="10"/>
      <name val="Calibri"/>
      <family val="2"/>
    </font>
    <font>
      <b/>
      <sz val="12"/>
      <color theme="1"/>
      <name val="Arial"/>
      <family val="2"/>
    </font>
    <font>
      <u/>
      <sz val="9"/>
      <color theme="1"/>
      <name val="Calibri"/>
      <family val="2"/>
    </font>
    <font>
      <b/>
      <sz val="9"/>
      <color theme="1"/>
      <name val="Calibri"/>
      <family val="2"/>
    </font>
    <font>
      <b/>
      <u/>
      <sz val="9"/>
      <color theme="1"/>
      <name val="Calibri"/>
      <family val="2"/>
    </font>
    <font>
      <sz val="8"/>
      <color theme="1"/>
      <name val="Calibri"/>
      <family val="2"/>
    </font>
    <font>
      <b/>
      <sz val="8"/>
      <color theme="1"/>
      <name val="Calibri"/>
      <family val="2"/>
    </font>
    <font>
      <sz val="7"/>
      <color theme="1"/>
      <name val="Times New Roman"/>
      <family val="1"/>
    </font>
    <font>
      <b/>
      <sz val="16"/>
      <color indexed="81"/>
      <name val="Tahoma"/>
      <family val="2"/>
    </font>
    <font>
      <sz val="16"/>
      <color indexed="81"/>
      <name val="Tahoma"/>
      <family val="2"/>
    </font>
    <font>
      <b/>
      <sz val="11"/>
      <name val="Arial Narrow"/>
      <family val="2"/>
    </font>
    <font>
      <b/>
      <sz val="8"/>
      <name val="Agency FB"/>
      <family val="2"/>
    </font>
    <font>
      <b/>
      <sz val="8"/>
      <color theme="1"/>
      <name val="Arial"/>
      <family val="2"/>
    </font>
    <font>
      <b/>
      <u/>
      <sz val="10"/>
      <color rgb="FFFF0000"/>
      <name val="Calibri"/>
      <family val="2"/>
      <scheme val="minor"/>
    </font>
    <font>
      <u/>
      <sz val="8"/>
      <color theme="1"/>
      <name val="Calibri"/>
      <family val="2"/>
    </font>
    <font>
      <b/>
      <u/>
      <sz val="8"/>
      <color theme="1"/>
      <name val="Calibri"/>
      <family val="2"/>
    </font>
    <font>
      <sz val="8"/>
      <color theme="1"/>
      <name val="Times New Roman"/>
      <family val="1"/>
    </font>
    <font>
      <b/>
      <sz val="8"/>
      <name val="Calibri"/>
      <family val="2"/>
    </font>
    <font>
      <sz val="8"/>
      <name val="Calibri"/>
      <family val="2"/>
    </font>
    <font>
      <b/>
      <u/>
      <sz val="10"/>
      <name val="Arial"/>
      <family val="2"/>
    </font>
    <font>
      <b/>
      <u/>
      <sz val="8"/>
      <color theme="1"/>
      <name val="Calibri"/>
      <family val="2"/>
      <scheme val="minor"/>
    </font>
    <font>
      <sz val="11"/>
      <color theme="0" tint="-0.34998626667073579"/>
      <name val="Calibri"/>
      <family val="2"/>
    </font>
    <font>
      <b/>
      <sz val="10"/>
      <name val="Calibri"/>
      <family val="2"/>
      <scheme val="minor"/>
    </font>
    <font>
      <b/>
      <sz val="10"/>
      <color theme="1"/>
      <name val="Calibri"/>
      <family val="2"/>
      <scheme val="minor"/>
    </font>
    <font>
      <sz val="10"/>
      <color theme="1"/>
      <name val="Calibri"/>
      <family val="2"/>
      <scheme val="minor"/>
    </font>
    <font>
      <sz val="9"/>
      <color indexed="81"/>
      <name val="Tahoma"/>
      <family val="2"/>
    </font>
    <font>
      <sz val="10"/>
      <name val="Calibri"/>
      <family val="2"/>
      <scheme val="minor"/>
    </font>
    <font>
      <b/>
      <i/>
      <u/>
      <sz val="10"/>
      <color rgb="FFFF0000"/>
      <name val="Calibri"/>
      <family val="2"/>
      <scheme val="minor"/>
    </font>
    <font>
      <b/>
      <sz val="8"/>
      <color indexed="10"/>
      <name val="Tahoma"/>
      <family val="2"/>
    </font>
    <font>
      <b/>
      <sz val="8"/>
      <color indexed="81"/>
      <name val="Tahoma"/>
      <family val="2"/>
    </font>
    <font>
      <b/>
      <sz val="11"/>
      <color indexed="10"/>
      <name val="Calibri"/>
      <family val="2"/>
    </font>
    <font>
      <sz val="8"/>
      <color indexed="81"/>
      <name val="Tahoma"/>
      <family val="2"/>
    </font>
    <font>
      <sz val="8"/>
      <color theme="1"/>
      <name val="Calibri"/>
      <family val="2"/>
      <scheme val="minor"/>
    </font>
    <font>
      <sz val="11"/>
      <color rgb="FFFF0000"/>
      <name val="Calibri"/>
      <family val="2"/>
    </font>
    <font>
      <b/>
      <i/>
      <sz val="9"/>
      <color indexed="10"/>
      <name val="Tahoma"/>
      <family val="2"/>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theme="3" tint="0.59999389629810485"/>
        <bgColor indexed="64"/>
      </patternFill>
    </fill>
    <fill>
      <patternFill patternType="solid">
        <fgColor rgb="FFFFFF00"/>
        <bgColor indexed="64"/>
      </patternFill>
    </fill>
    <fill>
      <patternFill patternType="solid">
        <fgColor rgb="FFFFC000"/>
        <bgColor indexed="64"/>
      </patternFill>
    </fill>
    <fill>
      <patternFill patternType="solid">
        <fgColor theme="3" tint="0.39997558519241921"/>
        <bgColor indexed="64"/>
      </patternFill>
    </fill>
    <fill>
      <patternFill patternType="solid">
        <fgColor theme="1"/>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0"/>
        <bgColor indexed="64"/>
      </patternFill>
    </fill>
  </fills>
  <borders count="3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s>
  <cellStyleXfs count="436">
    <xf numFmtId="0" fontId="0" fillId="0" borderId="0"/>
    <xf numFmtId="0" fontId="5" fillId="0" borderId="0"/>
    <xf numFmtId="0" fontId="12" fillId="10" borderId="0" applyNumberFormat="0" applyBorder="0" applyAlignment="0" applyProtection="0"/>
    <xf numFmtId="0" fontId="12" fillId="14" borderId="0" applyNumberFormat="0" applyBorder="0" applyAlignment="0" applyProtection="0"/>
    <xf numFmtId="0" fontId="12" fillId="18" borderId="0" applyNumberFormat="0" applyBorder="0" applyAlignment="0" applyProtection="0"/>
    <xf numFmtId="0" fontId="12" fillId="22" borderId="0" applyNumberFormat="0" applyBorder="0" applyAlignment="0" applyProtection="0"/>
    <xf numFmtId="0" fontId="12" fillId="26" borderId="0" applyNumberFormat="0" applyBorder="0" applyAlignment="0" applyProtection="0"/>
    <xf numFmtId="0" fontId="12" fillId="30" borderId="0" applyNumberFormat="0" applyBorder="0" applyAlignment="0" applyProtection="0"/>
    <xf numFmtId="0" fontId="12" fillId="11" borderId="0" applyNumberFormat="0" applyBorder="0" applyAlignment="0" applyProtection="0"/>
    <xf numFmtId="0" fontId="12" fillId="15"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13" fillId="12" borderId="0" applyNumberFormat="0" applyBorder="0" applyAlignment="0" applyProtection="0"/>
    <xf numFmtId="0" fontId="13" fillId="16" borderId="0" applyNumberFormat="0" applyBorder="0" applyAlignment="0" applyProtection="0"/>
    <xf numFmtId="0" fontId="13" fillId="20" borderId="0" applyNumberFormat="0" applyBorder="0" applyAlignment="0" applyProtection="0"/>
    <xf numFmtId="0" fontId="13" fillId="24" borderId="0" applyNumberFormat="0" applyBorder="0" applyAlignment="0" applyProtection="0"/>
    <xf numFmtId="0" fontId="13" fillId="28" borderId="0" applyNumberFormat="0" applyBorder="0" applyAlignment="0" applyProtection="0"/>
    <xf numFmtId="0" fontId="13" fillId="32" borderId="0" applyNumberFormat="0" applyBorder="0" applyAlignment="0" applyProtection="0"/>
    <xf numFmtId="0" fontId="14" fillId="2" borderId="0" applyNumberFormat="0" applyBorder="0" applyAlignment="0" applyProtection="0"/>
    <xf numFmtId="0" fontId="15" fillId="6" borderId="4" applyNumberFormat="0" applyAlignment="0" applyProtection="0"/>
    <xf numFmtId="0" fontId="16" fillId="7" borderId="7" applyNumberFormat="0" applyAlignment="0" applyProtection="0"/>
    <xf numFmtId="0" fontId="17" fillId="0" borderId="6" applyNumberFormat="0" applyFill="0" applyAlignment="0" applyProtection="0"/>
    <xf numFmtId="0" fontId="18" fillId="0" borderId="0" applyNumberFormat="0" applyFill="0" applyBorder="0" applyAlignment="0" applyProtection="0"/>
    <xf numFmtId="0" fontId="13" fillId="9" borderId="0" applyNumberFormat="0" applyBorder="0" applyAlignment="0" applyProtection="0"/>
    <xf numFmtId="0" fontId="13" fillId="13" borderId="0" applyNumberFormat="0" applyBorder="0" applyAlignment="0" applyProtection="0"/>
    <xf numFmtId="0" fontId="13" fillId="17" borderId="0" applyNumberFormat="0" applyBorder="0" applyAlignment="0" applyProtection="0"/>
    <xf numFmtId="0" fontId="13" fillId="21" borderId="0" applyNumberFormat="0" applyBorder="0" applyAlignment="0" applyProtection="0"/>
    <xf numFmtId="0" fontId="13" fillId="25" borderId="0" applyNumberFormat="0" applyBorder="0" applyAlignment="0" applyProtection="0"/>
    <xf numFmtId="0" fontId="13" fillId="29" borderId="0" applyNumberFormat="0" applyBorder="0" applyAlignment="0" applyProtection="0"/>
    <xf numFmtId="0" fontId="19" fillId="5" borderId="4" applyNumberFormat="0" applyAlignment="0" applyProtection="0"/>
    <xf numFmtId="0" fontId="20" fillId="3" borderId="0" applyNumberFormat="0" applyBorder="0" applyAlignment="0" applyProtection="0"/>
    <xf numFmtId="165" fontId="5"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12" fillId="0" borderId="0" applyFont="0" applyFill="0" applyBorder="0" applyAlignment="0" applyProtection="0"/>
    <xf numFmtId="164" fontId="12" fillId="0" borderId="0" applyFont="0" applyFill="0" applyBorder="0" applyAlignment="0" applyProtection="0"/>
    <xf numFmtId="0" fontId="21" fillId="4"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12" fillId="0" borderId="0"/>
    <xf numFmtId="0" fontId="4" fillId="0" borderId="0"/>
    <xf numFmtId="0" fontId="4" fillId="0" borderId="0"/>
    <xf numFmtId="0" fontId="5" fillId="0" borderId="0"/>
    <xf numFmtId="0" fontId="12" fillId="0" borderId="0"/>
    <xf numFmtId="0" fontId="5" fillId="0" borderId="0"/>
    <xf numFmtId="0" fontId="12" fillId="0" borderId="0"/>
    <xf numFmtId="0" fontId="5" fillId="0" borderId="0"/>
    <xf numFmtId="0" fontId="5" fillId="0" borderId="0"/>
    <xf numFmtId="0" fontId="5" fillId="0" borderId="0"/>
    <xf numFmtId="0" fontId="12" fillId="0" borderId="0"/>
    <xf numFmtId="0" fontId="12" fillId="0" borderId="0"/>
    <xf numFmtId="0" fontId="12" fillId="0" borderId="0"/>
    <xf numFmtId="0" fontId="22" fillId="0" borderId="0">
      <alignment vertical="center"/>
    </xf>
    <xf numFmtId="0" fontId="5" fillId="0" borderId="0"/>
    <xf numFmtId="0" fontId="12" fillId="0" borderId="0"/>
    <xf numFmtId="0" fontId="12" fillId="0" borderId="0"/>
    <xf numFmtId="0" fontId="5" fillId="0" borderId="0"/>
    <xf numFmtId="0" fontId="12" fillId="0" borderId="0"/>
    <xf numFmtId="0" fontId="12" fillId="0" borderId="0"/>
    <xf numFmtId="0" fontId="12" fillId="0" borderId="0"/>
    <xf numFmtId="0" fontId="12"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0" borderId="0"/>
    <xf numFmtId="0" fontId="12"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2" fillId="8" borderId="8" applyNumberFormat="0" applyFont="0" applyAlignment="0" applyProtection="0"/>
    <xf numFmtId="0" fontId="23" fillId="6" borderId="5" applyNumberFormat="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1" applyNumberFormat="0" applyFill="0" applyAlignment="0" applyProtection="0"/>
    <xf numFmtId="0" fontId="27" fillId="0" borderId="2" applyNumberFormat="0" applyFill="0" applyAlignment="0" applyProtection="0"/>
    <xf numFmtId="0" fontId="18" fillId="0" borderId="3" applyNumberFormat="0" applyFill="0" applyAlignment="0" applyProtection="0"/>
    <xf numFmtId="0" fontId="28" fillId="0" borderId="9" applyNumberFormat="0" applyFill="0" applyAlignment="0" applyProtection="0"/>
    <xf numFmtId="0" fontId="3" fillId="0" borderId="0"/>
    <xf numFmtId="164" fontId="3" fillId="0" borderId="0" applyFont="0" applyFill="0" applyBorder="0" applyAlignment="0" applyProtection="0"/>
    <xf numFmtId="0" fontId="3" fillId="0" borderId="0"/>
    <xf numFmtId="0" fontId="42" fillId="0" borderId="0" applyNumberFormat="0" applyFill="0" applyBorder="0" applyAlignment="0" applyProtection="0"/>
    <xf numFmtId="0" fontId="2" fillId="0" borderId="0"/>
    <xf numFmtId="0" fontId="2" fillId="0" borderId="0"/>
    <xf numFmtId="0" fontId="1" fillId="0" borderId="0"/>
    <xf numFmtId="0" fontId="1" fillId="0" borderId="0"/>
    <xf numFmtId="43" fontId="4" fillId="0" borderId="0" applyFont="0" applyFill="0" applyBorder="0" applyAlignment="0" applyProtection="0"/>
  </cellStyleXfs>
  <cellXfs count="327">
    <xf numFmtId="0" fontId="0" fillId="0" borderId="0" xfId="0"/>
    <xf numFmtId="0" fontId="34" fillId="0" borderId="23" xfId="152" applyNumberFormat="1" applyFont="1" applyFill="1" applyBorder="1" applyAlignment="1" applyProtection="1">
      <alignment horizontal="center"/>
    </xf>
    <xf numFmtId="0" fontId="34" fillId="0" borderId="23" xfId="152" applyNumberFormat="1" applyFont="1" applyFill="1" applyBorder="1" applyAlignment="1" applyProtection="1"/>
    <xf numFmtId="0" fontId="34" fillId="0" borderId="24" xfId="152" applyNumberFormat="1" applyFont="1" applyFill="1" applyBorder="1" applyAlignment="1" applyProtection="1">
      <alignment horizontal="center"/>
    </xf>
    <xf numFmtId="0" fontId="34" fillId="0" borderId="24" xfId="152" applyNumberFormat="1" applyFont="1" applyFill="1" applyBorder="1" applyAlignment="1" applyProtection="1"/>
    <xf numFmtId="0" fontId="34" fillId="0" borderId="25" xfId="152" applyNumberFormat="1" applyFont="1" applyFill="1" applyBorder="1" applyAlignment="1" applyProtection="1">
      <alignment horizontal="center"/>
    </xf>
    <xf numFmtId="0" fontId="34" fillId="0" borderId="26" xfId="152" applyNumberFormat="1" applyFont="1" applyFill="1" applyBorder="1" applyAlignment="1" applyProtection="1"/>
    <xf numFmtId="0" fontId="34" fillId="0" borderId="24" xfId="152" applyNumberFormat="1" applyFont="1" applyFill="1" applyBorder="1" applyAlignment="1" applyProtection="1">
      <alignment horizontal="left"/>
    </xf>
    <xf numFmtId="0" fontId="40" fillId="40" borderId="13" xfId="157" applyNumberFormat="1" applyFont="1" applyFill="1" applyBorder="1" applyAlignment="1" applyProtection="1">
      <alignment vertical="center" wrapText="1"/>
    </xf>
    <xf numFmtId="0" fontId="40" fillId="40" borderId="21" xfId="157" applyNumberFormat="1" applyFont="1" applyFill="1" applyBorder="1" applyAlignment="1" applyProtection="1">
      <alignment vertical="center" wrapText="1"/>
    </xf>
    <xf numFmtId="0" fontId="45" fillId="0" borderId="0" xfId="0" applyFont="1" applyProtection="1">
      <protection locked="0"/>
    </xf>
    <xf numFmtId="0" fontId="47" fillId="0" borderId="0" xfId="0" applyFont="1" applyProtection="1">
      <protection locked="0"/>
    </xf>
    <xf numFmtId="0" fontId="4" fillId="0" borderId="0" xfId="81" applyFont="1" applyAlignment="1" applyProtection="1">
      <alignment horizontal="center" vertical="center"/>
      <protection locked="0"/>
    </xf>
    <xf numFmtId="0" fontId="4" fillId="0" borderId="0" xfId="81" applyFont="1" applyAlignment="1" applyProtection="1">
      <alignment vertical="center" wrapText="1"/>
      <protection locked="0"/>
    </xf>
    <xf numFmtId="0" fontId="4" fillId="0" borderId="0" xfId="81" applyFont="1" applyAlignment="1" applyProtection="1">
      <alignment horizontal="center" vertical="center" wrapText="1"/>
      <protection locked="0"/>
    </xf>
    <xf numFmtId="0" fontId="4" fillId="0" borderId="0" xfId="81" applyFont="1" applyAlignment="1" applyProtection="1">
      <alignment vertical="center"/>
      <protection locked="0"/>
    </xf>
    <xf numFmtId="0" fontId="4" fillId="0" borderId="0" xfId="81" applyFont="1" applyProtection="1">
      <protection locked="0"/>
    </xf>
    <xf numFmtId="0" fontId="39" fillId="0" borderId="0" xfId="81" applyFont="1" applyProtection="1">
      <protection locked="0"/>
    </xf>
    <xf numFmtId="4" fontId="4" fillId="0" borderId="0" xfId="81" applyNumberFormat="1" applyFont="1" applyProtection="1">
      <protection locked="0"/>
    </xf>
    <xf numFmtId="4" fontId="4" fillId="0" borderId="0" xfId="81" applyNumberFormat="1" applyFont="1" applyAlignment="1" applyProtection="1">
      <alignment vertical="center"/>
      <protection locked="0"/>
    </xf>
    <xf numFmtId="3" fontId="4" fillId="0" borderId="0" xfId="81" applyNumberFormat="1" applyFont="1" applyAlignment="1" applyProtection="1">
      <alignment vertical="center"/>
      <protection locked="0"/>
    </xf>
    <xf numFmtId="0" fontId="36" fillId="0" borderId="0" xfId="81" applyFont="1" applyAlignment="1" applyProtection="1">
      <alignment vertical="center"/>
      <protection locked="0"/>
    </xf>
    <xf numFmtId="4" fontId="36" fillId="0" borderId="20" xfId="81" applyNumberFormat="1" applyFont="1" applyBorder="1" applyAlignment="1" applyProtection="1">
      <alignment vertical="center"/>
      <protection locked="0"/>
    </xf>
    <xf numFmtId="0" fontId="4" fillId="0" borderId="0" xfId="81" applyFont="1" applyAlignment="1" applyProtection="1">
      <alignment horizontal="center" vertical="center"/>
    </xf>
    <xf numFmtId="0" fontId="4" fillId="0" borderId="0" xfId="81" applyFont="1" applyAlignment="1" applyProtection="1">
      <alignment vertical="center" wrapText="1"/>
    </xf>
    <xf numFmtId="0" fontId="4" fillId="0" borderId="0" xfId="81" applyFont="1" applyAlignment="1" applyProtection="1">
      <alignment horizontal="center" vertical="center" wrapText="1"/>
    </xf>
    <xf numFmtId="0" fontId="4" fillId="0" borderId="0" xfId="81" applyFont="1" applyAlignment="1" applyProtection="1">
      <alignment vertical="center"/>
    </xf>
    <xf numFmtId="0" fontId="4" fillId="0" borderId="0" xfId="81" applyFont="1" applyProtection="1"/>
    <xf numFmtId="0" fontId="37" fillId="0" borderId="0" xfId="81" applyFont="1" applyAlignment="1" applyProtection="1">
      <alignment vertical="center" wrapText="1"/>
    </xf>
    <xf numFmtId="0" fontId="37" fillId="0" borderId="0" xfId="81" applyFont="1" applyAlignment="1" applyProtection="1">
      <alignment horizontal="center" vertical="center" wrapText="1"/>
    </xf>
    <xf numFmtId="40" fontId="4" fillId="0" borderId="0" xfId="81" applyNumberFormat="1" applyFont="1" applyAlignment="1" applyProtection="1">
      <alignment vertical="center"/>
      <protection locked="0"/>
    </xf>
    <xf numFmtId="0" fontId="45" fillId="0" borderId="0" xfId="0" applyFont="1" applyProtection="1"/>
    <xf numFmtId="0" fontId="5" fillId="0" borderId="0" xfId="1" applyFont="1" applyProtection="1"/>
    <xf numFmtId="0" fontId="5" fillId="0" borderId="0" xfId="1" applyFont="1" applyFill="1" applyAlignment="1" applyProtection="1">
      <alignment horizontal="center"/>
    </xf>
    <xf numFmtId="0" fontId="7" fillId="0" borderId="0" xfId="1" applyFont="1" applyFill="1" applyAlignment="1" applyProtection="1"/>
    <xf numFmtId="0" fontId="7" fillId="0" borderId="0" xfId="1" applyFont="1" applyFill="1" applyBorder="1" applyAlignment="1" applyProtection="1">
      <alignment horizontal="center"/>
    </xf>
    <xf numFmtId="49" fontId="5" fillId="0" borderId="0" xfId="1" applyNumberFormat="1" applyFont="1" applyFill="1" applyBorder="1" applyAlignment="1" applyProtection="1">
      <alignment horizontal="center"/>
    </xf>
    <xf numFmtId="0" fontId="7" fillId="0" borderId="0" xfId="1" applyFont="1" applyFill="1" applyAlignment="1" applyProtection="1">
      <alignment horizontal="center"/>
    </xf>
    <xf numFmtId="0" fontId="31" fillId="0" borderId="0" xfId="1" applyFont="1" applyFill="1" applyAlignment="1" applyProtection="1">
      <alignment horizontal="center"/>
    </xf>
    <xf numFmtId="0" fontId="31" fillId="0" borderId="0" xfId="1" applyFont="1" applyFill="1" applyAlignment="1" applyProtection="1">
      <alignment horizontal="left"/>
    </xf>
    <xf numFmtId="0" fontId="32" fillId="0" borderId="0" xfId="1" applyFont="1" applyFill="1" applyBorder="1" applyAlignment="1" applyProtection="1">
      <alignment horizontal="center"/>
    </xf>
    <xf numFmtId="0" fontId="32" fillId="0" borderId="0" xfId="1" applyFont="1" applyFill="1" applyAlignment="1" applyProtection="1">
      <alignment horizontal="center"/>
    </xf>
    <xf numFmtId="0" fontId="32" fillId="0" borderId="0" xfId="1" applyFont="1" applyFill="1" applyAlignment="1" applyProtection="1">
      <alignment horizontal="left"/>
    </xf>
    <xf numFmtId="0" fontId="7" fillId="0" borderId="0" xfId="1" applyFont="1" applyFill="1" applyAlignment="1" applyProtection="1">
      <alignment horizontal="justify" vertical="top" wrapText="1"/>
    </xf>
    <xf numFmtId="0" fontId="11" fillId="0" borderId="0" xfId="1" applyFont="1" applyFill="1" applyAlignment="1" applyProtection="1">
      <alignment horizontal="left" vertical="top"/>
    </xf>
    <xf numFmtId="0" fontId="0" fillId="0" borderId="0" xfId="0" applyProtection="1">
      <protection locked="0"/>
    </xf>
    <xf numFmtId="0" fontId="0" fillId="0" borderId="0" xfId="0" applyProtection="1"/>
    <xf numFmtId="0" fontId="48" fillId="0" borderId="0" xfId="0" applyFont="1" applyAlignment="1" applyProtection="1">
      <alignment horizontal="center" vertical="center"/>
    </xf>
    <xf numFmtId="0" fontId="41" fillId="0" borderId="0" xfId="0" applyFont="1" applyAlignment="1" applyProtection="1">
      <alignment horizontal="justify" vertical="center"/>
    </xf>
    <xf numFmtId="0" fontId="50" fillId="0" borderId="27" xfId="0" applyFont="1" applyBorder="1" applyAlignment="1" applyProtection="1">
      <alignment horizontal="justify" vertical="center" wrapText="1"/>
    </xf>
    <xf numFmtId="0" fontId="52" fillId="0" borderId="28" xfId="0" applyFont="1" applyBorder="1" applyAlignment="1" applyProtection="1">
      <alignment horizontal="justify" vertical="center" wrapText="1"/>
    </xf>
    <xf numFmtId="0" fontId="52" fillId="0" borderId="29" xfId="0" applyFont="1" applyBorder="1" applyAlignment="1" applyProtection="1">
      <alignment horizontal="justify" vertical="center" wrapText="1"/>
    </xf>
    <xf numFmtId="0" fontId="50" fillId="0" borderId="28" xfId="0" applyFont="1" applyBorder="1" applyAlignment="1" applyProtection="1">
      <alignment horizontal="justify" vertical="center" wrapText="1"/>
    </xf>
    <xf numFmtId="0" fontId="53" fillId="0" borderId="0" xfId="0" applyFont="1" applyProtection="1"/>
    <xf numFmtId="0" fontId="9" fillId="0" borderId="0" xfId="1" applyFont="1" applyFill="1" applyAlignment="1" applyProtection="1">
      <alignment horizontal="center" vertical="top" wrapText="1"/>
    </xf>
    <xf numFmtId="0" fontId="37" fillId="0" borderId="0" xfId="81" applyFont="1" applyAlignment="1" applyProtection="1">
      <alignment horizontal="center" vertical="center"/>
    </xf>
    <xf numFmtId="0" fontId="38" fillId="38" borderId="13" xfId="81" applyFont="1" applyFill="1" applyBorder="1" applyAlignment="1" applyProtection="1">
      <alignment horizontal="center" vertical="center"/>
    </xf>
    <xf numFmtId="0" fontId="38" fillId="38" borderId="13" xfId="81" applyFont="1" applyFill="1" applyBorder="1" applyAlignment="1" applyProtection="1">
      <alignment vertical="center" wrapText="1"/>
    </xf>
    <xf numFmtId="0" fontId="38" fillId="38" borderId="13" xfId="81" applyFont="1" applyFill="1" applyBorder="1" applyAlignment="1" applyProtection="1">
      <alignment horizontal="center" vertical="center" wrapText="1"/>
    </xf>
    <xf numFmtId="0" fontId="4" fillId="0" borderId="13" xfId="81" applyFont="1" applyBorder="1" applyAlignment="1" applyProtection="1">
      <alignment horizontal="center" vertical="center"/>
    </xf>
    <xf numFmtId="0" fontId="4" fillId="0" borderId="13" xfId="81" applyFont="1" applyBorder="1" applyAlignment="1" applyProtection="1">
      <alignment vertical="center" wrapText="1"/>
    </xf>
    <xf numFmtId="0" fontId="4" fillId="0" borderId="13" xfId="81" applyFont="1" applyBorder="1" applyAlignment="1" applyProtection="1">
      <alignment horizontal="center" vertical="center" wrapText="1"/>
    </xf>
    <xf numFmtId="166" fontId="4" fillId="0" borderId="13" xfId="81" applyNumberFormat="1" applyFont="1" applyBorder="1" applyAlignment="1" applyProtection="1">
      <alignment vertical="center"/>
    </xf>
    <xf numFmtId="166" fontId="4" fillId="0" borderId="13" xfId="81" applyNumberFormat="1" applyFont="1" applyBorder="1" applyProtection="1"/>
    <xf numFmtId="0" fontId="0" fillId="0" borderId="13" xfId="81" applyFont="1" applyBorder="1" applyAlignment="1" applyProtection="1">
      <alignment horizontal="center" vertical="center" wrapText="1"/>
    </xf>
    <xf numFmtId="166" fontId="4" fillId="0" borderId="21" xfId="81" applyNumberFormat="1" applyFont="1" applyBorder="1" applyAlignment="1" applyProtection="1">
      <alignment vertical="center"/>
    </xf>
    <xf numFmtId="166" fontId="4" fillId="0" borderId="0" xfId="81" applyNumberFormat="1" applyFont="1" applyBorder="1" applyProtection="1"/>
    <xf numFmtId="0" fontId="36" fillId="0" borderId="13" xfId="81" applyFont="1" applyBorder="1" applyAlignment="1" applyProtection="1">
      <alignment vertical="center" wrapText="1"/>
    </xf>
    <xf numFmtId="0" fontId="36" fillId="0" borderId="13" xfId="81" applyFont="1" applyBorder="1" applyAlignment="1" applyProtection="1">
      <alignment horizontal="center" vertical="center" wrapText="1"/>
    </xf>
    <xf numFmtId="166" fontId="4" fillId="39" borderId="22" xfId="81" applyNumberFormat="1" applyFont="1" applyFill="1" applyBorder="1" applyAlignment="1" applyProtection="1">
      <alignment vertical="center"/>
    </xf>
    <xf numFmtId="40" fontId="4" fillId="0" borderId="0" xfId="81" applyNumberFormat="1" applyFont="1" applyProtection="1">
      <protection locked="0"/>
    </xf>
    <xf numFmtId="0" fontId="33" fillId="0" borderId="13" xfId="0" applyNumberFormat="1" applyFont="1" applyFill="1" applyBorder="1" applyAlignment="1" applyProtection="1">
      <alignment horizontal="center" vertical="center"/>
    </xf>
    <xf numFmtId="0" fontId="37" fillId="0" borderId="0" xfId="81" applyFont="1" applyAlignment="1" applyProtection="1">
      <alignment horizontal="center" vertical="center"/>
    </xf>
    <xf numFmtId="0" fontId="4" fillId="36" borderId="13" xfId="81" applyFont="1" applyFill="1" applyBorder="1" applyAlignment="1" applyProtection="1">
      <alignment horizontal="center" vertical="center"/>
    </xf>
    <xf numFmtId="0" fontId="4" fillId="36" borderId="13" xfId="81" applyFont="1" applyFill="1" applyBorder="1" applyAlignment="1" applyProtection="1">
      <alignment vertical="center" wrapText="1"/>
    </xf>
    <xf numFmtId="0" fontId="4" fillId="36" borderId="13" xfId="81" applyFont="1" applyFill="1" applyBorder="1" applyAlignment="1" applyProtection="1">
      <alignment horizontal="center" vertical="center" wrapText="1"/>
    </xf>
    <xf numFmtId="166" fontId="4" fillId="36" borderId="13" xfId="81" applyNumberFormat="1" applyFont="1" applyFill="1" applyBorder="1" applyAlignment="1" applyProtection="1">
      <alignment vertical="center"/>
    </xf>
    <xf numFmtId="166" fontId="4" fillId="36" borderId="13" xfId="81" applyNumberFormat="1" applyFont="1" applyFill="1" applyBorder="1" applyProtection="1"/>
    <xf numFmtId="0" fontId="0" fillId="36" borderId="13" xfId="81" applyFont="1" applyFill="1" applyBorder="1" applyAlignment="1" applyProtection="1">
      <alignment horizontal="center" vertical="center" wrapText="1"/>
    </xf>
    <xf numFmtId="0" fontId="7" fillId="0" borderId="0" xfId="1" applyFont="1" applyFill="1" applyAlignment="1" applyProtection="1">
      <alignment horizontal="center"/>
      <protection locked="0"/>
    </xf>
    <xf numFmtId="0" fontId="9" fillId="0" borderId="0" xfId="1" applyFont="1" applyFill="1" applyAlignment="1" applyProtection="1">
      <alignment horizontal="center" vertical="top" wrapText="1"/>
      <protection locked="0"/>
    </xf>
    <xf numFmtId="0" fontId="11" fillId="0" borderId="0" xfId="1" applyFont="1" applyFill="1" applyAlignment="1" applyProtection="1">
      <alignment horizontal="left" vertical="top"/>
      <protection locked="0"/>
    </xf>
    <xf numFmtId="0" fontId="10" fillId="0" borderId="0" xfId="1" applyFont="1" applyFill="1" applyAlignment="1" applyProtection="1">
      <alignment horizontal="left"/>
      <protection locked="0"/>
    </xf>
    <xf numFmtId="0" fontId="32" fillId="0" borderId="0" xfId="1" applyFont="1" applyFill="1" applyAlignment="1" applyProtection="1">
      <alignment horizontal="left"/>
      <protection locked="0"/>
    </xf>
    <xf numFmtId="0" fontId="6" fillId="0" borderId="0" xfId="1" applyFont="1" applyFill="1" applyAlignment="1" applyProtection="1">
      <alignment horizontal="center"/>
    </xf>
    <xf numFmtId="0" fontId="31" fillId="0" borderId="0" xfId="1" applyFont="1" applyFill="1" applyAlignment="1" applyProtection="1">
      <alignment horizontal="center"/>
      <protection locked="0"/>
    </xf>
    <xf numFmtId="0" fontId="31" fillId="0" borderId="0" xfId="1" applyFont="1" applyFill="1" applyAlignment="1" applyProtection="1">
      <alignment horizontal="justify" vertical="top" wrapText="1"/>
      <protection locked="0"/>
    </xf>
    <xf numFmtId="0" fontId="4" fillId="0" borderId="13" xfId="81" applyFont="1" applyFill="1" applyBorder="1" applyAlignment="1">
      <alignment horizontal="center" vertical="center"/>
    </xf>
    <xf numFmtId="0" fontId="4" fillId="0" borderId="13" xfId="81" applyFont="1" applyFill="1" applyBorder="1" applyAlignment="1">
      <alignment vertical="center" wrapText="1"/>
    </xf>
    <xf numFmtId="0" fontId="4" fillId="0" borderId="13" xfId="81" applyFont="1" applyFill="1" applyBorder="1" applyAlignment="1">
      <alignment horizontal="center" vertical="center" wrapText="1"/>
    </xf>
    <xf numFmtId="0" fontId="4" fillId="0" borderId="13" xfId="81" applyFont="1" applyBorder="1" applyAlignment="1">
      <alignment vertical="center" wrapText="1"/>
    </xf>
    <xf numFmtId="43" fontId="4" fillId="0" borderId="0" xfId="435" applyFont="1" applyAlignment="1" applyProtection="1">
      <alignment vertical="center"/>
    </xf>
    <xf numFmtId="43" fontId="4" fillId="0" borderId="0" xfId="435" applyFont="1" applyProtection="1"/>
    <xf numFmtId="43" fontId="38" fillId="38" borderId="13" xfId="435" applyFont="1" applyFill="1" applyBorder="1" applyAlignment="1" applyProtection="1">
      <alignment horizontal="center" vertical="center" wrapText="1"/>
    </xf>
    <xf numFmtId="43" fontId="38" fillId="38" borderId="13" xfId="435" applyFont="1" applyFill="1" applyBorder="1" applyAlignment="1" applyProtection="1">
      <alignment horizontal="center" vertical="center"/>
    </xf>
    <xf numFmtId="43" fontId="4" fillId="0" borderId="21" xfId="435" applyFont="1" applyBorder="1" applyAlignment="1" applyProtection="1">
      <alignment vertical="center"/>
    </xf>
    <xf numFmtId="43" fontId="4" fillId="0" borderId="0" xfId="435" applyFont="1" applyBorder="1" applyProtection="1"/>
    <xf numFmtId="43" fontId="4" fillId="0" borderId="0" xfId="435" applyFont="1" applyAlignment="1" applyProtection="1">
      <alignment vertical="center"/>
      <protection locked="0"/>
    </xf>
    <xf numFmtId="43" fontId="4" fillId="0" borderId="0" xfId="435" applyFont="1" applyProtection="1">
      <protection locked="0"/>
    </xf>
    <xf numFmtId="43" fontId="36" fillId="0" borderId="20" xfId="435" applyFont="1" applyBorder="1" applyAlignment="1" applyProtection="1">
      <alignment vertical="center"/>
      <protection locked="0"/>
    </xf>
    <xf numFmtId="0" fontId="34" fillId="0" borderId="24" xfId="152" applyNumberFormat="1" applyFont="1" applyFill="1" applyBorder="1" applyAlignment="1" applyProtection="1">
      <alignment wrapText="1"/>
    </xf>
    <xf numFmtId="0" fontId="52" fillId="41" borderId="0" xfId="0" applyFont="1" applyFill="1"/>
    <xf numFmtId="0" fontId="67" fillId="41" borderId="0" xfId="0" applyFont="1" applyFill="1" applyAlignment="1" applyProtection="1">
      <alignment horizontal="center" vertical="center"/>
    </xf>
    <xf numFmtId="0" fontId="59" fillId="41" borderId="0" xfId="0" applyFont="1" applyFill="1" applyAlignment="1" applyProtection="1">
      <alignment horizontal="center" vertical="center"/>
    </xf>
    <xf numFmtId="0" fontId="52" fillId="41" borderId="0" xfId="0" applyFont="1" applyFill="1" applyAlignment="1" applyProtection="1">
      <alignment horizontal="justify" vertical="center"/>
    </xf>
    <xf numFmtId="0" fontId="53" fillId="41" borderId="27" xfId="0" applyFont="1" applyFill="1" applyBorder="1" applyAlignment="1" applyProtection="1">
      <alignment horizontal="justify" vertical="center" wrapText="1"/>
    </xf>
    <xf numFmtId="0" fontId="52" fillId="41" borderId="28" xfId="0" applyFont="1" applyFill="1" applyBorder="1" applyAlignment="1" applyProtection="1">
      <alignment horizontal="justify" vertical="center" wrapText="1"/>
    </xf>
    <xf numFmtId="0" fontId="52" fillId="41" borderId="29" xfId="0" applyFont="1" applyFill="1" applyBorder="1" applyAlignment="1" applyProtection="1">
      <alignment horizontal="justify" vertical="center" wrapText="1"/>
    </xf>
    <xf numFmtId="0" fontId="53" fillId="41" borderId="28" xfId="0" applyFont="1" applyFill="1" applyBorder="1" applyAlignment="1" applyProtection="1">
      <alignment horizontal="justify" vertical="center" wrapText="1"/>
    </xf>
    <xf numFmtId="0" fontId="52" fillId="41" borderId="38" xfId="0" applyFont="1" applyFill="1" applyBorder="1" applyAlignment="1" applyProtection="1">
      <alignment horizontal="justify" vertical="center" wrapText="1"/>
    </xf>
    <xf numFmtId="0" fontId="64" fillId="41" borderId="38" xfId="0" applyFont="1" applyFill="1" applyBorder="1" applyAlignment="1" applyProtection="1">
      <alignment horizontal="justify" vertical="center" wrapText="1"/>
    </xf>
    <xf numFmtId="0" fontId="53" fillId="41" borderId="38" xfId="0" applyFont="1" applyFill="1" applyBorder="1" applyAlignment="1" applyProtection="1">
      <alignment horizontal="justify" vertical="center" wrapText="1"/>
    </xf>
    <xf numFmtId="2" fontId="53" fillId="41" borderId="0" xfId="0" applyNumberFormat="1" applyFont="1" applyFill="1" applyAlignment="1" applyProtection="1">
      <alignment horizontal="justify" vertical="justify" wrapText="1"/>
    </xf>
    <xf numFmtId="0" fontId="60" fillId="41" borderId="0" xfId="429" applyFont="1" applyFill="1" applyAlignment="1" applyProtection="1">
      <alignment horizontal="left" vertical="center"/>
    </xf>
    <xf numFmtId="167" fontId="68" fillId="0" borderId="0" xfId="0" applyNumberFormat="1" applyFont="1" applyProtection="1"/>
    <xf numFmtId="166" fontId="4" fillId="0" borderId="13" xfId="81" applyNumberFormat="1" applyFont="1" applyFill="1" applyBorder="1" applyAlignment="1">
      <alignment vertical="center"/>
    </xf>
    <xf numFmtId="166" fontId="4" fillId="0" borderId="13" xfId="81" applyNumberFormat="1" applyFont="1" applyBorder="1" applyAlignment="1">
      <alignment vertical="center"/>
    </xf>
    <xf numFmtId="0" fontId="0" fillId="0" borderId="13" xfId="81" applyFont="1" applyFill="1" applyBorder="1" applyAlignment="1">
      <alignment horizontal="center" vertical="center" wrapText="1"/>
    </xf>
    <xf numFmtId="0" fontId="69" fillId="41" borderId="0" xfId="427" applyNumberFormat="1" applyFont="1" applyFill="1" applyBorder="1" applyAlignment="1" applyProtection="1">
      <alignment horizontal="left" vertical="center" wrapText="1"/>
    </xf>
    <xf numFmtId="43" fontId="69" fillId="41" borderId="0" xfId="435" applyFont="1" applyFill="1" applyBorder="1" applyAlignment="1" applyProtection="1">
      <alignment horizontal="left" vertical="center"/>
    </xf>
    <xf numFmtId="0" fontId="71" fillId="0" borderId="0" xfId="0" applyFont="1"/>
    <xf numFmtId="14" fontId="73" fillId="0" borderId="13" xfId="0" applyNumberFormat="1" applyFont="1" applyBorder="1" applyAlignment="1">
      <alignment horizontal="center" vertical="center"/>
    </xf>
    <xf numFmtId="0" fontId="73" fillId="0" borderId="13" xfId="0" applyFont="1" applyBorder="1" applyAlignment="1">
      <alignment horizontal="center" vertical="center"/>
    </xf>
    <xf numFmtId="0" fontId="74" fillId="41" borderId="0" xfId="427" applyFont="1" applyFill="1" applyBorder="1" applyAlignment="1" applyProtection="1">
      <alignment horizontal="left" vertical="center"/>
    </xf>
    <xf numFmtId="0" fontId="71" fillId="0" borderId="0" xfId="0" applyFont="1" applyAlignment="1">
      <alignment horizontal="center" vertical="center"/>
    </xf>
    <xf numFmtId="0" fontId="71" fillId="41" borderId="0" xfId="0" applyFont="1" applyFill="1" applyAlignment="1">
      <alignment horizontal="center" vertical="center"/>
    </xf>
    <xf numFmtId="0" fontId="71" fillId="0" borderId="13" xfId="0" applyFont="1" applyBorder="1" applyAlignment="1">
      <alignment horizontal="center" vertical="center"/>
    </xf>
    <xf numFmtId="0" fontId="71" fillId="0" borderId="13" xfId="0" applyFont="1" applyBorder="1" applyAlignment="1">
      <alignment horizontal="center" vertical="center" wrapText="1"/>
    </xf>
    <xf numFmtId="43" fontId="69" fillId="41" borderId="0" xfId="435" applyFont="1" applyFill="1" applyBorder="1" applyAlignment="1" applyProtection="1">
      <alignment horizontal="left" vertical="center" wrapText="1"/>
    </xf>
    <xf numFmtId="0" fontId="71" fillId="41" borderId="0" xfId="0" applyFont="1" applyFill="1" applyAlignment="1">
      <alignment horizontal="left" vertical="center" wrapText="1"/>
    </xf>
    <xf numFmtId="0" fontId="71" fillId="0" borderId="13" xfId="0" applyFont="1" applyBorder="1" applyAlignment="1">
      <alignment horizontal="left" vertical="center" wrapText="1"/>
    </xf>
    <xf numFmtId="0" fontId="71" fillId="0" borderId="0" xfId="0" applyFont="1" applyAlignment="1">
      <alignment horizontal="left" vertical="center" wrapText="1"/>
    </xf>
    <xf numFmtId="0" fontId="71" fillId="41" borderId="0" xfId="0" applyFont="1" applyFill="1" applyAlignment="1">
      <alignment horizontal="left" vertical="center"/>
    </xf>
    <xf numFmtId="0" fontId="71" fillId="0" borderId="0" xfId="0" applyFont="1" applyAlignment="1">
      <alignment horizontal="left"/>
    </xf>
    <xf numFmtId="14" fontId="69" fillId="41" borderId="0" xfId="427" applyNumberFormat="1" applyFont="1" applyFill="1" applyBorder="1" applyAlignment="1" applyProtection="1">
      <alignment horizontal="left" vertical="center" wrapText="1"/>
    </xf>
    <xf numFmtId="0" fontId="70" fillId="35" borderId="13" xfId="0" applyFont="1" applyFill="1" applyBorder="1" applyAlignment="1">
      <alignment horizontal="center" vertical="center"/>
    </xf>
    <xf numFmtId="0" fontId="70" fillId="0" borderId="0" xfId="0" applyFont="1" applyFill="1" applyBorder="1" applyAlignment="1">
      <alignment horizontal="center" vertical="center"/>
    </xf>
    <xf numFmtId="0" fontId="71" fillId="0" borderId="0" xfId="0" applyFont="1" applyBorder="1"/>
    <xf numFmtId="0" fontId="71" fillId="41" borderId="0" xfId="429" applyFont="1" applyFill="1" applyAlignment="1" applyProtection="1">
      <alignment vertical="center"/>
    </xf>
    <xf numFmtId="0" fontId="70" fillId="41" borderId="0" xfId="429" applyFont="1" applyFill="1" applyAlignment="1" applyProtection="1">
      <alignment horizontal="center" vertical="center"/>
    </xf>
    <xf numFmtId="14" fontId="70" fillId="41" borderId="0" xfId="429" applyNumberFormat="1" applyFont="1" applyFill="1" applyAlignment="1" applyProtection="1">
      <alignment horizontal="center" vertical="center"/>
    </xf>
    <xf numFmtId="0" fontId="70" fillId="41" borderId="0" xfId="429" applyFont="1" applyFill="1" applyAlignment="1" applyProtection="1">
      <alignment horizontal="center"/>
    </xf>
    <xf numFmtId="43" fontId="70" fillId="41" borderId="0" xfId="435" applyFont="1" applyFill="1" applyAlignment="1" applyProtection="1">
      <alignment horizontal="center" vertical="center"/>
    </xf>
    <xf numFmtId="43" fontId="70" fillId="41" borderId="0" xfId="435" applyFont="1" applyFill="1" applyAlignment="1" applyProtection="1">
      <alignment horizontal="center" wrapText="1"/>
    </xf>
    <xf numFmtId="0" fontId="71" fillId="41" borderId="0" xfId="429" applyFont="1" applyFill="1" applyAlignment="1" applyProtection="1">
      <alignment horizontal="center" vertical="center"/>
    </xf>
    <xf numFmtId="14" fontId="71" fillId="41" borderId="0" xfId="429" applyNumberFormat="1" applyFont="1" applyFill="1" applyAlignment="1" applyProtection="1">
      <alignment horizontal="center" vertical="center"/>
    </xf>
    <xf numFmtId="0" fontId="71" fillId="41" borderId="0" xfId="429" applyFont="1" applyFill="1" applyProtection="1"/>
    <xf numFmtId="43" fontId="71" fillId="41" borderId="0" xfId="435" applyFont="1" applyFill="1" applyAlignment="1" applyProtection="1">
      <alignment vertical="center"/>
    </xf>
    <xf numFmtId="43" fontId="71" fillId="41" borderId="0" xfId="435" applyFont="1" applyFill="1" applyAlignment="1" applyProtection="1">
      <alignment horizontal="center" wrapText="1"/>
    </xf>
    <xf numFmtId="0" fontId="69" fillId="34" borderId="13" xfId="1" applyNumberFormat="1" applyFont="1" applyFill="1" applyBorder="1" applyAlignment="1" applyProtection="1">
      <alignment horizontal="center" vertical="center" wrapText="1"/>
    </xf>
    <xf numFmtId="14" fontId="69" fillId="34" borderId="13" xfId="1" applyNumberFormat="1" applyFont="1" applyFill="1" applyBorder="1" applyAlignment="1" applyProtection="1">
      <alignment horizontal="center" vertical="center"/>
    </xf>
    <xf numFmtId="43" fontId="69" fillId="34" borderId="13" xfId="435" applyFont="1" applyFill="1" applyBorder="1" applyAlignment="1" applyProtection="1">
      <alignment horizontal="center" vertical="center" wrapText="1"/>
    </xf>
    <xf numFmtId="1" fontId="73" fillId="0" borderId="13" xfId="435" applyNumberFormat="1" applyFont="1" applyFill="1" applyBorder="1" applyAlignment="1">
      <alignment horizontal="center" vertical="center"/>
    </xf>
    <xf numFmtId="14" fontId="73" fillId="0" borderId="13" xfId="435" applyNumberFormat="1" applyFont="1" applyFill="1" applyBorder="1" applyAlignment="1">
      <alignment horizontal="center" vertical="center"/>
    </xf>
    <xf numFmtId="1" fontId="73" fillId="0" borderId="13" xfId="435" applyNumberFormat="1" applyFont="1" applyFill="1" applyBorder="1" applyAlignment="1">
      <alignment horizontal="left" vertical="center" wrapText="1"/>
    </xf>
    <xf numFmtId="0" fontId="71" fillId="0" borderId="0" xfId="0" applyFont="1" applyAlignment="1">
      <alignment vertical="center"/>
    </xf>
    <xf numFmtId="43" fontId="70" fillId="39" borderId="13" xfId="435" applyFont="1" applyFill="1" applyBorder="1"/>
    <xf numFmtId="0" fontId="71" fillId="41" borderId="0" xfId="429" applyFont="1" applyFill="1" applyAlignment="1" applyProtection="1">
      <alignment horizontal="center"/>
    </xf>
    <xf numFmtId="0" fontId="71" fillId="0" borderId="0" xfId="429" applyFont="1" applyProtection="1">
      <protection locked="0"/>
    </xf>
    <xf numFmtId="0" fontId="70" fillId="0" borderId="0" xfId="0" applyFont="1" applyFill="1" applyBorder="1" applyAlignment="1">
      <alignment vertical="center" wrapText="1"/>
    </xf>
    <xf numFmtId="43" fontId="69" fillId="0" borderId="0" xfId="435" applyFont="1" applyFill="1" applyBorder="1" applyAlignment="1" applyProtection="1">
      <alignment horizontal="center" vertical="center" wrapText="1"/>
    </xf>
    <xf numFmtId="0" fontId="70" fillId="0" borderId="13" xfId="0" applyFont="1" applyFill="1" applyBorder="1" applyAlignment="1">
      <alignment horizontal="center" vertical="center"/>
    </xf>
    <xf numFmtId="0" fontId="69" fillId="0" borderId="0" xfId="1" applyNumberFormat="1" applyFont="1" applyFill="1" applyBorder="1" applyAlignment="1" applyProtection="1">
      <alignment horizontal="center" vertical="center"/>
    </xf>
    <xf numFmtId="14" fontId="69" fillId="0" borderId="0" xfId="1" applyNumberFormat="1" applyFont="1" applyFill="1" applyBorder="1" applyAlignment="1" applyProtection="1">
      <alignment horizontal="center" vertical="center"/>
    </xf>
    <xf numFmtId="0" fontId="69" fillId="0" borderId="0" xfId="1" applyNumberFormat="1" applyFont="1" applyFill="1" applyBorder="1" applyAlignment="1" applyProtection="1">
      <alignment horizontal="center" vertical="center" wrapText="1"/>
    </xf>
    <xf numFmtId="43" fontId="70" fillId="0" borderId="0" xfId="435" applyFont="1" applyFill="1" applyBorder="1" applyAlignment="1">
      <alignment vertical="center" wrapText="1"/>
    </xf>
    <xf numFmtId="0" fontId="71" fillId="0" borderId="0" xfId="0" applyFont="1" applyFill="1" applyBorder="1"/>
    <xf numFmtId="0" fontId="70" fillId="0" borderId="15" xfId="429" applyFont="1" applyFill="1" applyBorder="1" applyAlignment="1" applyProtection="1">
      <protection locked="0"/>
    </xf>
    <xf numFmtId="0" fontId="71" fillId="0" borderId="0" xfId="429" applyFont="1" applyFill="1" applyAlignment="1" applyProtection="1">
      <alignment horizontal="center"/>
      <protection locked="0"/>
    </xf>
    <xf numFmtId="0" fontId="70" fillId="0" borderId="0" xfId="429" applyFont="1" applyFill="1" applyBorder="1" applyAlignment="1" applyProtection="1">
      <protection locked="0"/>
    </xf>
    <xf numFmtId="0" fontId="71" fillId="0" borderId="0" xfId="429" applyFont="1" applyFill="1" applyBorder="1" applyAlignment="1" applyProtection="1">
      <alignment horizontal="center"/>
      <protection locked="0"/>
    </xf>
    <xf numFmtId="0" fontId="71" fillId="0" borderId="0" xfId="433" applyFont="1" applyProtection="1"/>
    <xf numFmtId="0" fontId="35" fillId="0" borderId="0" xfId="433" applyFont="1" applyFill="1" applyAlignment="1" applyProtection="1">
      <alignment horizontal="left"/>
    </xf>
    <xf numFmtId="0" fontId="70" fillId="0" borderId="0" xfId="433" applyFont="1" applyFill="1" applyAlignment="1" applyProtection="1">
      <alignment horizontal="left"/>
    </xf>
    <xf numFmtId="0" fontId="70" fillId="0" borderId="0" xfId="433" applyFont="1" applyFill="1" applyAlignment="1" applyProtection="1">
      <alignment horizontal="center" wrapText="1"/>
    </xf>
    <xf numFmtId="0" fontId="71" fillId="0" borderId="0" xfId="433" applyFont="1" applyAlignment="1" applyProtection="1">
      <alignment wrapText="1"/>
    </xf>
    <xf numFmtId="0" fontId="69" fillId="35" borderId="13" xfId="434" applyNumberFormat="1" applyFont="1" applyFill="1" applyBorder="1" applyAlignment="1" applyProtection="1">
      <alignment horizontal="center" vertical="center" wrapText="1"/>
      <protection locked="0"/>
    </xf>
    <xf numFmtId="0" fontId="69" fillId="34" borderId="13" xfId="433" applyFont="1" applyFill="1" applyBorder="1" applyAlignment="1" applyProtection="1">
      <alignment horizontal="center" vertical="center" wrapText="1"/>
      <protection locked="0"/>
    </xf>
    <xf numFmtId="0" fontId="69" fillId="35" borderId="13" xfId="433" applyFont="1" applyFill="1" applyBorder="1" applyAlignment="1" applyProtection="1">
      <alignment horizontal="center" vertical="center"/>
      <protection locked="0"/>
    </xf>
    <xf numFmtId="0" fontId="71" fillId="0" borderId="0" xfId="433" applyFont="1" applyProtection="1">
      <protection locked="0"/>
    </xf>
    <xf numFmtId="0" fontId="73" fillId="0" borderId="13" xfId="0" applyFont="1" applyFill="1" applyBorder="1" applyAlignment="1">
      <alignment horizontal="center" vertical="center" wrapText="1"/>
    </xf>
    <xf numFmtId="0" fontId="73" fillId="0" borderId="13" xfId="0" applyFont="1" applyFill="1" applyBorder="1" applyAlignment="1">
      <alignment vertical="center" wrapText="1"/>
    </xf>
    <xf numFmtId="43" fontId="73" fillId="0" borderId="13" xfId="435" applyFont="1" applyFill="1" applyBorder="1" applyAlignment="1">
      <alignment wrapText="1"/>
    </xf>
    <xf numFmtId="0" fontId="71" fillId="0" borderId="0" xfId="433" applyFont="1" applyAlignment="1" applyProtection="1">
      <alignment wrapText="1"/>
      <protection locked="0"/>
    </xf>
    <xf numFmtId="0" fontId="39" fillId="0" borderId="0" xfId="81" applyFont="1" applyAlignment="1" applyProtection="1">
      <alignment horizontal="center"/>
      <protection locked="0"/>
    </xf>
    <xf numFmtId="43" fontId="36" fillId="39" borderId="22" xfId="435" applyFont="1" applyFill="1" applyBorder="1" applyAlignment="1" applyProtection="1">
      <alignment vertical="center"/>
    </xf>
    <xf numFmtId="0" fontId="36" fillId="39" borderId="13" xfId="81" applyFont="1" applyFill="1" applyBorder="1" applyAlignment="1" applyProtection="1">
      <alignment horizontal="center" vertical="center" wrapText="1"/>
    </xf>
    <xf numFmtId="0" fontId="70" fillId="34" borderId="21" xfId="0" applyFont="1" applyFill="1" applyBorder="1" applyAlignment="1">
      <alignment horizontal="center" vertical="center"/>
    </xf>
    <xf numFmtId="0" fontId="70" fillId="34" borderId="13" xfId="0" applyFont="1" applyFill="1" applyBorder="1" applyAlignment="1">
      <alignment horizontal="center" vertical="center" wrapText="1"/>
    </xf>
    <xf numFmtId="43" fontId="70" fillId="34" borderId="13" xfId="435" applyFont="1" applyFill="1" applyBorder="1" applyAlignment="1">
      <alignment horizontal="center" vertical="center" wrapText="1"/>
    </xf>
    <xf numFmtId="0" fontId="71" fillId="41" borderId="0" xfId="0" applyFont="1" applyFill="1" applyAlignment="1">
      <alignment horizontal="center" vertical="center" wrapText="1"/>
    </xf>
    <xf numFmtId="0" fontId="71" fillId="0" borderId="0" xfId="0" applyFont="1" applyAlignment="1">
      <alignment horizontal="center" vertical="center" wrapText="1"/>
    </xf>
    <xf numFmtId="14" fontId="79" fillId="0" borderId="13" xfId="0" applyNumberFormat="1" applyFont="1" applyFill="1" applyBorder="1" applyAlignment="1">
      <alignment horizontal="center" vertical="center"/>
    </xf>
    <xf numFmtId="0" fontId="70" fillId="41" borderId="0" xfId="429" applyFont="1" applyFill="1" applyAlignment="1" applyProtection="1">
      <alignment horizontal="center" wrapText="1"/>
    </xf>
    <xf numFmtId="0" fontId="71" fillId="41" borderId="0" xfId="429" applyFont="1" applyFill="1" applyAlignment="1" applyProtection="1">
      <alignment wrapText="1"/>
    </xf>
    <xf numFmtId="0" fontId="71" fillId="0" borderId="13" xfId="0" applyFont="1" applyBorder="1" applyAlignment="1">
      <alignment wrapText="1"/>
    </xf>
    <xf numFmtId="0" fontId="71" fillId="0" borderId="0" xfId="0" applyFont="1" applyAlignment="1">
      <alignment wrapText="1"/>
    </xf>
    <xf numFmtId="14" fontId="71" fillId="0" borderId="13" xfId="0" applyNumberFormat="1" applyFont="1" applyBorder="1" applyAlignment="1">
      <alignment horizontal="center" vertical="center"/>
    </xf>
    <xf numFmtId="43" fontId="71" fillId="41" borderId="0" xfId="435" applyFont="1" applyFill="1" applyAlignment="1" applyProtection="1">
      <alignment horizontal="center" vertical="center"/>
    </xf>
    <xf numFmtId="43" fontId="71" fillId="0" borderId="13" xfId="435" applyFont="1" applyBorder="1" applyAlignment="1">
      <alignment horizontal="center" vertical="center"/>
    </xf>
    <xf numFmtId="43" fontId="71" fillId="0" borderId="0" xfId="435" applyFont="1" applyAlignment="1">
      <alignment horizontal="center" vertical="center"/>
    </xf>
    <xf numFmtId="43" fontId="70" fillId="41" borderId="0" xfId="435" applyFont="1" applyFill="1" applyAlignment="1" applyProtection="1">
      <alignment horizontal="center" vertical="center" wrapText="1"/>
    </xf>
    <xf numFmtId="43" fontId="71" fillId="41" borderId="0" xfId="435" applyFont="1" applyFill="1" applyAlignment="1" applyProtection="1">
      <alignment horizontal="center" vertical="center" wrapText="1"/>
    </xf>
    <xf numFmtId="43" fontId="71" fillId="41" borderId="0" xfId="435" applyFont="1" applyFill="1" applyAlignment="1">
      <alignment horizontal="center" vertical="center"/>
    </xf>
    <xf numFmtId="43" fontId="70" fillId="39" borderId="11" xfId="435" applyFont="1" applyFill="1" applyBorder="1" applyAlignment="1">
      <alignment horizontal="center" vertical="center"/>
    </xf>
    <xf numFmtId="0" fontId="71" fillId="41" borderId="0" xfId="0" applyFont="1" applyFill="1"/>
    <xf numFmtId="0" fontId="70" fillId="0" borderId="0" xfId="0" applyFont="1" applyFill="1" applyBorder="1" applyAlignment="1">
      <alignment horizontal="center" vertical="center"/>
    </xf>
    <xf numFmtId="0" fontId="70" fillId="39" borderId="12" xfId="0" applyFont="1" applyFill="1" applyBorder="1" applyAlignment="1">
      <alignment horizontal="center" wrapText="1"/>
    </xf>
    <xf numFmtId="0" fontId="69" fillId="41" borderId="0" xfId="427" applyNumberFormat="1" applyFont="1" applyFill="1" applyBorder="1" applyAlignment="1" applyProtection="1">
      <alignment vertical="center"/>
    </xf>
    <xf numFmtId="0" fontId="70" fillId="35" borderId="13" xfId="0" applyFont="1" applyFill="1" applyBorder="1" applyAlignment="1">
      <alignment horizontal="center" vertical="center" wrapText="1"/>
    </xf>
    <xf numFmtId="0" fontId="70" fillId="0" borderId="0" xfId="0" applyFont="1" applyFill="1" applyBorder="1" applyAlignment="1">
      <alignment vertical="center"/>
    </xf>
    <xf numFmtId="0" fontId="4" fillId="0" borderId="13" xfId="81" applyFont="1" applyBorder="1" applyAlignment="1">
      <alignment horizontal="center" vertical="center"/>
    </xf>
    <xf numFmtId="0" fontId="70" fillId="34" borderId="13" xfId="0" applyFont="1" applyFill="1" applyBorder="1" applyAlignment="1">
      <alignment horizontal="center" vertical="center" wrapText="1"/>
    </xf>
    <xf numFmtId="0" fontId="70" fillId="35" borderId="13" xfId="0" applyFont="1" applyFill="1" applyBorder="1" applyAlignment="1">
      <alignment horizontal="center" vertical="center"/>
    </xf>
    <xf numFmtId="0" fontId="69" fillId="41" borderId="0" xfId="427" applyNumberFormat="1" applyFont="1" applyFill="1" applyBorder="1" applyAlignment="1" applyProtection="1">
      <alignment horizontal="left" vertical="center"/>
    </xf>
    <xf numFmtId="0" fontId="70" fillId="41" borderId="0" xfId="429" applyFont="1" applyFill="1" applyAlignment="1" applyProtection="1">
      <alignment horizontal="left"/>
    </xf>
    <xf numFmtId="43" fontId="73" fillId="0" borderId="13" xfId="435" applyFont="1" applyFill="1" applyBorder="1" applyAlignment="1">
      <alignment vertical="center"/>
    </xf>
    <xf numFmtId="43" fontId="73" fillId="0" borderId="13" xfId="435" applyFont="1" applyFill="1" applyBorder="1" applyAlignment="1">
      <alignment vertical="center" wrapText="1"/>
    </xf>
    <xf numFmtId="14" fontId="69" fillId="41" borderId="0" xfId="427" applyNumberFormat="1" applyFont="1" applyFill="1" applyBorder="1" applyAlignment="1" applyProtection="1">
      <alignment vertical="center"/>
    </xf>
    <xf numFmtId="14" fontId="74" fillId="41" borderId="0" xfId="427" applyNumberFormat="1" applyFont="1" applyFill="1" applyBorder="1" applyAlignment="1" applyProtection="1">
      <alignment horizontal="left" vertical="center"/>
    </xf>
    <xf numFmtId="14" fontId="71" fillId="41" borderId="0" xfId="0" applyNumberFormat="1" applyFont="1" applyFill="1" applyAlignment="1">
      <alignment horizontal="center" vertical="center"/>
    </xf>
    <xf numFmtId="14" fontId="71" fillId="0" borderId="0" xfId="0" applyNumberFormat="1" applyFont="1" applyAlignment="1">
      <alignment horizontal="center" vertical="center"/>
    </xf>
    <xf numFmtId="40" fontId="69" fillId="41" borderId="0" xfId="427" applyNumberFormat="1" applyFont="1" applyFill="1" applyBorder="1" applyAlignment="1" applyProtection="1">
      <alignment vertical="center"/>
    </xf>
    <xf numFmtId="0" fontId="70" fillId="41" borderId="0" xfId="429" applyFont="1" applyFill="1" applyAlignment="1" applyProtection="1"/>
    <xf numFmtId="43" fontId="69" fillId="41" borderId="0" xfId="435" applyFont="1" applyFill="1" applyBorder="1" applyAlignment="1" applyProtection="1">
      <alignment vertical="center"/>
    </xf>
    <xf numFmtId="43" fontId="70" fillId="41" borderId="0" xfId="435" applyFont="1" applyFill="1" applyAlignment="1" applyProtection="1"/>
    <xf numFmtId="43" fontId="70" fillId="41" borderId="0" xfId="435" applyFont="1" applyFill="1" applyAlignment="1" applyProtection="1">
      <alignment horizontal="left" vertical="center"/>
    </xf>
    <xf numFmtId="43" fontId="70" fillId="41" borderId="0" xfId="435" applyFont="1" applyFill="1" applyAlignment="1" applyProtection="1">
      <alignment horizontal="center"/>
    </xf>
    <xf numFmtId="43" fontId="35" fillId="0" borderId="0" xfId="435" applyFont="1" applyFill="1" applyAlignment="1" applyProtection="1">
      <alignment horizontal="center" vertical="center"/>
    </xf>
    <xf numFmtId="43" fontId="69" fillId="35" borderId="13" xfId="435" applyFont="1" applyFill="1" applyBorder="1" applyAlignment="1" applyProtection="1">
      <alignment horizontal="center" vertical="center"/>
      <protection locked="0"/>
    </xf>
    <xf numFmtId="43" fontId="71" fillId="0" borderId="13" xfId="435" applyFont="1" applyBorder="1" applyAlignment="1" applyProtection="1">
      <alignment vertical="center"/>
      <protection locked="0"/>
    </xf>
    <xf numFmtId="43" fontId="71" fillId="0" borderId="0" xfId="435" applyFont="1" applyAlignment="1" applyProtection="1">
      <alignment vertical="center"/>
      <protection locked="0"/>
    </xf>
    <xf numFmtId="43" fontId="70" fillId="34" borderId="13" xfId="435" applyFont="1" applyFill="1" applyBorder="1" applyAlignment="1">
      <alignment horizontal="center" vertical="center" wrapText="1"/>
    </xf>
    <xf numFmtId="0" fontId="70" fillId="39" borderId="10" xfId="0" applyFont="1" applyFill="1" applyBorder="1" applyAlignment="1">
      <alignment horizontal="center" vertical="center" wrapText="1"/>
    </xf>
    <xf numFmtId="0" fontId="69" fillId="41" borderId="0" xfId="427" applyNumberFormat="1" applyFont="1" applyFill="1" applyBorder="1" applyAlignment="1" applyProtection="1">
      <alignment horizontal="center" vertical="center"/>
    </xf>
    <xf numFmtId="0" fontId="74" fillId="41" borderId="0" xfId="427" applyFont="1" applyFill="1" applyBorder="1" applyAlignment="1" applyProtection="1">
      <alignment horizontal="center" vertical="center"/>
    </xf>
    <xf numFmtId="0" fontId="70" fillId="0" borderId="15" xfId="429" applyFont="1" applyFill="1" applyBorder="1" applyAlignment="1" applyProtection="1">
      <alignment horizontal="center" vertical="center"/>
      <protection locked="0"/>
    </xf>
    <xf numFmtId="0" fontId="71" fillId="0" borderId="0" xfId="429" applyFont="1" applyFill="1" applyAlignment="1" applyProtection="1">
      <alignment horizontal="center" vertical="center"/>
      <protection locked="0"/>
    </xf>
    <xf numFmtId="43" fontId="71" fillId="0" borderId="13" xfId="435" applyFont="1" applyFill="1" applyBorder="1" applyAlignment="1">
      <alignment vertical="center" wrapText="1"/>
    </xf>
    <xf numFmtId="43" fontId="70" fillId="0" borderId="0" xfId="435" applyFont="1" applyFill="1" applyAlignment="1" applyProtection="1">
      <alignment horizontal="center" vertical="center"/>
    </xf>
    <xf numFmtId="43" fontId="71" fillId="0" borderId="0" xfId="435" applyFont="1" applyAlignment="1" applyProtection="1">
      <alignment vertical="center"/>
    </xf>
    <xf numFmtId="43" fontId="69" fillId="34" borderId="13" xfId="435" applyFont="1" applyFill="1" applyBorder="1" applyAlignment="1" applyProtection="1">
      <alignment horizontal="center" vertical="center"/>
      <protection locked="0"/>
    </xf>
    <xf numFmtId="43" fontId="74" fillId="41" borderId="0" xfId="435" applyFont="1" applyFill="1" applyBorder="1" applyAlignment="1" applyProtection="1">
      <alignment horizontal="left" vertical="center"/>
    </xf>
    <xf numFmtId="43" fontId="73" fillId="0" borderId="13" xfId="435" applyFont="1" applyFill="1" applyBorder="1" applyAlignment="1" applyProtection="1">
      <alignment horizontal="right" vertical="center"/>
    </xf>
    <xf numFmtId="43" fontId="73" fillId="0" borderId="13" xfId="435" applyFont="1" applyFill="1" applyBorder="1" applyAlignment="1" applyProtection="1">
      <alignment horizontal="center" vertical="center"/>
    </xf>
    <xf numFmtId="43" fontId="73" fillId="0" borderId="13" xfId="435" applyFont="1" applyFill="1" applyBorder="1" applyAlignment="1" applyProtection="1">
      <alignment horizontal="center" vertical="center" wrapText="1"/>
    </xf>
    <xf numFmtId="0" fontId="69" fillId="41" borderId="0" xfId="427" applyNumberFormat="1" applyFont="1" applyFill="1" applyBorder="1" applyAlignment="1" applyProtection="1">
      <alignment vertical="center" wrapText="1"/>
    </xf>
    <xf numFmtId="0" fontId="74" fillId="41" borderId="0" xfId="427" applyFont="1" applyFill="1" applyBorder="1" applyAlignment="1" applyProtection="1">
      <alignment horizontal="left" vertical="center" wrapText="1"/>
    </xf>
    <xf numFmtId="0" fontId="71" fillId="0" borderId="0" xfId="429" applyFont="1" applyAlignment="1" applyProtection="1">
      <alignment wrapText="1"/>
      <protection locked="0"/>
    </xf>
    <xf numFmtId="43" fontId="80" fillId="0" borderId="0" xfId="435" applyFont="1" applyBorder="1" applyAlignment="1" applyProtection="1">
      <alignment vertical="center"/>
    </xf>
    <xf numFmtId="43" fontId="80" fillId="0" borderId="0" xfId="435" applyFont="1" applyBorder="1" applyProtection="1">
      <protection locked="0"/>
    </xf>
    <xf numFmtId="167" fontId="46" fillId="0" borderId="10" xfId="430" applyNumberFormat="1" applyFont="1" applyFill="1" applyBorder="1" applyAlignment="1" applyProtection="1">
      <alignment horizontal="right" vertical="center"/>
    </xf>
    <xf numFmtId="167" fontId="46" fillId="0" borderId="11" xfId="430" applyNumberFormat="1" applyFont="1" applyFill="1" applyBorder="1" applyAlignment="1" applyProtection="1">
      <alignment horizontal="right" vertical="center"/>
    </xf>
    <xf numFmtId="167" fontId="46" fillId="0" borderId="12" xfId="430" applyNumberFormat="1" applyFont="1" applyFill="1" applyBorder="1" applyAlignment="1" applyProtection="1">
      <alignment horizontal="right" vertical="center"/>
    </xf>
    <xf numFmtId="0" fontId="6" fillId="0" borderId="10" xfId="1" applyFont="1" applyFill="1" applyBorder="1" applyAlignment="1" applyProtection="1">
      <alignment horizontal="left"/>
      <protection locked="0"/>
    </xf>
    <xf numFmtId="0" fontId="6" fillId="0" borderId="11" xfId="1" applyFont="1" applyFill="1" applyBorder="1" applyAlignment="1" applyProtection="1">
      <alignment horizontal="left"/>
      <protection locked="0"/>
    </xf>
    <xf numFmtId="0" fontId="6" fillId="0" borderId="12" xfId="1" applyFont="1" applyFill="1" applyBorder="1" applyAlignment="1" applyProtection="1">
      <alignment horizontal="left"/>
      <protection locked="0"/>
    </xf>
    <xf numFmtId="0" fontId="7" fillId="0" borderId="10" xfId="1" applyFont="1" applyFill="1" applyBorder="1" applyAlignment="1" applyProtection="1">
      <alignment horizontal="left"/>
      <protection locked="0"/>
    </xf>
    <xf numFmtId="0" fontId="7" fillId="0" borderId="11" xfId="1" applyFont="1" applyFill="1" applyBorder="1" applyAlignment="1" applyProtection="1">
      <alignment horizontal="left"/>
      <protection locked="0"/>
    </xf>
    <xf numFmtId="0" fontId="7" fillId="0" borderId="12" xfId="1" applyFont="1" applyFill="1" applyBorder="1" applyAlignment="1" applyProtection="1">
      <alignment horizontal="left"/>
      <protection locked="0"/>
    </xf>
    <xf numFmtId="0" fontId="8" fillId="0" borderId="0" xfId="1" applyFont="1" applyFill="1" applyAlignment="1" applyProtection="1">
      <alignment horizontal="center"/>
    </xf>
    <xf numFmtId="0" fontId="8" fillId="0" borderId="0" xfId="1" applyFont="1" applyFill="1" applyAlignment="1" applyProtection="1">
      <alignment horizontal="center" wrapText="1"/>
    </xf>
    <xf numFmtId="0" fontId="31" fillId="0" borderId="0" xfId="1" applyFont="1" applyFill="1" applyAlignment="1" applyProtection="1">
      <alignment horizontal="justify" vertical="top" wrapText="1"/>
    </xf>
    <xf numFmtId="0" fontId="6" fillId="33" borderId="13" xfId="1" applyFont="1" applyFill="1" applyBorder="1" applyAlignment="1" applyProtection="1">
      <alignment horizontal="center" vertical="center" wrapText="1"/>
    </xf>
    <xf numFmtId="0" fontId="6" fillId="33" borderId="19" xfId="1" applyFont="1" applyFill="1" applyBorder="1" applyAlignment="1" applyProtection="1">
      <alignment horizontal="center" vertical="center" wrapText="1"/>
    </xf>
    <xf numFmtId="0" fontId="6" fillId="33" borderId="18" xfId="1" applyFont="1" applyFill="1" applyBorder="1" applyAlignment="1" applyProtection="1">
      <alignment horizontal="center" vertical="center" wrapText="1"/>
    </xf>
    <xf numFmtId="0" fontId="6" fillId="33" borderId="17" xfId="1" applyFont="1" applyFill="1" applyBorder="1" applyAlignment="1" applyProtection="1">
      <alignment horizontal="center" vertical="center" wrapText="1"/>
    </xf>
    <xf numFmtId="0" fontId="6" fillId="33" borderId="16" xfId="1" applyFont="1" applyFill="1" applyBorder="1" applyAlignment="1" applyProtection="1">
      <alignment horizontal="center" vertical="center" wrapText="1"/>
    </xf>
    <xf numFmtId="0" fontId="6" fillId="33" borderId="15" xfId="1" applyFont="1" applyFill="1" applyBorder="1" applyAlignment="1" applyProtection="1">
      <alignment horizontal="center" vertical="center" wrapText="1"/>
    </xf>
    <xf numFmtId="0" fontId="6" fillId="33" borderId="14" xfId="1" applyFont="1" applyFill="1" applyBorder="1" applyAlignment="1" applyProtection="1">
      <alignment horizontal="center" vertical="center" wrapText="1"/>
    </xf>
    <xf numFmtId="14" fontId="32" fillId="0" borderId="10" xfId="1" applyNumberFormat="1" applyFont="1" applyFill="1" applyBorder="1" applyAlignment="1" applyProtection="1">
      <alignment horizontal="center"/>
      <protection locked="0"/>
    </xf>
    <xf numFmtId="0" fontId="32" fillId="0" borderId="11" xfId="1" applyFont="1" applyFill="1" applyBorder="1" applyAlignment="1" applyProtection="1">
      <alignment horizontal="center"/>
      <protection locked="0"/>
    </xf>
    <xf numFmtId="0" fontId="32" fillId="0" borderId="12" xfId="1" applyFont="1" applyFill="1" applyBorder="1" applyAlignment="1" applyProtection="1">
      <alignment horizontal="center"/>
      <protection locked="0"/>
    </xf>
    <xf numFmtId="0" fontId="6" fillId="33" borderId="13" xfId="1" applyFont="1" applyFill="1" applyBorder="1" applyAlignment="1" applyProtection="1">
      <alignment horizontal="center" vertical="top" wrapText="1"/>
    </xf>
    <xf numFmtId="0" fontId="29" fillId="33" borderId="13" xfId="1" applyFont="1" applyFill="1" applyBorder="1" applyAlignment="1" applyProtection="1">
      <alignment horizontal="center" vertical="top" wrapText="1"/>
    </xf>
    <xf numFmtId="0" fontId="32" fillId="0" borderId="13" xfId="1" applyFont="1" applyFill="1" applyBorder="1" applyAlignment="1" applyProtection="1">
      <alignment horizontal="center"/>
      <protection locked="0"/>
    </xf>
    <xf numFmtId="0" fontId="32" fillId="0" borderId="18" xfId="1" applyFont="1" applyFill="1" applyBorder="1" applyAlignment="1" applyProtection="1">
      <alignment horizontal="center"/>
      <protection locked="0"/>
    </xf>
    <xf numFmtId="0" fontId="5" fillId="0" borderId="10" xfId="1" applyFont="1" applyFill="1" applyBorder="1" applyAlignment="1" applyProtection="1">
      <alignment horizontal="center" vertical="center"/>
    </xf>
    <xf numFmtId="0" fontId="5" fillId="0" borderId="11" xfId="1" applyFont="1" applyFill="1" applyBorder="1" applyAlignment="1" applyProtection="1">
      <alignment horizontal="center" vertical="center"/>
    </xf>
    <xf numFmtId="0" fontId="5" fillId="0" borderId="12" xfId="1" applyFont="1" applyFill="1" applyBorder="1" applyAlignment="1" applyProtection="1">
      <alignment horizontal="center" vertical="center"/>
    </xf>
    <xf numFmtId="0" fontId="5" fillId="0" borderId="10" xfId="1" applyFont="1" applyFill="1" applyBorder="1" applyAlignment="1" applyProtection="1">
      <alignment horizontal="left" vertical="center" wrapText="1"/>
    </xf>
    <xf numFmtId="0" fontId="5" fillId="0" borderId="11" xfId="1" applyFont="1" applyFill="1" applyBorder="1" applyAlignment="1" applyProtection="1">
      <alignment horizontal="left" vertical="center" wrapText="1"/>
    </xf>
    <xf numFmtId="0" fontId="5" fillId="0" borderId="12" xfId="1" applyFont="1" applyFill="1" applyBorder="1" applyAlignment="1" applyProtection="1">
      <alignment horizontal="left" vertical="center" wrapText="1"/>
    </xf>
    <xf numFmtId="0" fontId="5" fillId="0" borderId="10" xfId="1" applyFont="1" applyFill="1" applyBorder="1" applyAlignment="1" applyProtection="1">
      <alignment horizontal="center" vertical="center" wrapText="1"/>
    </xf>
    <xf numFmtId="0" fontId="5" fillId="0" borderId="11" xfId="1" applyFont="1" applyFill="1" applyBorder="1" applyAlignment="1" applyProtection="1">
      <alignment horizontal="center" vertical="center" wrapText="1"/>
    </xf>
    <xf numFmtId="0" fontId="5" fillId="0" borderId="12" xfId="1" applyFont="1" applyFill="1" applyBorder="1" applyAlignment="1" applyProtection="1">
      <alignment horizontal="center" vertical="center" wrapText="1"/>
    </xf>
    <xf numFmtId="0" fontId="32" fillId="0" borderId="0" xfId="1" applyFont="1" applyFill="1" applyAlignment="1" applyProtection="1">
      <alignment horizontal="left" vertical="top" wrapText="1"/>
      <protection locked="0"/>
    </xf>
    <xf numFmtId="0" fontId="58" fillId="0" borderId="0" xfId="1" applyFont="1" applyFill="1" applyAlignment="1" applyProtection="1">
      <alignment horizontal="center" vertical="top" wrapText="1"/>
    </xf>
    <xf numFmtId="0" fontId="5" fillId="0" borderId="30" xfId="1" applyFont="1" applyFill="1" applyBorder="1" applyAlignment="1" applyProtection="1">
      <alignment horizontal="justify" vertical="top" wrapText="1"/>
      <protection locked="0"/>
    </xf>
    <xf numFmtId="0" fontId="5" fillId="0" borderId="31" xfId="1" applyFont="1" applyFill="1" applyBorder="1" applyAlignment="1" applyProtection="1">
      <alignment horizontal="justify" vertical="top" wrapText="1"/>
      <protection locked="0"/>
    </xf>
    <xf numFmtId="0" fontId="5" fillId="0" borderId="32" xfId="1" applyFont="1" applyFill="1" applyBorder="1" applyAlignment="1" applyProtection="1">
      <alignment horizontal="justify" vertical="top" wrapText="1"/>
      <protection locked="0"/>
    </xf>
    <xf numFmtId="0" fontId="5" fillId="0" borderId="33" xfId="1" applyFont="1" applyFill="1" applyBorder="1" applyAlignment="1" applyProtection="1">
      <alignment horizontal="justify" vertical="top" wrapText="1"/>
      <protection locked="0"/>
    </xf>
    <xf numFmtId="0" fontId="5" fillId="0" borderId="0" xfId="1" applyFont="1" applyFill="1" applyBorder="1" applyAlignment="1" applyProtection="1">
      <alignment horizontal="justify" vertical="top" wrapText="1"/>
      <protection locked="0"/>
    </xf>
    <xf numFmtId="0" fontId="5" fillId="0" borderId="34" xfId="1" applyFont="1" applyFill="1" applyBorder="1" applyAlignment="1" applyProtection="1">
      <alignment horizontal="justify" vertical="top" wrapText="1"/>
      <protection locked="0"/>
    </xf>
    <xf numFmtId="0" fontId="5" fillId="0" borderId="35" xfId="1" applyFont="1" applyFill="1" applyBorder="1" applyAlignment="1" applyProtection="1">
      <alignment horizontal="justify" vertical="top" wrapText="1"/>
      <protection locked="0"/>
    </xf>
    <xf numFmtId="0" fontId="5" fillId="0" borderId="36" xfId="1" applyFont="1" applyFill="1" applyBorder="1" applyAlignment="1" applyProtection="1">
      <alignment horizontal="justify" vertical="top" wrapText="1"/>
      <protection locked="0"/>
    </xf>
    <xf numFmtId="0" fontId="5" fillId="0" borderId="37" xfId="1" applyFont="1" applyFill="1" applyBorder="1" applyAlignment="1" applyProtection="1">
      <alignment horizontal="justify" vertical="top" wrapText="1"/>
      <protection locked="0"/>
    </xf>
    <xf numFmtId="0" fontId="6" fillId="0" borderId="0" xfId="1" applyFont="1" applyFill="1" applyAlignment="1" applyProtection="1">
      <alignment horizontal="center"/>
    </xf>
    <xf numFmtId="0" fontId="57" fillId="0" borderId="0" xfId="1" applyFont="1" applyFill="1" applyAlignment="1" applyProtection="1">
      <alignment horizontal="center"/>
    </xf>
    <xf numFmtId="0" fontId="5" fillId="0" borderId="0" xfId="1" applyFont="1" applyFill="1" applyAlignment="1" applyProtection="1">
      <alignment horizontal="justify" vertical="top" wrapText="1"/>
      <protection locked="0"/>
    </xf>
    <xf numFmtId="0" fontId="37" fillId="0" borderId="0" xfId="81" applyFont="1" applyAlignment="1" applyProtection="1">
      <alignment horizontal="center" vertical="center"/>
    </xf>
    <xf numFmtId="43" fontId="37" fillId="36" borderId="10" xfId="435" applyFont="1" applyFill="1" applyBorder="1" applyAlignment="1" applyProtection="1">
      <alignment horizontal="center" vertical="center"/>
    </xf>
    <xf numFmtId="43" fontId="37" fillId="36" borderId="11" xfId="435" applyFont="1" applyFill="1" applyBorder="1" applyAlignment="1" applyProtection="1">
      <alignment horizontal="center" vertical="center"/>
    </xf>
    <xf numFmtId="43" fontId="37" fillId="36" borderId="12" xfId="435" applyFont="1" applyFill="1" applyBorder="1" applyAlignment="1" applyProtection="1">
      <alignment horizontal="center" vertical="center"/>
    </xf>
    <xf numFmtId="43" fontId="37" fillId="37" borderId="15" xfId="435" applyFont="1" applyFill="1" applyBorder="1" applyAlignment="1" applyProtection="1">
      <alignment horizontal="center" vertical="center"/>
    </xf>
    <xf numFmtId="43" fontId="37" fillId="37" borderId="14" xfId="435" applyFont="1" applyFill="1" applyBorder="1" applyAlignment="1" applyProtection="1">
      <alignment horizontal="center" vertical="center"/>
    </xf>
    <xf numFmtId="0" fontId="70" fillId="39" borderId="11" xfId="0" applyFont="1" applyFill="1" applyBorder="1" applyAlignment="1">
      <alignment horizontal="center" wrapText="1"/>
    </xf>
    <xf numFmtId="0" fontId="70" fillId="34" borderId="13" xfId="0" applyFont="1" applyFill="1" applyBorder="1" applyAlignment="1">
      <alignment horizontal="center" vertical="center" wrapText="1"/>
    </xf>
    <xf numFmtId="0" fontId="70" fillId="35" borderId="13" xfId="0" applyFont="1" applyFill="1" applyBorder="1" applyAlignment="1">
      <alignment horizontal="center" vertical="center"/>
    </xf>
    <xf numFmtId="43" fontId="70" fillId="34" borderId="13" xfId="435" applyFont="1" applyFill="1" applyBorder="1" applyAlignment="1">
      <alignment horizontal="center" vertical="center" wrapText="1"/>
    </xf>
    <xf numFmtId="0" fontId="70" fillId="35" borderId="10" xfId="0" applyFont="1" applyFill="1" applyBorder="1" applyAlignment="1">
      <alignment horizontal="center" vertical="center"/>
    </xf>
    <xf numFmtId="0" fontId="70" fillId="35" borderId="12" xfId="0" applyFont="1" applyFill="1" applyBorder="1" applyAlignment="1">
      <alignment horizontal="center" vertical="center"/>
    </xf>
    <xf numFmtId="43" fontId="70" fillId="0" borderId="0" xfId="435" applyFont="1" applyFill="1" applyBorder="1" applyAlignment="1">
      <alignment horizontal="center" vertical="center"/>
    </xf>
    <xf numFmtId="14" fontId="70" fillId="34" borderId="13" xfId="0" applyNumberFormat="1" applyFont="1" applyFill="1" applyBorder="1" applyAlignment="1">
      <alignment horizontal="center" vertical="center" wrapText="1"/>
    </xf>
    <xf numFmtId="0" fontId="70" fillId="35" borderId="21" xfId="0" applyFont="1" applyFill="1" applyBorder="1" applyAlignment="1">
      <alignment horizontal="center" vertical="center"/>
    </xf>
    <xf numFmtId="0" fontId="70" fillId="0" borderId="0" xfId="0" applyFont="1" applyFill="1" applyBorder="1" applyAlignment="1">
      <alignment horizontal="center" vertical="center"/>
    </xf>
    <xf numFmtId="0" fontId="70" fillId="39" borderId="12" xfId="0" applyFont="1" applyFill="1" applyBorder="1" applyAlignment="1">
      <alignment horizontal="center" wrapText="1"/>
    </xf>
    <xf numFmtId="0" fontId="70" fillId="39" borderId="10" xfId="0" applyFont="1" applyFill="1" applyBorder="1" applyAlignment="1">
      <alignment horizontal="center" wrapText="1"/>
    </xf>
    <xf numFmtId="43" fontId="69" fillId="35" borderId="13" xfId="435" applyFont="1" applyFill="1" applyBorder="1" applyAlignment="1" applyProtection="1">
      <alignment horizontal="center" vertical="center" wrapText="1"/>
      <protection locked="0"/>
    </xf>
    <xf numFmtId="0" fontId="37" fillId="37" borderId="15" xfId="81" applyFont="1" applyFill="1" applyBorder="1" applyAlignment="1" applyProtection="1">
      <alignment horizontal="center" vertical="center"/>
    </xf>
    <xf numFmtId="0" fontId="37" fillId="37" borderId="14" xfId="81" applyFont="1" applyFill="1" applyBorder="1" applyAlignment="1" applyProtection="1">
      <alignment horizontal="center" vertical="center"/>
    </xf>
    <xf numFmtId="0" fontId="37" fillId="36" borderId="10" xfId="81" applyFont="1" applyFill="1" applyBorder="1" applyAlignment="1" applyProtection="1">
      <alignment horizontal="center" vertical="center"/>
    </xf>
    <xf numFmtId="0" fontId="37" fillId="36" borderId="11" xfId="81" applyFont="1" applyFill="1" applyBorder="1" applyAlignment="1" applyProtection="1">
      <alignment horizontal="center" vertical="center"/>
    </xf>
    <xf numFmtId="0" fontId="37" fillId="36" borderId="12" xfId="81" applyFont="1" applyFill="1" applyBorder="1" applyAlignment="1" applyProtection="1">
      <alignment horizontal="center" vertical="center"/>
    </xf>
    <xf numFmtId="43" fontId="70" fillId="39" borderId="10" xfId="435" applyFont="1" applyFill="1" applyBorder="1" applyAlignment="1">
      <alignment horizontal="center" vertical="center" wrapText="1"/>
    </xf>
    <xf numFmtId="43" fontId="70" fillId="39" borderId="13" xfId="435" applyFont="1" applyFill="1" applyBorder="1" applyAlignment="1" applyProtection="1">
      <alignment vertical="center"/>
      <protection locked="0"/>
    </xf>
    <xf numFmtId="43" fontId="39" fillId="0" borderId="0" xfId="435" applyFont="1" applyAlignment="1" applyProtection="1">
      <alignment horizontal="center"/>
      <protection locked="0"/>
    </xf>
  </cellXfs>
  <cellStyles count="436">
    <cellStyle name="20% - Énfasis1 2" xfId="2"/>
    <cellStyle name="20% - Énfasis2 2" xfId="3"/>
    <cellStyle name="20% - Énfasis3 2" xfId="4"/>
    <cellStyle name="20% - Énfasis4 2" xfId="5"/>
    <cellStyle name="20% - Énfasis5 2" xfId="6"/>
    <cellStyle name="20% - Énfasis6 2" xfId="7"/>
    <cellStyle name="40% - Énfasis1 2" xfId="8"/>
    <cellStyle name="40% - Énfasis2 2" xfId="9"/>
    <cellStyle name="40% - Énfasis3 2" xfId="10"/>
    <cellStyle name="40% - Énfasis4 2" xfId="11"/>
    <cellStyle name="40% - Énfasis5 2" xfId="12"/>
    <cellStyle name="40% - Énfasis6 2" xfId="13"/>
    <cellStyle name="60% - Énfasis1 2" xfId="14"/>
    <cellStyle name="60% - Énfasis2 2" xfId="15"/>
    <cellStyle name="60% - Énfasis3 2" xfId="16"/>
    <cellStyle name="60% - Énfasis4 2" xfId="17"/>
    <cellStyle name="60% - Énfasis5 2" xfId="18"/>
    <cellStyle name="60% - Énfasis6 2" xfId="19"/>
    <cellStyle name="Buena 2" xfId="20"/>
    <cellStyle name="Cálculo 2" xfId="21"/>
    <cellStyle name="Celda de comprobación 2" xfId="22"/>
    <cellStyle name="Celda vinculada 2" xfId="23"/>
    <cellStyle name="Encabezado 4 2" xfId="24"/>
    <cellStyle name="Énfasis1 2" xfId="25"/>
    <cellStyle name="Énfasis2 2" xfId="26"/>
    <cellStyle name="Énfasis3 2" xfId="27"/>
    <cellStyle name="Énfasis4 2" xfId="28"/>
    <cellStyle name="Énfasis5 2" xfId="29"/>
    <cellStyle name="Énfasis6 2" xfId="30"/>
    <cellStyle name="Entrada 2" xfId="31"/>
    <cellStyle name="Hipervínculo" xfId="430" builtinId="8"/>
    <cellStyle name="Incorrecto 2" xfId="32"/>
    <cellStyle name="Millares" xfId="435" builtinId="3"/>
    <cellStyle name="Millares 10" xfId="428"/>
    <cellStyle name="Millares 2" xfId="33"/>
    <cellStyle name="Millares 2 2" xfId="34"/>
    <cellStyle name="Millares 3" xfId="35"/>
    <cellStyle name="Millares 4" xfId="36"/>
    <cellStyle name="Millares 5" xfId="37"/>
    <cellStyle name="Millares 6" xfId="38"/>
    <cellStyle name="Millares 7" xfId="39"/>
    <cellStyle name="Millares 7 2" xfId="40"/>
    <cellStyle name="Millares 7 2 2" xfId="41"/>
    <cellStyle name="Millares 7 2 2 2" xfId="42"/>
    <cellStyle name="Millares 7 2 2 2 2" xfId="43"/>
    <cellStyle name="Millares 7 2 2 3" xfId="44"/>
    <cellStyle name="Millares 7 2 2 4" xfId="45"/>
    <cellStyle name="Millares 7 2 2 5" xfId="46"/>
    <cellStyle name="Millares 7 2 3" xfId="47"/>
    <cellStyle name="Millares 7 2 3 2" xfId="48"/>
    <cellStyle name="Millares 7 2 3 2 2" xfId="49"/>
    <cellStyle name="Millares 7 2 3 3" xfId="50"/>
    <cellStyle name="Millares 7 2 3 4" xfId="51"/>
    <cellStyle name="Millares 7 2 3 5" xfId="52"/>
    <cellStyle name="Millares 7 2 4" xfId="53"/>
    <cellStyle name="Millares 7 2 4 2" xfId="54"/>
    <cellStyle name="Millares 7 2 5" xfId="55"/>
    <cellStyle name="Millares 7 2 6" xfId="56"/>
    <cellStyle name="Millares 7 2 7" xfId="57"/>
    <cellStyle name="Millares 7 3" xfId="58"/>
    <cellStyle name="Millares 7 3 2" xfId="59"/>
    <cellStyle name="Millares 7 3 2 2" xfId="60"/>
    <cellStyle name="Millares 7 3 3" xfId="61"/>
    <cellStyle name="Millares 7 3 4" xfId="62"/>
    <cellStyle name="Millares 7 3 5" xfId="63"/>
    <cellStyle name="Millares 7 4" xfId="64"/>
    <cellStyle name="Millares 7 4 2" xfId="65"/>
    <cellStyle name="Millares 7 4 2 2" xfId="66"/>
    <cellStyle name="Millares 7 4 3" xfId="67"/>
    <cellStyle name="Millares 7 4 4" xfId="68"/>
    <cellStyle name="Millares 7 4 5" xfId="69"/>
    <cellStyle name="Millares 7 5" xfId="70"/>
    <cellStyle name="Millares 7 5 2" xfId="71"/>
    <cellStyle name="Millares 7 6" xfId="72"/>
    <cellStyle name="Millares 7 7" xfId="73"/>
    <cellStyle name="Millares 7 8" xfId="74"/>
    <cellStyle name="Millares 8" xfId="75"/>
    <cellStyle name="Millares 9" xfId="76"/>
    <cellStyle name="Neutral 2" xfId="77"/>
    <cellStyle name="Normal" xfId="0" builtinId="0"/>
    <cellStyle name="Normal 10" xfId="78"/>
    <cellStyle name="Normal 10 2" xfId="79"/>
    <cellStyle name="Normal 10 2 2" xfId="80"/>
    <cellStyle name="Normal 10 2 2 2" xfId="81"/>
    <cellStyle name="Normal 10 2 2 2 2" xfId="82"/>
    <cellStyle name="Normal 10 2 2 3" xfId="83"/>
    <cellStyle name="Normal 10 2 2 4" xfId="84"/>
    <cellStyle name="Normal 10 2 2 5" xfId="85"/>
    <cellStyle name="Normal 10 2 3" xfId="86"/>
    <cellStyle name="Normal 10 2 3 2" xfId="87"/>
    <cellStyle name="Normal 10 2 3 2 2" xfId="88"/>
    <cellStyle name="Normal 10 2 3 3" xfId="89"/>
    <cellStyle name="Normal 10 2 3 4" xfId="90"/>
    <cellStyle name="Normal 10 2 3 5" xfId="91"/>
    <cellStyle name="Normal 10 2 4" xfId="92"/>
    <cellStyle name="Normal 10 2 4 2" xfId="93"/>
    <cellStyle name="Normal 10 2 5" xfId="94"/>
    <cellStyle name="Normal 10 2 6" xfId="95"/>
    <cellStyle name="Normal 10 2 7" xfId="96"/>
    <cellStyle name="Normal 10 3" xfId="97"/>
    <cellStyle name="Normal 10 3 2" xfId="98"/>
    <cellStyle name="Normal 10 3 2 2" xfId="99"/>
    <cellStyle name="Normal 10 3 3" xfId="100"/>
    <cellStyle name="Normal 10 3 4" xfId="101"/>
    <cellStyle name="Normal 10 3 5" xfId="102"/>
    <cellStyle name="Normal 10 4" xfId="103"/>
    <cellStyle name="Normal 10 4 2" xfId="104"/>
    <cellStyle name="Normal 10 4 2 2" xfId="105"/>
    <cellStyle name="Normal 10 4 3" xfId="106"/>
    <cellStyle name="Normal 10 4 4" xfId="107"/>
    <cellStyle name="Normal 10 4 5" xfId="108"/>
    <cellStyle name="Normal 10 5" xfId="109"/>
    <cellStyle name="Normal 10 5 2" xfId="110"/>
    <cellStyle name="Normal 10 6" xfId="111"/>
    <cellStyle name="Normal 10 7" xfId="112"/>
    <cellStyle name="Normal 10 8" xfId="113"/>
    <cellStyle name="Normal 11" xfId="114"/>
    <cellStyle name="Normal 12" xfId="115"/>
    <cellStyle name="Normal 12 2" xfId="116"/>
    <cellStyle name="Normal 12 2 2" xfId="117"/>
    <cellStyle name="Normal 12 2 2 2" xfId="118"/>
    <cellStyle name="Normal 12 2 3" xfId="119"/>
    <cellStyle name="Normal 12 2 4" xfId="120"/>
    <cellStyle name="Normal 12 2 5" xfId="121"/>
    <cellStyle name="Normal 12 3" xfId="122"/>
    <cellStyle name="Normal 12 3 2" xfId="123"/>
    <cellStyle name="Normal 12 3 2 2" xfId="124"/>
    <cellStyle name="Normal 12 3 3" xfId="125"/>
    <cellStyle name="Normal 12 3 4" xfId="126"/>
    <cellStyle name="Normal 12 3 5" xfId="127"/>
    <cellStyle name="Normal 12 4" xfId="128"/>
    <cellStyle name="Normal 12 4 2" xfId="129"/>
    <cellStyle name="Normal 12 5" xfId="130"/>
    <cellStyle name="Normal 12 6" xfId="131"/>
    <cellStyle name="Normal 12 7" xfId="132"/>
    <cellStyle name="Normal 13" xfId="133"/>
    <cellStyle name="Normal 13 2" xfId="134"/>
    <cellStyle name="Normal 13 2 2" xfId="135"/>
    <cellStyle name="Normal 13 3" xfId="136"/>
    <cellStyle name="Normal 13 4" xfId="137"/>
    <cellStyle name="Normal 13 5" xfId="138"/>
    <cellStyle name="Normal 14" xfId="139"/>
    <cellStyle name="Normal 14 2" xfId="140"/>
    <cellStyle name="Normal 15" xfId="141"/>
    <cellStyle name="Normal 15 2" xfId="429"/>
    <cellStyle name="Normal 15 2 2" xfId="431"/>
    <cellStyle name="Normal 15 2 3" xfId="433"/>
    <cellStyle name="Normal 16" xfId="142"/>
    <cellStyle name="Normal 17" xfId="143"/>
    <cellStyle name="Normal 18" xfId="144"/>
    <cellStyle name="Normal 19" xfId="427"/>
    <cellStyle name="Normal 19 2" xfId="432"/>
    <cellStyle name="Normal 19 3" xfId="434"/>
    <cellStyle name="Normal 2" xfId="1"/>
    <cellStyle name="Normal 2 2" xfId="145"/>
    <cellStyle name="Normal 2 2 2" xfId="146"/>
    <cellStyle name="Normal 2 2 2 2" xfId="147"/>
    <cellStyle name="Normal 2 2 2 2 2" xfId="148"/>
    <cellStyle name="Normal 2 2 2 2 2 2" xfId="149"/>
    <cellStyle name="Normal 2 2 2 3" xfId="150"/>
    <cellStyle name="Normal 2 2 2 4" xfId="151"/>
    <cellStyle name="Normal 2 2 2 5" xfId="152"/>
    <cellStyle name="Normal 2 2 3" xfId="153"/>
    <cellStyle name="Normal 2 2 4" xfId="154"/>
    <cellStyle name="Normal 2 3" xfId="155"/>
    <cellStyle name="Normal 2 4" xfId="156"/>
    <cellStyle name="Normal 2 4 2" xfId="157"/>
    <cellStyle name="Normal 2 5" xfId="158"/>
    <cellStyle name="Normal 3" xfId="159"/>
    <cellStyle name="Normal 3 2" xfId="160"/>
    <cellStyle name="Normal 3 3" xfId="161"/>
    <cellStyle name="Normal 4" xfId="162"/>
    <cellStyle name="Normal 4 2" xfId="163"/>
    <cellStyle name="Normal 5" xfId="164"/>
    <cellStyle name="Normal 5 10" xfId="165"/>
    <cellStyle name="Normal 5 2" xfId="166"/>
    <cellStyle name="Normal 5 2 2" xfId="167"/>
    <cellStyle name="Normal 5 2 2 2" xfId="168"/>
    <cellStyle name="Normal 5 2 2 2 2" xfId="169"/>
    <cellStyle name="Normal 5 2 2 2 2 2" xfId="170"/>
    <cellStyle name="Normal 5 2 2 2 2 2 2" xfId="171"/>
    <cellStyle name="Normal 5 2 2 2 2 3" xfId="172"/>
    <cellStyle name="Normal 5 2 2 2 2 4" xfId="173"/>
    <cellStyle name="Normal 5 2 2 2 2 5" xfId="174"/>
    <cellStyle name="Normal 5 2 2 2 3" xfId="175"/>
    <cellStyle name="Normal 5 2 2 2 3 2" xfId="176"/>
    <cellStyle name="Normal 5 2 2 2 3 2 2" xfId="177"/>
    <cellStyle name="Normal 5 2 2 2 3 3" xfId="178"/>
    <cellStyle name="Normal 5 2 2 2 3 4" xfId="179"/>
    <cellStyle name="Normal 5 2 2 2 3 5" xfId="180"/>
    <cellStyle name="Normal 5 2 2 2 4" xfId="181"/>
    <cellStyle name="Normal 5 2 2 2 4 2" xfId="182"/>
    <cellStyle name="Normal 5 2 2 2 5" xfId="183"/>
    <cellStyle name="Normal 5 2 2 2 6" xfId="184"/>
    <cellStyle name="Normal 5 2 2 2 7" xfId="185"/>
    <cellStyle name="Normal 5 2 2 3" xfId="186"/>
    <cellStyle name="Normal 5 2 2 3 2" xfId="187"/>
    <cellStyle name="Normal 5 2 2 3 2 2" xfId="188"/>
    <cellStyle name="Normal 5 2 2 3 3" xfId="189"/>
    <cellStyle name="Normal 5 2 2 3 4" xfId="190"/>
    <cellStyle name="Normal 5 2 2 3 5" xfId="191"/>
    <cellStyle name="Normal 5 2 2 4" xfId="192"/>
    <cellStyle name="Normal 5 2 2 4 2" xfId="193"/>
    <cellStyle name="Normal 5 2 2 4 2 2" xfId="194"/>
    <cellStyle name="Normal 5 2 2 4 3" xfId="195"/>
    <cellStyle name="Normal 5 2 2 4 4" xfId="196"/>
    <cellStyle name="Normal 5 2 2 4 5" xfId="197"/>
    <cellStyle name="Normal 5 2 2 5" xfId="198"/>
    <cellStyle name="Normal 5 2 2 5 2" xfId="199"/>
    <cellStyle name="Normal 5 2 2 6" xfId="200"/>
    <cellStyle name="Normal 5 2 2 7" xfId="201"/>
    <cellStyle name="Normal 5 2 2 8" xfId="202"/>
    <cellStyle name="Normal 5 2 3" xfId="203"/>
    <cellStyle name="Normal 5 2 3 2" xfId="204"/>
    <cellStyle name="Normal 5 2 3 2 2" xfId="205"/>
    <cellStyle name="Normal 5 2 3 2 2 2" xfId="206"/>
    <cellStyle name="Normal 5 2 3 2 3" xfId="207"/>
    <cellStyle name="Normal 5 2 3 2 4" xfId="208"/>
    <cellStyle name="Normal 5 2 3 2 5" xfId="209"/>
    <cellStyle name="Normal 5 2 3 3" xfId="210"/>
    <cellStyle name="Normal 5 2 3 3 2" xfId="211"/>
    <cellStyle name="Normal 5 2 3 3 2 2" xfId="212"/>
    <cellStyle name="Normal 5 2 3 3 3" xfId="213"/>
    <cellStyle name="Normal 5 2 3 3 4" xfId="214"/>
    <cellStyle name="Normal 5 2 3 3 5" xfId="215"/>
    <cellStyle name="Normal 5 2 3 4" xfId="216"/>
    <cellStyle name="Normal 5 2 3 4 2" xfId="217"/>
    <cellStyle name="Normal 5 2 3 5" xfId="218"/>
    <cellStyle name="Normal 5 2 3 6" xfId="219"/>
    <cellStyle name="Normal 5 2 3 7" xfId="220"/>
    <cellStyle name="Normal 5 2 4" xfId="221"/>
    <cellStyle name="Normal 5 2 4 2" xfId="222"/>
    <cellStyle name="Normal 5 2 4 2 2" xfId="223"/>
    <cellStyle name="Normal 5 2 4 3" xfId="224"/>
    <cellStyle name="Normal 5 2 4 4" xfId="225"/>
    <cellStyle name="Normal 5 2 4 5" xfId="226"/>
    <cellStyle name="Normal 5 2 5" xfId="227"/>
    <cellStyle name="Normal 5 2 5 2" xfId="228"/>
    <cellStyle name="Normal 5 2 5 2 2" xfId="229"/>
    <cellStyle name="Normal 5 2 5 3" xfId="230"/>
    <cellStyle name="Normal 5 2 5 4" xfId="231"/>
    <cellStyle name="Normal 5 2 5 5" xfId="232"/>
    <cellStyle name="Normal 5 2 6" xfId="233"/>
    <cellStyle name="Normal 5 2 6 2" xfId="234"/>
    <cellStyle name="Normal 5 2 7" xfId="235"/>
    <cellStyle name="Normal 5 2 8" xfId="236"/>
    <cellStyle name="Normal 5 2 9" xfId="237"/>
    <cellStyle name="Normal 5 3" xfId="238"/>
    <cellStyle name="Normal 5 3 2" xfId="239"/>
    <cellStyle name="Normal 5 3 2 2" xfId="240"/>
    <cellStyle name="Normal 5 3 2 2 2" xfId="241"/>
    <cellStyle name="Normal 5 3 2 2 2 2" xfId="242"/>
    <cellStyle name="Normal 5 3 2 2 3" xfId="243"/>
    <cellStyle name="Normal 5 3 2 2 4" xfId="244"/>
    <cellStyle name="Normal 5 3 2 2 5" xfId="245"/>
    <cellStyle name="Normal 5 3 2 3" xfId="246"/>
    <cellStyle name="Normal 5 3 2 3 2" xfId="247"/>
    <cellStyle name="Normal 5 3 2 3 2 2" xfId="248"/>
    <cellStyle name="Normal 5 3 2 3 3" xfId="249"/>
    <cellStyle name="Normal 5 3 2 3 4" xfId="250"/>
    <cellStyle name="Normal 5 3 2 3 5" xfId="251"/>
    <cellStyle name="Normal 5 3 2 4" xfId="252"/>
    <cellStyle name="Normal 5 3 2 4 2" xfId="253"/>
    <cellStyle name="Normal 5 3 2 5" xfId="254"/>
    <cellStyle name="Normal 5 3 2 6" xfId="255"/>
    <cellStyle name="Normal 5 3 2 7" xfId="256"/>
    <cellStyle name="Normal 5 3 3" xfId="257"/>
    <cellStyle name="Normal 5 3 3 2" xfId="258"/>
    <cellStyle name="Normal 5 3 3 2 2" xfId="259"/>
    <cellStyle name="Normal 5 3 3 3" xfId="260"/>
    <cellStyle name="Normal 5 3 3 4" xfId="261"/>
    <cellStyle name="Normal 5 3 3 5" xfId="262"/>
    <cellStyle name="Normal 5 3 4" xfId="263"/>
    <cellStyle name="Normal 5 3 4 2" xfId="264"/>
    <cellStyle name="Normal 5 3 4 2 2" xfId="265"/>
    <cellStyle name="Normal 5 3 4 3" xfId="266"/>
    <cellStyle name="Normal 5 3 4 4" xfId="267"/>
    <cellStyle name="Normal 5 3 4 5" xfId="268"/>
    <cellStyle name="Normal 5 3 5" xfId="269"/>
    <cellStyle name="Normal 5 3 5 2" xfId="270"/>
    <cellStyle name="Normal 5 3 6" xfId="271"/>
    <cellStyle name="Normal 5 3 7" xfId="272"/>
    <cellStyle name="Normal 5 3 8" xfId="273"/>
    <cellStyle name="Normal 5 4" xfId="274"/>
    <cellStyle name="Normal 5 4 2" xfId="275"/>
    <cellStyle name="Normal 5 4 2 2" xfId="276"/>
    <cellStyle name="Normal 5 4 2 2 2" xfId="277"/>
    <cellStyle name="Normal 5 4 2 3" xfId="278"/>
    <cellStyle name="Normal 5 4 2 4" xfId="279"/>
    <cellStyle name="Normal 5 4 2 5" xfId="280"/>
    <cellStyle name="Normal 5 4 3" xfId="281"/>
    <cellStyle name="Normal 5 4 3 2" xfId="282"/>
    <cellStyle name="Normal 5 4 3 2 2" xfId="283"/>
    <cellStyle name="Normal 5 4 3 3" xfId="284"/>
    <cellStyle name="Normal 5 4 3 4" xfId="285"/>
    <cellStyle name="Normal 5 4 3 5" xfId="286"/>
    <cellStyle name="Normal 5 4 4" xfId="287"/>
    <cellStyle name="Normal 5 4 4 2" xfId="288"/>
    <cellStyle name="Normal 5 4 5" xfId="289"/>
    <cellStyle name="Normal 5 4 6" xfId="290"/>
    <cellStyle name="Normal 5 4 7" xfId="291"/>
    <cellStyle name="Normal 5 5" xfId="292"/>
    <cellStyle name="Normal 5 5 2" xfId="293"/>
    <cellStyle name="Normal 5 5 2 2" xfId="294"/>
    <cellStyle name="Normal 5 5 3" xfId="295"/>
    <cellStyle name="Normal 5 5 4" xfId="296"/>
    <cellStyle name="Normal 5 5 5" xfId="297"/>
    <cellStyle name="Normal 5 6" xfId="298"/>
    <cellStyle name="Normal 5 6 2" xfId="299"/>
    <cellStyle name="Normal 5 6 2 2" xfId="300"/>
    <cellStyle name="Normal 5 6 3" xfId="301"/>
    <cellStyle name="Normal 5 6 4" xfId="302"/>
    <cellStyle name="Normal 5 6 5" xfId="303"/>
    <cellStyle name="Normal 5 7" xfId="304"/>
    <cellStyle name="Normal 5 7 2" xfId="305"/>
    <cellStyle name="Normal 5 8" xfId="306"/>
    <cellStyle name="Normal 5 9" xfId="307"/>
    <cellStyle name="Normal 6" xfId="308"/>
    <cellStyle name="Normal 6 2" xfId="309"/>
    <cellStyle name="Normal 6 2 2" xfId="310"/>
    <cellStyle name="Normal 6 2 2 2" xfId="311"/>
    <cellStyle name="Normal 6 2 2 2 2" xfId="312"/>
    <cellStyle name="Normal 6 2 2 2 2 2" xfId="313"/>
    <cellStyle name="Normal 6 2 2 2 3" xfId="314"/>
    <cellStyle name="Normal 6 2 2 2 4" xfId="315"/>
    <cellStyle name="Normal 6 2 2 2 5" xfId="316"/>
    <cellStyle name="Normal 6 2 2 3" xfId="317"/>
    <cellStyle name="Normal 6 2 2 3 2" xfId="318"/>
    <cellStyle name="Normal 6 2 2 3 2 2" xfId="319"/>
    <cellStyle name="Normal 6 2 2 3 3" xfId="320"/>
    <cellStyle name="Normal 6 2 2 3 4" xfId="321"/>
    <cellStyle name="Normal 6 2 2 3 5" xfId="322"/>
    <cellStyle name="Normal 6 2 2 4" xfId="323"/>
    <cellStyle name="Normal 6 2 2 4 2" xfId="324"/>
    <cellStyle name="Normal 6 2 2 5" xfId="325"/>
    <cellStyle name="Normal 6 2 2 6" xfId="326"/>
    <cellStyle name="Normal 6 2 2 7" xfId="327"/>
    <cellStyle name="Normal 6 2 3" xfId="328"/>
    <cellStyle name="Normal 6 2 3 2" xfId="329"/>
    <cellStyle name="Normal 6 2 3 2 2" xfId="330"/>
    <cellStyle name="Normal 6 2 3 3" xfId="331"/>
    <cellStyle name="Normal 6 2 3 4" xfId="332"/>
    <cellStyle name="Normal 6 2 3 5" xfId="333"/>
    <cellStyle name="Normal 6 2 4" xfId="334"/>
    <cellStyle name="Normal 6 2 4 2" xfId="335"/>
    <cellStyle name="Normal 6 2 4 2 2" xfId="336"/>
    <cellStyle name="Normal 6 2 4 3" xfId="337"/>
    <cellStyle name="Normal 6 2 4 4" xfId="338"/>
    <cellStyle name="Normal 6 2 4 5" xfId="339"/>
    <cellStyle name="Normal 6 2 5" xfId="340"/>
    <cellStyle name="Normal 6 2 5 2" xfId="341"/>
    <cellStyle name="Normal 6 2 6" xfId="342"/>
    <cellStyle name="Normal 6 2 7" xfId="343"/>
    <cellStyle name="Normal 6 2 8" xfId="344"/>
    <cellStyle name="Normal 6 3" xfId="345"/>
    <cellStyle name="Normal 6 3 2" xfId="346"/>
    <cellStyle name="Normal 6 3 2 2" xfId="347"/>
    <cellStyle name="Normal 6 3 2 2 2" xfId="348"/>
    <cellStyle name="Normal 6 3 2 3" xfId="349"/>
    <cellStyle name="Normal 6 3 2 4" xfId="350"/>
    <cellStyle name="Normal 6 3 2 5" xfId="351"/>
    <cellStyle name="Normal 6 3 3" xfId="352"/>
    <cellStyle name="Normal 6 3 3 2" xfId="353"/>
    <cellStyle name="Normal 6 3 3 2 2" xfId="354"/>
    <cellStyle name="Normal 6 3 3 3" xfId="355"/>
    <cellStyle name="Normal 6 3 3 4" xfId="356"/>
    <cellStyle name="Normal 6 3 3 5" xfId="357"/>
    <cellStyle name="Normal 6 3 4" xfId="358"/>
    <cellStyle name="Normal 6 3 4 2" xfId="359"/>
    <cellStyle name="Normal 6 3 5" xfId="360"/>
    <cellStyle name="Normal 6 3 6" xfId="361"/>
    <cellStyle name="Normal 6 3 7" xfId="362"/>
    <cellStyle name="Normal 6 4" xfId="363"/>
    <cellStyle name="Normal 6 4 2" xfId="364"/>
    <cellStyle name="Normal 6 4 2 2" xfId="365"/>
    <cellStyle name="Normal 6 4 3" xfId="366"/>
    <cellStyle name="Normal 6 4 4" xfId="367"/>
    <cellStyle name="Normal 6 4 5" xfId="368"/>
    <cellStyle name="Normal 6 5" xfId="369"/>
    <cellStyle name="Normal 6 5 2" xfId="370"/>
    <cellStyle name="Normal 6 5 2 2" xfId="371"/>
    <cellStyle name="Normal 6 5 3" xfId="372"/>
    <cellStyle name="Normal 6 5 4" xfId="373"/>
    <cellStyle name="Normal 6 5 5" xfId="374"/>
    <cellStyle name="Normal 6 6" xfId="375"/>
    <cellStyle name="Normal 6 6 2" xfId="376"/>
    <cellStyle name="Normal 6 7" xfId="377"/>
    <cellStyle name="Normal 6 8" xfId="378"/>
    <cellStyle name="Normal 6 9" xfId="379"/>
    <cellStyle name="Normal 7" xfId="380"/>
    <cellStyle name="Normal 8" xfId="381"/>
    <cellStyle name="Normal 8 2" xfId="382"/>
    <cellStyle name="Normal 9" xfId="383"/>
    <cellStyle name="Normal 9 2" xfId="384"/>
    <cellStyle name="Normal 9 2 2" xfId="385"/>
    <cellStyle name="Normal 9 2 2 2" xfId="386"/>
    <cellStyle name="Normal 9 2 2 2 2" xfId="387"/>
    <cellStyle name="Normal 9 2 2 3" xfId="388"/>
    <cellStyle name="Normal 9 2 2 4" xfId="389"/>
    <cellStyle name="Normal 9 2 2 5" xfId="390"/>
    <cellStyle name="Normal 9 2 3" xfId="391"/>
    <cellStyle name="Normal 9 2 3 2" xfId="392"/>
    <cellStyle name="Normal 9 2 3 2 2" xfId="393"/>
    <cellStyle name="Normal 9 2 3 3" xfId="394"/>
    <cellStyle name="Normal 9 2 3 4" xfId="395"/>
    <cellStyle name="Normal 9 2 3 5" xfId="396"/>
    <cellStyle name="Normal 9 2 4" xfId="397"/>
    <cellStyle name="Normal 9 2 4 2" xfId="398"/>
    <cellStyle name="Normal 9 2 5" xfId="399"/>
    <cellStyle name="Normal 9 2 6" xfId="400"/>
    <cellStyle name="Normal 9 2 7" xfId="401"/>
    <cellStyle name="Normal 9 3" xfId="402"/>
    <cellStyle name="Normal 9 3 2" xfId="403"/>
    <cellStyle name="Normal 9 3 2 2" xfId="404"/>
    <cellStyle name="Normal 9 3 3" xfId="405"/>
    <cellStyle name="Normal 9 3 4" xfId="406"/>
    <cellStyle name="Normal 9 3 5" xfId="407"/>
    <cellStyle name="Normal 9 4" xfId="408"/>
    <cellStyle name="Normal 9 4 2" xfId="409"/>
    <cellStyle name="Normal 9 4 2 2" xfId="410"/>
    <cellStyle name="Normal 9 4 3" xfId="411"/>
    <cellStyle name="Normal 9 4 4" xfId="412"/>
    <cellStyle name="Normal 9 4 5" xfId="413"/>
    <cellStyle name="Normal 9 5" xfId="414"/>
    <cellStyle name="Normal 9 5 2" xfId="415"/>
    <cellStyle name="Normal 9 6" xfId="416"/>
    <cellStyle name="Normal 9 7" xfId="417"/>
    <cellStyle name="Normal 9 8" xfId="418"/>
    <cellStyle name="Notas 2" xfId="419"/>
    <cellStyle name="Salida 2" xfId="420"/>
    <cellStyle name="Texto de advertencia 2" xfId="421"/>
    <cellStyle name="Texto explicativo 2" xfId="422"/>
    <cellStyle name="Título 1 2" xfId="423"/>
    <cellStyle name="Título 2 2" xfId="424"/>
    <cellStyle name="Título 3 2" xfId="425"/>
    <cellStyle name="Total 2" xfId="426"/>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152400</xdr:colOff>
      <xdr:row>0</xdr:row>
      <xdr:rowOff>104775</xdr:rowOff>
    </xdr:from>
    <xdr:to>
      <xdr:col>8</xdr:col>
      <xdr:colOff>3831</xdr:colOff>
      <xdr:row>4</xdr:row>
      <xdr:rowOff>85725</xdr:rowOff>
    </xdr:to>
    <xdr:pic>
      <xdr:nvPicPr>
        <xdr:cNvPr id="3" name="Imagen 2" descr="marca con escudo (pequeñ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00050" y="104775"/>
          <a:ext cx="1584981"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145679</xdr:colOff>
      <xdr:row>5</xdr:row>
      <xdr:rowOff>11205</xdr:rowOff>
    </xdr:from>
    <xdr:to>
      <xdr:col>1</xdr:col>
      <xdr:colOff>1311088</xdr:colOff>
      <xdr:row>6</xdr:row>
      <xdr:rowOff>201704</xdr:rowOff>
    </xdr:to>
    <xdr:sp macro="" textlink="">
      <xdr:nvSpPr>
        <xdr:cNvPr id="3" name="2 CuadroTexto"/>
        <xdr:cNvSpPr txBox="1"/>
      </xdr:nvSpPr>
      <xdr:spPr>
        <a:xfrm>
          <a:off x="145679" y="1030380"/>
          <a:ext cx="1708334" cy="42862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1000" b="1">
              <a:solidFill>
                <a:schemeClr val="dk1"/>
              </a:solidFill>
              <a:effectLst/>
              <a:latin typeface="+mn-lt"/>
              <a:ea typeface="+mn-ea"/>
              <a:cs typeface="+mn-cs"/>
            </a:rPr>
            <a:t>DIRECCIÓN</a:t>
          </a:r>
          <a:r>
            <a:rPr lang="es-ES" sz="1000" b="1" baseline="0">
              <a:solidFill>
                <a:schemeClr val="dk1"/>
              </a:solidFill>
              <a:effectLst/>
              <a:latin typeface="+mn-lt"/>
              <a:ea typeface="+mn-ea"/>
              <a:cs typeface="+mn-cs"/>
            </a:rPr>
            <a:t> GENERAL DE CONTABILIDAD FISCAL</a:t>
          </a:r>
          <a:endParaRPr lang="es-ES" sz="1050">
            <a:effectLst/>
          </a:endParaRPr>
        </a:p>
      </xdr:txBody>
    </xdr:sp>
    <xdr:clientData/>
  </xdr:twoCellAnchor>
  <xdr:twoCellAnchor>
    <xdr:from>
      <xdr:col>0</xdr:col>
      <xdr:colOff>82444</xdr:colOff>
      <xdr:row>0</xdr:row>
      <xdr:rowOff>57630</xdr:rowOff>
    </xdr:from>
    <xdr:to>
      <xdr:col>1</xdr:col>
      <xdr:colOff>1569134</xdr:colOff>
      <xdr:row>5</xdr:row>
      <xdr:rowOff>40821</xdr:rowOff>
    </xdr:to>
    <xdr:pic>
      <xdr:nvPicPr>
        <xdr:cNvPr id="5" name="Imagen 4" descr="marca con escudo (pequeñ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444" y="57630"/>
          <a:ext cx="2030976" cy="10173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661150</xdr:colOff>
      <xdr:row>3</xdr:row>
      <xdr:rowOff>134470</xdr:rowOff>
    </xdr:from>
    <xdr:to>
      <xdr:col>35</xdr:col>
      <xdr:colOff>56029</xdr:colOff>
      <xdr:row>6</xdr:row>
      <xdr:rowOff>0</xdr:rowOff>
    </xdr:to>
    <xdr:sp macro="" textlink="">
      <xdr:nvSpPr>
        <xdr:cNvPr id="2" name="2 CuadroTexto"/>
        <xdr:cNvSpPr txBox="1"/>
      </xdr:nvSpPr>
      <xdr:spPr>
        <a:xfrm>
          <a:off x="1199032" y="705970"/>
          <a:ext cx="2689409" cy="42582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ES" sz="800" b="1">
              <a:solidFill>
                <a:schemeClr val="dk1"/>
              </a:solidFill>
              <a:effectLst/>
              <a:latin typeface="+mn-lt"/>
              <a:ea typeface="+mn-ea"/>
              <a:cs typeface="+mn-cs"/>
            </a:rPr>
            <a:t>DIRECCIÓN</a:t>
          </a:r>
          <a:r>
            <a:rPr lang="es-ES" sz="800" b="1" baseline="0">
              <a:solidFill>
                <a:schemeClr val="dk1"/>
              </a:solidFill>
              <a:effectLst/>
              <a:latin typeface="+mn-lt"/>
              <a:ea typeface="+mn-ea"/>
              <a:cs typeface="+mn-cs"/>
            </a:rPr>
            <a:t> GENERAL DE CONTABILIDAD FISCAL</a:t>
          </a:r>
          <a:endParaRPr lang="es-ES" sz="900">
            <a:effectLst/>
          </a:endParaRPr>
        </a:p>
      </xdr:txBody>
    </xdr:sp>
    <xdr:clientData/>
  </xdr:twoCellAnchor>
  <xdr:twoCellAnchor>
    <xdr:from>
      <xdr:col>1</xdr:col>
      <xdr:colOff>1030941</xdr:colOff>
      <xdr:row>0</xdr:row>
      <xdr:rowOff>33618</xdr:rowOff>
    </xdr:from>
    <xdr:to>
      <xdr:col>1</xdr:col>
      <xdr:colOff>2615922</xdr:colOff>
      <xdr:row>4</xdr:row>
      <xdr:rowOff>43143</xdr:rowOff>
    </xdr:to>
    <xdr:pic>
      <xdr:nvPicPr>
        <xdr:cNvPr id="3" name="Imagen 2" descr="marca con escudo (pequeñ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68823" y="33618"/>
          <a:ext cx="1584981" cy="771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
    <tabColor rgb="FFFFC000"/>
  </sheetPr>
  <dimension ref="A1:AH231"/>
  <sheetViews>
    <sheetView showGridLines="0" tabSelected="1" view="pageBreakPreview" zoomScale="115" zoomScaleNormal="115" zoomScaleSheetLayoutView="115" workbookViewId="0">
      <selection activeCell="I37" sqref="I37:L37"/>
    </sheetView>
  </sheetViews>
  <sheetFormatPr baseColWidth="10" defaultRowHeight="15"/>
  <cols>
    <col min="1" max="30" width="3.7109375" style="10" customWidth="1"/>
    <col min="31" max="31" width="7.7109375" style="10" customWidth="1"/>
    <col min="32" max="32" width="3.7109375" style="10" customWidth="1"/>
    <col min="33" max="33" width="11.42578125" style="10"/>
    <col min="34" max="34" width="18.7109375" style="10" customWidth="1"/>
    <col min="35" max="16384" width="11.42578125" style="10"/>
  </cols>
  <sheetData>
    <row r="1" spans="1:34">
      <c r="Y1" s="31"/>
      <c r="Z1" s="31"/>
      <c r="AA1" s="31"/>
      <c r="AB1" s="31"/>
      <c r="AC1" s="31"/>
      <c r="AD1" s="31"/>
      <c r="AE1" s="31"/>
      <c r="AF1" s="31"/>
      <c r="AH1" s="114">
        <f>SUM(C21:H39)</f>
        <v>6630422.1899999995</v>
      </c>
    </row>
    <row r="2" spans="1:34" ht="15.75">
      <c r="A2" s="32"/>
      <c r="B2" s="32"/>
      <c r="C2" s="32"/>
      <c r="D2" s="32"/>
      <c r="E2" s="32"/>
      <c r="F2" s="32"/>
      <c r="G2" s="32"/>
      <c r="H2" s="32"/>
      <c r="I2" s="32"/>
      <c r="J2" s="32"/>
      <c r="K2" s="32"/>
      <c r="L2" s="32"/>
      <c r="M2" s="32"/>
      <c r="N2" s="32"/>
      <c r="O2" s="32"/>
      <c r="P2" s="32"/>
      <c r="Q2" s="32"/>
      <c r="R2" s="32"/>
      <c r="S2" s="32"/>
      <c r="T2" s="32"/>
      <c r="U2" s="32"/>
      <c r="V2" s="32"/>
      <c r="W2" s="32"/>
      <c r="X2" s="254" t="s">
        <v>35</v>
      </c>
      <c r="Y2" s="255"/>
      <c r="Z2" s="255"/>
      <c r="AA2" s="255"/>
      <c r="AB2" s="255"/>
      <c r="AC2" s="255"/>
      <c r="AD2" s="255"/>
      <c r="AE2" s="256"/>
      <c r="AF2" s="32"/>
    </row>
    <row r="3" spans="1:34" ht="15.75">
      <c r="A3" s="32"/>
      <c r="B3" s="32"/>
      <c r="C3" s="33"/>
      <c r="D3" s="33"/>
      <c r="E3" s="33"/>
      <c r="F3" s="32"/>
      <c r="G3" s="32"/>
      <c r="H3" s="32"/>
      <c r="I3" s="32"/>
      <c r="J3" s="32"/>
      <c r="K3" s="32"/>
      <c r="L3" s="32"/>
      <c r="M3" s="32"/>
      <c r="N3" s="32"/>
      <c r="O3" s="32"/>
      <c r="P3" s="32"/>
      <c r="Q3" s="32"/>
      <c r="R3" s="32"/>
      <c r="S3" s="32"/>
      <c r="T3" s="32"/>
      <c r="U3" s="32"/>
      <c r="V3" s="32"/>
      <c r="W3" s="32"/>
      <c r="X3" s="257" t="s">
        <v>1440</v>
      </c>
      <c r="Y3" s="258"/>
      <c r="Z3" s="258"/>
      <c r="AA3" s="258"/>
      <c r="AB3" s="258"/>
      <c r="AC3" s="258"/>
      <c r="AD3" s="258"/>
      <c r="AE3" s="259"/>
      <c r="AF3" s="32"/>
    </row>
    <row r="4" spans="1:34" ht="15.75">
      <c r="A4" s="32"/>
      <c r="B4" s="32"/>
      <c r="C4" s="33"/>
      <c r="D4" s="33"/>
      <c r="E4" s="33"/>
      <c r="F4" s="32"/>
      <c r="G4" s="32"/>
      <c r="H4" s="32"/>
      <c r="I4" s="32"/>
      <c r="J4" s="32"/>
      <c r="K4" s="32"/>
      <c r="L4" s="32"/>
      <c r="M4" s="32"/>
      <c r="N4" s="32"/>
      <c r="O4" s="32"/>
      <c r="P4" s="32"/>
      <c r="Q4" s="32"/>
      <c r="R4" s="32"/>
      <c r="S4" s="32"/>
      <c r="T4" s="32"/>
      <c r="U4" s="32"/>
      <c r="V4" s="32"/>
      <c r="W4" s="32"/>
      <c r="X4" s="257" t="s">
        <v>1439</v>
      </c>
      <c r="Y4" s="258"/>
      <c r="Z4" s="258"/>
      <c r="AA4" s="258"/>
      <c r="AB4" s="258"/>
      <c r="AC4" s="258"/>
      <c r="AD4" s="258"/>
      <c r="AE4" s="259"/>
      <c r="AF4" s="32"/>
    </row>
    <row r="5" spans="1:34" ht="15.75">
      <c r="A5" s="32"/>
      <c r="B5" s="32"/>
      <c r="C5" s="33"/>
      <c r="D5" s="33"/>
      <c r="E5" s="33"/>
      <c r="F5" s="32"/>
      <c r="G5" s="32"/>
      <c r="H5" s="32"/>
      <c r="I5" s="32"/>
      <c r="J5" s="32"/>
      <c r="K5" s="32"/>
      <c r="L5" s="32"/>
      <c r="M5" s="32"/>
      <c r="N5" s="32"/>
      <c r="O5" s="32"/>
      <c r="P5" s="32"/>
      <c r="Q5" s="32"/>
      <c r="R5" s="32"/>
      <c r="S5" s="32"/>
      <c r="T5" s="32"/>
      <c r="U5" s="32"/>
      <c r="V5" s="32"/>
      <c r="W5" s="32"/>
      <c r="X5" s="34"/>
      <c r="Y5" s="32"/>
      <c r="Z5" s="35"/>
      <c r="AA5" s="35"/>
      <c r="AB5" s="36"/>
      <c r="AC5" s="36"/>
      <c r="AD5" s="36"/>
      <c r="AE5" s="36"/>
      <c r="AF5" s="32"/>
    </row>
    <row r="6" spans="1:34" ht="16.5">
      <c r="A6" s="260" t="s">
        <v>34</v>
      </c>
      <c r="B6" s="260"/>
      <c r="C6" s="260"/>
      <c r="D6" s="260"/>
      <c r="E6" s="260"/>
      <c r="F6" s="260"/>
      <c r="G6" s="260"/>
      <c r="H6" s="260"/>
      <c r="I6" s="260"/>
      <c r="J6" s="260"/>
      <c r="K6" s="260"/>
      <c r="L6" s="260"/>
      <c r="M6" s="260"/>
      <c r="N6" s="260"/>
      <c r="O6" s="260"/>
      <c r="P6" s="260"/>
      <c r="Q6" s="260"/>
      <c r="R6" s="260"/>
      <c r="S6" s="260"/>
      <c r="T6" s="260"/>
      <c r="U6" s="260"/>
      <c r="V6" s="260"/>
      <c r="W6" s="260"/>
      <c r="X6" s="260"/>
      <c r="Y6" s="260"/>
      <c r="Z6" s="260"/>
      <c r="AA6" s="260"/>
      <c r="AB6" s="260"/>
      <c r="AC6" s="260"/>
      <c r="AD6" s="260"/>
      <c r="AE6" s="260"/>
      <c r="AF6" s="260"/>
    </row>
    <row r="7" spans="1:34" ht="16.5">
      <c r="A7" s="261" t="s">
        <v>1244</v>
      </c>
      <c r="B7" s="260"/>
      <c r="C7" s="260"/>
      <c r="D7" s="260"/>
      <c r="E7" s="260"/>
      <c r="F7" s="260"/>
      <c r="G7" s="260"/>
      <c r="H7" s="260"/>
      <c r="I7" s="260"/>
      <c r="J7" s="260"/>
      <c r="K7" s="260"/>
      <c r="L7" s="260"/>
      <c r="M7" s="260"/>
      <c r="N7" s="260"/>
      <c r="O7" s="260"/>
      <c r="P7" s="260"/>
      <c r="Q7" s="260"/>
      <c r="R7" s="260"/>
      <c r="S7" s="260"/>
      <c r="T7" s="260"/>
      <c r="U7" s="260"/>
      <c r="V7" s="260"/>
      <c r="W7" s="260"/>
      <c r="X7" s="260"/>
      <c r="Y7" s="260"/>
      <c r="Z7" s="260"/>
      <c r="AA7" s="260"/>
      <c r="AB7" s="260"/>
      <c r="AC7" s="260"/>
      <c r="AD7" s="260"/>
      <c r="AE7" s="260"/>
      <c r="AF7" s="260"/>
    </row>
    <row r="8" spans="1:34" ht="15.75">
      <c r="A8" s="37"/>
      <c r="B8" s="38"/>
      <c r="C8" s="38"/>
      <c r="D8" s="38"/>
      <c r="E8" s="38"/>
      <c r="F8" s="38"/>
      <c r="G8" s="38"/>
      <c r="H8" s="38"/>
      <c r="I8" s="38"/>
      <c r="J8" s="38"/>
      <c r="K8" s="38"/>
      <c r="L8" s="38"/>
      <c r="M8" s="38"/>
      <c r="N8" s="38"/>
      <c r="O8" s="38"/>
      <c r="P8" s="38"/>
      <c r="Q8" s="38"/>
      <c r="R8" s="38"/>
      <c r="S8" s="38"/>
      <c r="T8" s="38"/>
      <c r="U8" s="38"/>
      <c r="V8" s="38"/>
      <c r="W8" s="38"/>
      <c r="X8" s="38"/>
      <c r="Y8" s="38"/>
      <c r="Z8" s="38"/>
      <c r="AA8" s="38"/>
      <c r="AB8" s="38"/>
      <c r="AC8" s="37"/>
      <c r="AD8" s="37"/>
      <c r="AE8" s="37"/>
      <c r="AF8" s="37"/>
    </row>
    <row r="9" spans="1:34" ht="15.75">
      <c r="A9" s="37"/>
      <c r="B9" s="38"/>
      <c r="C9" s="38"/>
      <c r="D9" s="38"/>
      <c r="E9" s="38"/>
      <c r="F9" s="38"/>
      <c r="G9" s="39" t="s">
        <v>26</v>
      </c>
      <c r="H9" s="38"/>
      <c r="I9" s="38"/>
      <c r="J9" s="38"/>
      <c r="K9" s="38"/>
      <c r="L9" s="38"/>
      <c r="M9" s="38"/>
      <c r="N9" s="38"/>
      <c r="O9" s="38"/>
      <c r="P9" s="270">
        <v>43101</v>
      </c>
      <c r="Q9" s="271"/>
      <c r="R9" s="271"/>
      <c r="S9" s="272"/>
      <c r="T9" s="38"/>
      <c r="U9" s="38" t="s">
        <v>0</v>
      </c>
      <c r="V9" s="270">
        <v>43131</v>
      </c>
      <c r="W9" s="271"/>
      <c r="X9" s="271"/>
      <c r="Y9" s="272"/>
      <c r="Z9" s="38"/>
      <c r="AA9" s="38"/>
      <c r="AB9" s="38"/>
      <c r="AC9" s="37"/>
      <c r="AD9" s="37"/>
      <c r="AE9" s="37"/>
      <c r="AF9" s="37"/>
    </row>
    <row r="10" spans="1:34" ht="15.75">
      <c r="A10" s="37"/>
      <c r="B10" s="38"/>
      <c r="C10" s="38"/>
      <c r="D10" s="38"/>
      <c r="E10" s="38"/>
      <c r="F10" s="38"/>
      <c r="G10" s="39"/>
      <c r="H10" s="38"/>
      <c r="I10" s="38"/>
      <c r="J10" s="38"/>
      <c r="K10" s="38"/>
      <c r="L10" s="38"/>
      <c r="M10" s="38"/>
      <c r="N10" s="38"/>
      <c r="O10" s="38"/>
      <c r="P10" s="40"/>
      <c r="Q10" s="40"/>
      <c r="R10" s="40"/>
      <c r="S10" s="40"/>
      <c r="T10" s="38"/>
      <c r="U10" s="38"/>
      <c r="V10" s="40"/>
      <c r="W10" s="40"/>
      <c r="X10" s="40"/>
      <c r="Y10" s="40"/>
      <c r="Z10" s="38"/>
      <c r="AA10" s="38"/>
      <c r="AB10" s="38"/>
      <c r="AC10" s="37"/>
      <c r="AD10" s="37"/>
      <c r="AE10" s="37"/>
      <c r="AF10" s="37"/>
    </row>
    <row r="11" spans="1:34" ht="15.75">
      <c r="A11" s="37"/>
      <c r="B11" s="38"/>
      <c r="C11" s="41" t="s">
        <v>1</v>
      </c>
      <c r="D11" s="41"/>
      <c r="E11" s="41"/>
      <c r="F11" s="83" t="s">
        <v>36</v>
      </c>
      <c r="G11" s="85"/>
      <c r="H11" s="85"/>
      <c r="I11" s="85"/>
      <c r="J11" s="85"/>
      <c r="K11" s="85"/>
      <c r="L11" s="85"/>
      <c r="M11" s="85"/>
      <c r="N11" s="85"/>
      <c r="O11" s="85"/>
      <c r="P11" s="85"/>
      <c r="Q11" s="85"/>
      <c r="R11" s="85"/>
      <c r="S11" s="85"/>
      <c r="T11" s="85"/>
      <c r="U11" s="85"/>
      <c r="V11" s="85"/>
      <c r="W11" s="85"/>
      <c r="X11" s="85"/>
      <c r="Y11" s="85"/>
      <c r="Z11" s="85"/>
      <c r="AA11" s="85"/>
      <c r="AB11" s="85"/>
      <c r="AC11" s="79"/>
      <c r="AD11" s="79"/>
      <c r="AE11" s="79"/>
      <c r="AF11" s="79"/>
    </row>
    <row r="12" spans="1:34" ht="15.75" customHeight="1">
      <c r="A12" s="37"/>
      <c r="B12" s="38"/>
      <c r="C12" s="31"/>
      <c r="D12" s="31"/>
      <c r="E12" s="84"/>
      <c r="F12" s="286" t="str">
        <f>VLOOKUP(H14,bd_lista!A3:B608,2,FALSE)</f>
        <v>MINISTERIO DE RELACIONES EXTERIORES</v>
      </c>
      <c r="G12" s="286"/>
      <c r="H12" s="286"/>
      <c r="I12" s="286"/>
      <c r="J12" s="286"/>
      <c r="K12" s="286"/>
      <c r="L12" s="286"/>
      <c r="M12" s="286"/>
      <c r="N12" s="286"/>
      <c r="O12" s="286"/>
      <c r="P12" s="286"/>
      <c r="Q12" s="286"/>
      <c r="R12" s="286"/>
      <c r="S12" s="286"/>
      <c r="T12" s="286"/>
      <c r="U12" s="286"/>
      <c r="V12" s="286"/>
      <c r="W12" s="286"/>
      <c r="X12" s="286"/>
      <c r="Y12" s="286"/>
      <c r="Z12" s="286"/>
      <c r="AA12" s="286"/>
      <c r="AB12" s="286"/>
      <c r="AC12" s="286"/>
      <c r="AD12" s="286"/>
      <c r="AE12" s="79"/>
      <c r="AF12" s="79"/>
    </row>
    <row r="13" spans="1:34" ht="23.25" customHeight="1">
      <c r="A13" s="37"/>
      <c r="B13" s="37"/>
      <c r="C13" s="31"/>
      <c r="D13" s="31"/>
      <c r="E13" s="31"/>
      <c r="F13" s="286"/>
      <c r="G13" s="286"/>
      <c r="H13" s="286"/>
      <c r="I13" s="286"/>
      <c r="J13" s="286"/>
      <c r="K13" s="286"/>
      <c r="L13" s="286"/>
      <c r="M13" s="286"/>
      <c r="N13" s="286"/>
      <c r="O13" s="286"/>
      <c r="P13" s="286"/>
      <c r="Q13" s="286"/>
      <c r="R13" s="286"/>
      <c r="S13" s="286"/>
      <c r="T13" s="286"/>
      <c r="U13" s="286"/>
      <c r="V13" s="286"/>
      <c r="W13" s="286"/>
      <c r="X13" s="286"/>
      <c r="Y13" s="286"/>
      <c r="Z13" s="286"/>
      <c r="AA13" s="286"/>
      <c r="AB13" s="286"/>
      <c r="AC13" s="286"/>
      <c r="AD13" s="286"/>
      <c r="AE13" s="37"/>
      <c r="AF13" s="37"/>
    </row>
    <row r="14" spans="1:34" ht="15.75" customHeight="1">
      <c r="A14" s="37"/>
      <c r="B14" s="42" t="s">
        <v>1243</v>
      </c>
      <c r="C14" s="37"/>
      <c r="D14" s="37"/>
      <c r="E14" s="37"/>
      <c r="F14" s="37"/>
      <c r="G14" s="37"/>
      <c r="H14" s="275">
        <v>10</v>
      </c>
      <c r="I14" s="275"/>
      <c r="J14" s="37"/>
      <c r="K14" s="37"/>
      <c r="L14" s="37"/>
      <c r="M14" s="37"/>
      <c r="N14" s="37"/>
      <c r="O14" s="37"/>
      <c r="P14" s="37"/>
      <c r="Q14" s="37"/>
      <c r="R14" s="37"/>
      <c r="S14" s="37"/>
      <c r="T14" s="37"/>
      <c r="U14" s="37"/>
      <c r="V14" s="37"/>
      <c r="W14" s="37"/>
      <c r="X14" s="37"/>
      <c r="Y14" s="37"/>
      <c r="Z14" s="37"/>
      <c r="AA14" s="37"/>
      <c r="AB14" s="37"/>
      <c r="AC14" s="37"/>
      <c r="AD14" s="37"/>
      <c r="AE14" s="37"/>
      <c r="AF14" s="37"/>
    </row>
    <row r="15" spans="1:34" ht="6" customHeight="1">
      <c r="A15" s="79"/>
      <c r="B15" s="83"/>
      <c r="C15" s="79"/>
      <c r="D15" s="79"/>
      <c r="E15" s="79"/>
      <c r="F15" s="79"/>
      <c r="G15" s="79"/>
      <c r="H15" s="276"/>
      <c r="I15" s="276"/>
      <c r="J15" s="79"/>
      <c r="K15" s="79"/>
      <c r="L15" s="79"/>
      <c r="M15" s="79"/>
      <c r="N15" s="79"/>
      <c r="O15" s="79"/>
      <c r="P15" s="79"/>
      <c r="Q15" s="79"/>
      <c r="R15" s="79"/>
      <c r="S15" s="79"/>
      <c r="T15" s="79"/>
      <c r="U15" s="79"/>
      <c r="V15" s="79"/>
      <c r="W15" s="79"/>
      <c r="X15" s="79"/>
      <c r="Y15" s="79"/>
      <c r="Z15" s="79"/>
      <c r="AA15" s="79"/>
      <c r="AB15" s="79"/>
      <c r="AC15" s="79"/>
      <c r="AD15" s="79"/>
      <c r="AE15" s="79"/>
      <c r="AF15" s="79"/>
    </row>
    <row r="16" spans="1:34" ht="15.75" customHeight="1">
      <c r="A16" s="37"/>
      <c r="B16" s="262" t="s">
        <v>33</v>
      </c>
      <c r="C16" s="262"/>
      <c r="D16" s="262"/>
      <c r="E16" s="262"/>
      <c r="F16" s="262"/>
      <c r="G16" s="262"/>
      <c r="H16" s="262"/>
      <c r="I16" s="262"/>
      <c r="J16" s="262"/>
      <c r="K16" s="262"/>
      <c r="L16" s="262"/>
      <c r="M16" s="262"/>
      <c r="N16" s="262"/>
      <c r="O16" s="262"/>
      <c r="P16" s="262"/>
      <c r="Q16" s="262"/>
      <c r="R16" s="262"/>
      <c r="S16" s="262"/>
      <c r="T16" s="262"/>
      <c r="U16" s="262"/>
      <c r="V16" s="262"/>
      <c r="W16" s="262"/>
      <c r="X16" s="262"/>
      <c r="Y16" s="262"/>
      <c r="Z16" s="262"/>
      <c r="AA16" s="262"/>
      <c r="AB16" s="262"/>
      <c r="AC16" s="262"/>
      <c r="AD16" s="262"/>
      <c r="AE16" s="262"/>
      <c r="AF16" s="37"/>
    </row>
    <row r="17" spans="1:32" ht="15.75">
      <c r="A17" s="37"/>
      <c r="B17" s="262"/>
      <c r="C17" s="262"/>
      <c r="D17" s="262"/>
      <c r="E17" s="262"/>
      <c r="F17" s="262"/>
      <c r="G17" s="262"/>
      <c r="H17" s="262"/>
      <c r="I17" s="262"/>
      <c r="J17" s="262"/>
      <c r="K17" s="262"/>
      <c r="L17" s="262"/>
      <c r="M17" s="262"/>
      <c r="N17" s="262"/>
      <c r="O17" s="262"/>
      <c r="P17" s="262"/>
      <c r="Q17" s="262"/>
      <c r="R17" s="262"/>
      <c r="S17" s="262"/>
      <c r="T17" s="262"/>
      <c r="U17" s="262"/>
      <c r="V17" s="262"/>
      <c r="W17" s="262"/>
      <c r="X17" s="262"/>
      <c r="Y17" s="262"/>
      <c r="Z17" s="262"/>
      <c r="AA17" s="262"/>
      <c r="AB17" s="262"/>
      <c r="AC17" s="262"/>
      <c r="AD17" s="262"/>
      <c r="AE17" s="262"/>
      <c r="AF17" s="37"/>
    </row>
    <row r="18" spans="1:32" ht="7.5" customHeight="1">
      <c r="A18" s="37"/>
      <c r="B18" s="43"/>
      <c r="C18" s="43"/>
      <c r="D18" s="43"/>
      <c r="E18" s="43"/>
      <c r="F18" s="43"/>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37"/>
    </row>
    <row r="19" spans="1:32" ht="15.75" customHeight="1">
      <c r="A19" s="37"/>
      <c r="B19" s="43"/>
      <c r="C19" s="273" t="s">
        <v>1245</v>
      </c>
      <c r="D19" s="273"/>
      <c r="E19" s="273"/>
      <c r="F19" s="273"/>
      <c r="G19" s="273"/>
      <c r="H19" s="273"/>
      <c r="I19" s="263" t="s">
        <v>32</v>
      </c>
      <c r="J19" s="263"/>
      <c r="K19" s="263"/>
      <c r="L19" s="263"/>
      <c r="M19" s="264" t="s">
        <v>2</v>
      </c>
      <c r="N19" s="265"/>
      <c r="O19" s="265"/>
      <c r="P19" s="265"/>
      <c r="Q19" s="265"/>
      <c r="R19" s="265"/>
      <c r="S19" s="265"/>
      <c r="T19" s="265"/>
      <c r="U19" s="265"/>
      <c r="V19" s="265"/>
      <c r="W19" s="265"/>
      <c r="X19" s="265"/>
      <c r="Y19" s="266"/>
      <c r="Z19" s="263" t="s">
        <v>1300</v>
      </c>
      <c r="AA19" s="263"/>
      <c r="AB19" s="263"/>
      <c r="AC19" s="263"/>
      <c r="AD19" s="263"/>
      <c r="AE19" s="43"/>
      <c r="AF19" s="37"/>
    </row>
    <row r="20" spans="1:32" ht="24" customHeight="1">
      <c r="A20" s="37"/>
      <c r="B20" s="43"/>
      <c r="C20" s="274" t="s">
        <v>31</v>
      </c>
      <c r="D20" s="274"/>
      <c r="E20" s="274"/>
      <c r="F20" s="274" t="s">
        <v>1246</v>
      </c>
      <c r="G20" s="274"/>
      <c r="H20" s="274"/>
      <c r="I20" s="263"/>
      <c r="J20" s="263"/>
      <c r="K20" s="263"/>
      <c r="L20" s="263"/>
      <c r="M20" s="267"/>
      <c r="N20" s="268"/>
      <c r="O20" s="268"/>
      <c r="P20" s="268"/>
      <c r="Q20" s="268"/>
      <c r="R20" s="268"/>
      <c r="S20" s="268"/>
      <c r="T20" s="268"/>
      <c r="U20" s="268"/>
      <c r="V20" s="268"/>
      <c r="W20" s="268"/>
      <c r="X20" s="268"/>
      <c r="Y20" s="269"/>
      <c r="Z20" s="263"/>
      <c r="AA20" s="263"/>
      <c r="AB20" s="263"/>
      <c r="AC20" s="263"/>
      <c r="AD20" s="263"/>
      <c r="AE20" s="43"/>
      <c r="AF20" s="37"/>
    </row>
    <row r="21" spans="1:32" ht="17.100000000000001" customHeight="1">
      <c r="A21" s="37"/>
      <c r="B21" s="43"/>
      <c r="C21" s="251">
        <f>VLOOKUP(H14,RESUMEN!$A$11:$AL$615,7,FALSE)</f>
        <v>29661.83</v>
      </c>
      <c r="D21" s="252"/>
      <c r="E21" s="253"/>
      <c r="F21" s="251">
        <f>VLOOKUP(H14,RESUMEN!$A$11:$AL$615,25,FALSE)</f>
        <v>0</v>
      </c>
      <c r="G21" s="252"/>
      <c r="H21" s="253"/>
      <c r="I21" s="283" t="s">
        <v>3</v>
      </c>
      <c r="J21" s="284"/>
      <c r="K21" s="284"/>
      <c r="L21" s="285"/>
      <c r="M21" s="280" t="s">
        <v>4</v>
      </c>
      <c r="N21" s="281"/>
      <c r="O21" s="281"/>
      <c r="P21" s="281"/>
      <c r="Q21" s="281"/>
      <c r="R21" s="281"/>
      <c r="S21" s="281"/>
      <c r="T21" s="281"/>
      <c r="U21" s="281"/>
      <c r="V21" s="281"/>
      <c r="W21" s="281"/>
      <c r="X21" s="281"/>
      <c r="Y21" s="282"/>
      <c r="Z21" s="277" t="s">
        <v>5</v>
      </c>
      <c r="AA21" s="278"/>
      <c r="AB21" s="278"/>
      <c r="AC21" s="278"/>
      <c r="AD21" s="279"/>
      <c r="AE21" s="43"/>
      <c r="AF21" s="37"/>
    </row>
    <row r="22" spans="1:32" ht="17.100000000000001" customHeight="1">
      <c r="A22" s="37"/>
      <c r="B22" s="43"/>
      <c r="C22" s="251">
        <f>VLOOKUP(H14,RESUMEN!$A$11:$AL$615,8,FALSE)</f>
        <v>0</v>
      </c>
      <c r="D22" s="252"/>
      <c r="E22" s="253"/>
      <c r="F22" s="251">
        <v>0</v>
      </c>
      <c r="G22" s="252"/>
      <c r="H22" s="253"/>
      <c r="I22" s="283" t="s">
        <v>1258</v>
      </c>
      <c r="J22" s="284"/>
      <c r="K22" s="284"/>
      <c r="L22" s="285"/>
      <c r="M22" s="280" t="s">
        <v>1266</v>
      </c>
      <c r="N22" s="281"/>
      <c r="O22" s="281"/>
      <c r="P22" s="281"/>
      <c r="Q22" s="281"/>
      <c r="R22" s="281"/>
      <c r="S22" s="281"/>
      <c r="T22" s="281"/>
      <c r="U22" s="281"/>
      <c r="V22" s="281"/>
      <c r="W22" s="281"/>
      <c r="X22" s="281"/>
      <c r="Y22" s="282"/>
      <c r="Z22" s="277" t="s">
        <v>10</v>
      </c>
      <c r="AA22" s="278"/>
      <c r="AB22" s="278"/>
      <c r="AC22" s="278"/>
      <c r="AD22" s="279"/>
      <c r="AE22" s="43"/>
      <c r="AF22" s="37"/>
    </row>
    <row r="23" spans="1:32" ht="17.100000000000001" customHeight="1">
      <c r="A23" s="37"/>
      <c r="B23" s="43"/>
      <c r="C23" s="251">
        <v>0</v>
      </c>
      <c r="D23" s="252"/>
      <c r="E23" s="253"/>
      <c r="F23" s="251">
        <f>VLOOKUP(H14,RESUMEN!$A$11:$AL$615,26,FALSE)</f>
        <v>0</v>
      </c>
      <c r="G23" s="252"/>
      <c r="H23" s="253"/>
      <c r="I23" s="283" t="s">
        <v>632</v>
      </c>
      <c r="J23" s="284"/>
      <c r="K23" s="284"/>
      <c r="L23" s="285"/>
      <c r="M23" s="280" t="s">
        <v>1305</v>
      </c>
      <c r="N23" s="281"/>
      <c r="O23" s="281"/>
      <c r="P23" s="281"/>
      <c r="Q23" s="281"/>
      <c r="R23" s="281"/>
      <c r="S23" s="281"/>
      <c r="T23" s="281"/>
      <c r="U23" s="281"/>
      <c r="V23" s="281"/>
      <c r="W23" s="281"/>
      <c r="X23" s="281"/>
      <c r="Y23" s="282"/>
      <c r="Z23" s="277" t="s">
        <v>10</v>
      </c>
      <c r="AA23" s="278"/>
      <c r="AB23" s="278"/>
      <c r="AC23" s="278"/>
      <c r="AD23" s="279"/>
      <c r="AE23" s="43"/>
      <c r="AF23" s="37"/>
    </row>
    <row r="24" spans="1:32" ht="17.100000000000001" customHeight="1">
      <c r="A24" s="37"/>
      <c r="B24" s="43"/>
      <c r="C24" s="251">
        <f>VLOOKUP(H14,RESUMEN!$A$11:$AL$615,9,FALSE)</f>
        <v>100</v>
      </c>
      <c r="D24" s="252"/>
      <c r="E24" s="253"/>
      <c r="F24" s="251">
        <f>VLOOKUP(H14,RESUMEN!$A$11:$AL$615,27,FALSE)</f>
        <v>0</v>
      </c>
      <c r="G24" s="252"/>
      <c r="H24" s="253"/>
      <c r="I24" s="283" t="s">
        <v>11</v>
      </c>
      <c r="J24" s="284"/>
      <c r="K24" s="284"/>
      <c r="L24" s="285"/>
      <c r="M24" s="280" t="s">
        <v>1264</v>
      </c>
      <c r="N24" s="281"/>
      <c r="O24" s="281"/>
      <c r="P24" s="281"/>
      <c r="Q24" s="281"/>
      <c r="R24" s="281"/>
      <c r="S24" s="281"/>
      <c r="T24" s="281"/>
      <c r="U24" s="281"/>
      <c r="V24" s="281"/>
      <c r="W24" s="281"/>
      <c r="X24" s="281"/>
      <c r="Y24" s="282"/>
      <c r="Z24" s="277" t="s">
        <v>12</v>
      </c>
      <c r="AA24" s="278"/>
      <c r="AB24" s="278"/>
      <c r="AC24" s="278"/>
      <c r="AD24" s="279"/>
      <c r="AE24" s="43"/>
      <c r="AF24" s="37"/>
    </row>
    <row r="25" spans="1:32" ht="17.100000000000001" customHeight="1">
      <c r="A25" s="37"/>
      <c r="B25" s="43"/>
      <c r="C25" s="251">
        <f>VLOOKUP(H14,RESUMEN!$A$11:$AL$615,10,FALSE)</f>
        <v>6532514.9899999993</v>
      </c>
      <c r="D25" s="252"/>
      <c r="E25" s="253"/>
      <c r="F25" s="251">
        <f>VLOOKUP(H14,RESUMEN!$A$11:$AL$615,28,FALSE)</f>
        <v>0</v>
      </c>
      <c r="G25" s="252"/>
      <c r="H25" s="253"/>
      <c r="I25" s="283" t="s">
        <v>6</v>
      </c>
      <c r="J25" s="284"/>
      <c r="K25" s="284"/>
      <c r="L25" s="285"/>
      <c r="M25" s="280" t="s">
        <v>7</v>
      </c>
      <c r="N25" s="281"/>
      <c r="O25" s="281"/>
      <c r="P25" s="281"/>
      <c r="Q25" s="281"/>
      <c r="R25" s="281"/>
      <c r="S25" s="281"/>
      <c r="T25" s="281"/>
      <c r="U25" s="281"/>
      <c r="V25" s="281"/>
      <c r="W25" s="281"/>
      <c r="X25" s="281"/>
      <c r="Y25" s="282"/>
      <c r="Z25" s="277" t="s">
        <v>5</v>
      </c>
      <c r="AA25" s="278"/>
      <c r="AB25" s="278"/>
      <c r="AC25" s="278"/>
      <c r="AD25" s="279"/>
      <c r="AE25" s="43"/>
      <c r="AF25" s="37"/>
    </row>
    <row r="26" spans="1:32" ht="17.100000000000001" customHeight="1">
      <c r="A26" s="37"/>
      <c r="B26" s="43"/>
      <c r="C26" s="251">
        <f>VLOOKUP(H14,RESUMEN!$A$11:$AL$615,12,FALSE)</f>
        <v>68016.959999999992</v>
      </c>
      <c r="D26" s="252"/>
      <c r="E26" s="253"/>
      <c r="F26" s="251">
        <v>0</v>
      </c>
      <c r="G26" s="252"/>
      <c r="H26" s="253"/>
      <c r="I26" s="283" t="s">
        <v>15</v>
      </c>
      <c r="J26" s="284"/>
      <c r="K26" s="284"/>
      <c r="L26" s="285"/>
      <c r="M26" s="280" t="s">
        <v>16</v>
      </c>
      <c r="N26" s="281"/>
      <c r="O26" s="281"/>
      <c r="P26" s="281"/>
      <c r="Q26" s="281"/>
      <c r="R26" s="281"/>
      <c r="S26" s="281"/>
      <c r="T26" s="281"/>
      <c r="U26" s="281"/>
      <c r="V26" s="281"/>
      <c r="W26" s="281"/>
      <c r="X26" s="281"/>
      <c r="Y26" s="282"/>
      <c r="Z26" s="277" t="s">
        <v>12</v>
      </c>
      <c r="AA26" s="278"/>
      <c r="AB26" s="278"/>
      <c r="AC26" s="278"/>
      <c r="AD26" s="279"/>
      <c r="AE26" s="43"/>
      <c r="AF26" s="37"/>
    </row>
    <row r="27" spans="1:32" ht="17.100000000000001" customHeight="1">
      <c r="A27" s="37"/>
      <c r="B27" s="43"/>
      <c r="C27" s="251">
        <f>VLOOKUP(H14,RESUMEN!$A$11:$AL$615,13,FALSE)</f>
        <v>0</v>
      </c>
      <c r="D27" s="252"/>
      <c r="E27" s="253"/>
      <c r="F27" s="251">
        <v>0</v>
      </c>
      <c r="G27" s="252"/>
      <c r="H27" s="253"/>
      <c r="I27" s="283" t="s">
        <v>1259</v>
      </c>
      <c r="J27" s="284"/>
      <c r="K27" s="284"/>
      <c r="L27" s="285"/>
      <c r="M27" s="280" t="s">
        <v>1267</v>
      </c>
      <c r="N27" s="281"/>
      <c r="O27" s="281"/>
      <c r="P27" s="281"/>
      <c r="Q27" s="281"/>
      <c r="R27" s="281"/>
      <c r="S27" s="281"/>
      <c r="T27" s="281"/>
      <c r="U27" s="281"/>
      <c r="V27" s="281"/>
      <c r="W27" s="281"/>
      <c r="X27" s="281"/>
      <c r="Y27" s="282"/>
      <c r="Z27" s="277" t="s">
        <v>19</v>
      </c>
      <c r="AA27" s="278"/>
      <c r="AB27" s="278"/>
      <c r="AC27" s="278"/>
      <c r="AD27" s="279"/>
      <c r="AE27" s="43"/>
      <c r="AF27" s="37"/>
    </row>
    <row r="28" spans="1:32" ht="17.100000000000001" customHeight="1">
      <c r="A28" s="37"/>
      <c r="B28" s="43"/>
      <c r="C28" s="251">
        <f>VLOOKUP(H14,RESUMEN!$A$11:$AL$615,14,FALSE)</f>
        <v>0</v>
      </c>
      <c r="D28" s="252"/>
      <c r="E28" s="253"/>
      <c r="F28" s="251">
        <f>VLOOKUP(H14,RESUMEN!$A$11:$AL$615,29,FALSE)</f>
        <v>0</v>
      </c>
      <c r="G28" s="252"/>
      <c r="H28" s="253"/>
      <c r="I28" s="283" t="s">
        <v>17</v>
      </c>
      <c r="J28" s="284"/>
      <c r="K28" s="284"/>
      <c r="L28" s="285"/>
      <c r="M28" s="280" t="s">
        <v>18</v>
      </c>
      <c r="N28" s="281"/>
      <c r="O28" s="281"/>
      <c r="P28" s="281"/>
      <c r="Q28" s="281"/>
      <c r="R28" s="281"/>
      <c r="S28" s="281"/>
      <c r="T28" s="281"/>
      <c r="U28" s="281"/>
      <c r="V28" s="281"/>
      <c r="W28" s="281"/>
      <c r="X28" s="281"/>
      <c r="Y28" s="282"/>
      <c r="Z28" s="277" t="s">
        <v>19</v>
      </c>
      <c r="AA28" s="278"/>
      <c r="AB28" s="278"/>
      <c r="AC28" s="278"/>
      <c r="AD28" s="279"/>
      <c r="AE28" s="43"/>
      <c r="AF28" s="37"/>
    </row>
    <row r="29" spans="1:32" ht="17.100000000000001" customHeight="1">
      <c r="A29" s="37"/>
      <c r="B29" s="43"/>
      <c r="C29" s="251">
        <f>VLOOKUP(H14,RESUMEN!$A$11:$AL$615,15,FALSE)</f>
        <v>128.41</v>
      </c>
      <c r="D29" s="252"/>
      <c r="E29" s="253"/>
      <c r="F29" s="251">
        <f>VLOOKUP(H14,RESUMEN!$A$11:$AL$615,30,FALSE)</f>
        <v>0</v>
      </c>
      <c r="G29" s="252"/>
      <c r="H29" s="253"/>
      <c r="I29" s="283" t="s">
        <v>13</v>
      </c>
      <c r="J29" s="284"/>
      <c r="K29" s="284"/>
      <c r="L29" s="285"/>
      <c r="M29" s="280" t="s">
        <v>14</v>
      </c>
      <c r="N29" s="281"/>
      <c r="O29" s="281"/>
      <c r="P29" s="281"/>
      <c r="Q29" s="281"/>
      <c r="R29" s="281"/>
      <c r="S29" s="281"/>
      <c r="T29" s="281"/>
      <c r="U29" s="281"/>
      <c r="V29" s="281"/>
      <c r="W29" s="281"/>
      <c r="X29" s="281"/>
      <c r="Y29" s="282"/>
      <c r="Z29" s="277" t="s">
        <v>12</v>
      </c>
      <c r="AA29" s="278"/>
      <c r="AB29" s="278"/>
      <c r="AC29" s="278"/>
      <c r="AD29" s="279"/>
      <c r="AE29" s="43"/>
      <c r="AF29" s="37"/>
    </row>
    <row r="30" spans="1:32" ht="17.100000000000001" customHeight="1">
      <c r="A30" s="37"/>
      <c r="B30" s="43"/>
      <c r="C30" s="251">
        <f>VLOOKUP(H14,RESUMEN!$A$11:$AL$615,16,FALSE)</f>
        <v>0</v>
      </c>
      <c r="D30" s="252"/>
      <c r="E30" s="253"/>
      <c r="F30" s="251">
        <f>VLOOKUP(H14,RESUMEN!$A$11:$AL$615,31,FALSE)</f>
        <v>0</v>
      </c>
      <c r="G30" s="252"/>
      <c r="H30" s="253"/>
      <c r="I30" s="283" t="s">
        <v>1260</v>
      </c>
      <c r="J30" s="284"/>
      <c r="K30" s="284"/>
      <c r="L30" s="285"/>
      <c r="M30" s="280" t="s">
        <v>1263</v>
      </c>
      <c r="N30" s="281"/>
      <c r="O30" s="281"/>
      <c r="P30" s="281"/>
      <c r="Q30" s="281"/>
      <c r="R30" s="281"/>
      <c r="S30" s="281"/>
      <c r="T30" s="281"/>
      <c r="U30" s="281"/>
      <c r="V30" s="281"/>
      <c r="W30" s="281"/>
      <c r="X30" s="281"/>
      <c r="Y30" s="282"/>
      <c r="Z30" s="277" t="s">
        <v>19</v>
      </c>
      <c r="AA30" s="278"/>
      <c r="AB30" s="278"/>
      <c r="AC30" s="278"/>
      <c r="AD30" s="279"/>
      <c r="AE30" s="43"/>
      <c r="AF30" s="37"/>
    </row>
    <row r="31" spans="1:32" ht="17.100000000000001" customHeight="1">
      <c r="A31" s="37"/>
      <c r="B31" s="43"/>
      <c r="C31" s="251">
        <f>VLOOKUP(H14,RESUMEN!$A$11:$AL$615,17,FALSE)</f>
        <v>0</v>
      </c>
      <c r="D31" s="252"/>
      <c r="E31" s="253"/>
      <c r="F31" s="251">
        <f>VLOOKUP(H14,RESUMEN!$A$11:$AL$615,32,FALSE)</f>
        <v>0</v>
      </c>
      <c r="G31" s="252"/>
      <c r="H31" s="253"/>
      <c r="I31" s="283" t="s">
        <v>1319</v>
      </c>
      <c r="J31" s="284"/>
      <c r="K31" s="284"/>
      <c r="L31" s="285"/>
      <c r="M31" s="280" t="s">
        <v>1322</v>
      </c>
      <c r="N31" s="281"/>
      <c r="O31" s="281"/>
      <c r="P31" s="281"/>
      <c r="Q31" s="281"/>
      <c r="R31" s="281"/>
      <c r="S31" s="281"/>
      <c r="T31" s="281"/>
      <c r="U31" s="281"/>
      <c r="V31" s="281"/>
      <c r="W31" s="281"/>
      <c r="X31" s="281"/>
      <c r="Y31" s="282"/>
      <c r="Z31" s="277" t="s">
        <v>19</v>
      </c>
      <c r="AA31" s="278"/>
      <c r="AB31" s="278"/>
      <c r="AC31" s="278"/>
      <c r="AD31" s="279"/>
      <c r="AE31" s="43"/>
      <c r="AF31" s="37"/>
    </row>
    <row r="32" spans="1:32" ht="17.100000000000001" customHeight="1">
      <c r="A32" s="37"/>
      <c r="B32" s="43"/>
      <c r="C32" s="251">
        <f>VLOOKUP(H14,RESUMEN!$A$11:$AL$615,18,FALSE)</f>
        <v>0</v>
      </c>
      <c r="D32" s="252"/>
      <c r="E32" s="253"/>
      <c r="F32" s="251">
        <f>VLOOKUP(H14,RESUMEN!$A$11:$AL$615,33,FALSE)</f>
        <v>0</v>
      </c>
      <c r="G32" s="252"/>
      <c r="H32" s="253"/>
      <c r="I32" s="283" t="s">
        <v>20</v>
      </c>
      <c r="J32" s="284"/>
      <c r="K32" s="284"/>
      <c r="L32" s="285"/>
      <c r="M32" s="280" t="s">
        <v>1265</v>
      </c>
      <c r="N32" s="281"/>
      <c r="O32" s="281"/>
      <c r="P32" s="281"/>
      <c r="Q32" s="281"/>
      <c r="R32" s="281"/>
      <c r="S32" s="281"/>
      <c r="T32" s="281"/>
      <c r="U32" s="281"/>
      <c r="V32" s="281"/>
      <c r="W32" s="281"/>
      <c r="X32" s="281"/>
      <c r="Y32" s="282"/>
      <c r="Z32" s="277" t="s">
        <v>12</v>
      </c>
      <c r="AA32" s="278"/>
      <c r="AB32" s="278"/>
      <c r="AC32" s="278"/>
      <c r="AD32" s="279"/>
      <c r="AE32" s="43"/>
      <c r="AF32" s="37"/>
    </row>
    <row r="33" spans="1:32" ht="17.100000000000001" customHeight="1">
      <c r="A33" s="37"/>
      <c r="B33" s="43"/>
      <c r="C33" s="251">
        <f>VLOOKUP(H14,RESUMEN!$A$11:$AL$615,19,FALSE)</f>
        <v>0</v>
      </c>
      <c r="D33" s="252"/>
      <c r="E33" s="253"/>
      <c r="F33" s="251">
        <f>VLOOKUP(H14,RESUMEN!$A$11:$AL$615,34,FALSE)</f>
        <v>0</v>
      </c>
      <c r="G33" s="252"/>
      <c r="H33" s="253"/>
      <c r="I33" s="283" t="s">
        <v>21</v>
      </c>
      <c r="J33" s="284"/>
      <c r="K33" s="284"/>
      <c r="L33" s="285"/>
      <c r="M33" s="280" t="s">
        <v>22</v>
      </c>
      <c r="N33" s="281"/>
      <c r="O33" s="281"/>
      <c r="P33" s="281"/>
      <c r="Q33" s="281"/>
      <c r="R33" s="281"/>
      <c r="S33" s="281"/>
      <c r="T33" s="281"/>
      <c r="U33" s="281"/>
      <c r="V33" s="281"/>
      <c r="W33" s="281"/>
      <c r="X33" s="281"/>
      <c r="Y33" s="282"/>
      <c r="Z33" s="277" t="s">
        <v>12</v>
      </c>
      <c r="AA33" s="278"/>
      <c r="AB33" s="278"/>
      <c r="AC33" s="278"/>
      <c r="AD33" s="279"/>
      <c r="AE33" s="43"/>
      <c r="AF33" s="37"/>
    </row>
    <row r="34" spans="1:32" ht="17.100000000000001" customHeight="1">
      <c r="A34" s="37"/>
      <c r="B34" s="43"/>
      <c r="C34" s="251">
        <v>0</v>
      </c>
      <c r="D34" s="252"/>
      <c r="E34" s="253"/>
      <c r="F34" s="251">
        <f>VLOOKUP(H14,RESUMEN!$A$11:$AL$615,35,FALSE)</f>
        <v>0</v>
      </c>
      <c r="G34" s="252"/>
      <c r="H34" s="253"/>
      <c r="I34" s="283" t="s">
        <v>23</v>
      </c>
      <c r="J34" s="284"/>
      <c r="K34" s="284"/>
      <c r="L34" s="285"/>
      <c r="M34" s="280" t="s">
        <v>24</v>
      </c>
      <c r="N34" s="281"/>
      <c r="O34" s="281"/>
      <c r="P34" s="281"/>
      <c r="Q34" s="281"/>
      <c r="R34" s="281"/>
      <c r="S34" s="281"/>
      <c r="T34" s="281"/>
      <c r="U34" s="281"/>
      <c r="V34" s="281"/>
      <c r="W34" s="281"/>
      <c r="X34" s="281"/>
      <c r="Y34" s="282"/>
      <c r="Z34" s="277" t="s">
        <v>19</v>
      </c>
      <c r="AA34" s="278"/>
      <c r="AB34" s="278"/>
      <c r="AC34" s="278"/>
      <c r="AD34" s="279"/>
      <c r="AE34" s="43"/>
      <c r="AF34" s="37"/>
    </row>
    <row r="35" spans="1:32" ht="17.100000000000001" customHeight="1">
      <c r="A35" s="37"/>
      <c r="B35" s="43"/>
      <c r="C35" s="251">
        <f>VLOOKUP(H14,RESUMEN!$A$11:$AL$615,20,FALSE)</f>
        <v>0</v>
      </c>
      <c r="D35" s="252"/>
      <c r="E35" s="253"/>
      <c r="F35" s="251">
        <v>0</v>
      </c>
      <c r="G35" s="252"/>
      <c r="H35" s="253"/>
      <c r="I35" s="283" t="s">
        <v>8</v>
      </c>
      <c r="J35" s="284"/>
      <c r="K35" s="284"/>
      <c r="L35" s="285"/>
      <c r="M35" s="280" t="s">
        <v>9</v>
      </c>
      <c r="N35" s="281"/>
      <c r="O35" s="281"/>
      <c r="P35" s="281"/>
      <c r="Q35" s="281"/>
      <c r="R35" s="281"/>
      <c r="S35" s="281"/>
      <c r="T35" s="281"/>
      <c r="U35" s="281"/>
      <c r="V35" s="281"/>
      <c r="W35" s="281"/>
      <c r="X35" s="281"/>
      <c r="Y35" s="282"/>
      <c r="Z35" s="277" t="s">
        <v>10</v>
      </c>
      <c r="AA35" s="278"/>
      <c r="AB35" s="278"/>
      <c r="AC35" s="278"/>
      <c r="AD35" s="279"/>
      <c r="AE35" s="43"/>
      <c r="AF35" s="37"/>
    </row>
    <row r="36" spans="1:32" ht="17.100000000000001" customHeight="1">
      <c r="A36" s="37"/>
      <c r="B36" s="43"/>
      <c r="C36" s="251">
        <f>VLOOKUP(H14,RESUMEN!$A$11:$AL$615,21,FALSE)</f>
        <v>0</v>
      </c>
      <c r="D36" s="252"/>
      <c r="E36" s="253"/>
      <c r="F36" s="251">
        <f>VLOOKUP(H14,RESUMEN!$A$11:$AL$615,36,FALSE)</f>
        <v>0</v>
      </c>
      <c r="G36" s="252"/>
      <c r="H36" s="253"/>
      <c r="I36" s="283" t="s">
        <v>1248</v>
      </c>
      <c r="J36" s="284"/>
      <c r="K36" s="284"/>
      <c r="L36" s="285"/>
      <c r="M36" s="280" t="s">
        <v>1262</v>
      </c>
      <c r="N36" s="281"/>
      <c r="O36" s="281"/>
      <c r="P36" s="281"/>
      <c r="Q36" s="281"/>
      <c r="R36" s="281"/>
      <c r="S36" s="281"/>
      <c r="T36" s="281"/>
      <c r="U36" s="281"/>
      <c r="V36" s="281"/>
      <c r="W36" s="281"/>
      <c r="X36" s="281"/>
      <c r="Y36" s="282"/>
      <c r="Z36" s="277" t="s">
        <v>1248</v>
      </c>
      <c r="AA36" s="278"/>
      <c r="AB36" s="278"/>
      <c r="AC36" s="278"/>
      <c r="AD36" s="279"/>
      <c r="AE36" s="43"/>
      <c r="AF36" s="37"/>
    </row>
    <row r="37" spans="1:32" ht="17.100000000000001" customHeight="1">
      <c r="A37" s="37"/>
      <c r="B37" s="43"/>
      <c r="C37" s="251">
        <f>VLOOKUP(H14,RESUMEN!$A$11:$AL$615,22,FALSE)</f>
        <v>0</v>
      </c>
      <c r="D37" s="252"/>
      <c r="E37" s="253"/>
      <c r="F37" s="251">
        <f>VLOOKUP(H14,RESUMEN!$A$11:$AL$615,37,FALSE)</f>
        <v>0</v>
      </c>
      <c r="G37" s="252"/>
      <c r="H37" s="253"/>
      <c r="I37" s="283" t="s">
        <v>1270</v>
      </c>
      <c r="J37" s="284"/>
      <c r="K37" s="284"/>
      <c r="L37" s="285"/>
      <c r="M37" s="280" t="s">
        <v>1280</v>
      </c>
      <c r="N37" s="281"/>
      <c r="O37" s="281"/>
      <c r="P37" s="281"/>
      <c r="Q37" s="281"/>
      <c r="R37" s="281"/>
      <c r="S37" s="281"/>
      <c r="T37" s="281"/>
      <c r="U37" s="281"/>
      <c r="V37" s="281"/>
      <c r="W37" s="281"/>
      <c r="X37" s="281"/>
      <c r="Y37" s="282"/>
      <c r="Z37" s="277" t="s">
        <v>19</v>
      </c>
      <c r="AA37" s="278"/>
      <c r="AB37" s="278"/>
      <c r="AC37" s="278"/>
      <c r="AD37" s="279"/>
      <c r="AE37" s="43"/>
      <c r="AF37" s="37"/>
    </row>
    <row r="38" spans="1:32" ht="17.100000000000001" customHeight="1">
      <c r="A38" s="37"/>
      <c r="B38" s="43"/>
      <c r="C38" s="251">
        <f>VLOOKUP(H14,RESUMEN!$A$11:$AL$615,6,FALSE)</f>
        <v>0</v>
      </c>
      <c r="D38" s="252"/>
      <c r="E38" s="253"/>
      <c r="F38" s="251">
        <v>0</v>
      </c>
      <c r="G38" s="252"/>
      <c r="H38" s="253"/>
      <c r="I38" s="283" t="s">
        <v>27</v>
      </c>
      <c r="J38" s="284"/>
      <c r="K38" s="284"/>
      <c r="L38" s="285"/>
      <c r="M38" s="280" t="s">
        <v>29</v>
      </c>
      <c r="N38" s="281"/>
      <c r="O38" s="281"/>
      <c r="P38" s="281"/>
      <c r="Q38" s="281"/>
      <c r="R38" s="281"/>
      <c r="S38" s="281"/>
      <c r="T38" s="281"/>
      <c r="U38" s="281"/>
      <c r="V38" s="281"/>
      <c r="W38" s="281"/>
      <c r="X38" s="281"/>
      <c r="Y38" s="282"/>
      <c r="Z38" s="277" t="s">
        <v>19</v>
      </c>
      <c r="AA38" s="278"/>
      <c r="AB38" s="278"/>
      <c r="AC38" s="278"/>
      <c r="AD38" s="279"/>
      <c r="AE38" s="43"/>
      <c r="AF38" s="37"/>
    </row>
    <row r="39" spans="1:32" ht="17.100000000000001" customHeight="1">
      <c r="A39" s="37"/>
      <c r="B39" s="43"/>
      <c r="C39" s="251">
        <f>VLOOKUP(H14,RESUMEN!$A$11:$AL$615,4,FALSE)+VLOOKUP(H14,RESUMEN!$A$11:$AL$615,5,FALSE)</f>
        <v>0</v>
      </c>
      <c r="D39" s="252"/>
      <c r="E39" s="253"/>
      <c r="F39" s="251">
        <f>VLOOKUP(H14,RESUMEN!$A$11:$AL$615,23,FALSE)+VLOOKUP(H14,RESUMEN!$A$11:$AL$615,24,FALSE)</f>
        <v>0</v>
      </c>
      <c r="G39" s="252"/>
      <c r="H39" s="253"/>
      <c r="I39" s="283" t="s">
        <v>28</v>
      </c>
      <c r="J39" s="284"/>
      <c r="K39" s="284"/>
      <c r="L39" s="285"/>
      <c r="M39" s="280" t="s">
        <v>30</v>
      </c>
      <c r="N39" s="281"/>
      <c r="O39" s="281"/>
      <c r="P39" s="281"/>
      <c r="Q39" s="281"/>
      <c r="R39" s="281"/>
      <c r="S39" s="281"/>
      <c r="T39" s="281"/>
      <c r="U39" s="281"/>
      <c r="V39" s="281"/>
      <c r="W39" s="281"/>
      <c r="X39" s="281"/>
      <c r="Y39" s="282"/>
      <c r="Z39" s="277" t="s">
        <v>19</v>
      </c>
      <c r="AA39" s="278"/>
      <c r="AB39" s="278"/>
      <c r="AC39" s="278"/>
      <c r="AD39" s="279"/>
      <c r="AE39" s="43"/>
      <c r="AF39" s="37"/>
    </row>
    <row r="40" spans="1:32" ht="10.5" customHeight="1">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row>
    <row r="41" spans="1:32" ht="15.75">
      <c r="A41" s="79"/>
      <c r="B41" s="299" t="s">
        <v>1441</v>
      </c>
      <c r="C41" s="299"/>
      <c r="D41" s="299"/>
      <c r="E41" s="299"/>
      <c r="F41" s="299"/>
      <c r="G41" s="299"/>
      <c r="H41" s="299"/>
      <c r="I41" s="299"/>
      <c r="J41" s="299"/>
      <c r="K41" s="299"/>
      <c r="L41" s="299"/>
      <c r="M41" s="299"/>
      <c r="N41" s="299"/>
      <c r="O41" s="299"/>
      <c r="P41" s="299"/>
      <c r="Q41" s="299"/>
      <c r="R41" s="299"/>
      <c r="S41" s="299"/>
      <c r="T41" s="299"/>
      <c r="U41" s="299"/>
      <c r="V41" s="299"/>
      <c r="W41" s="299"/>
      <c r="X41" s="299"/>
      <c r="Y41" s="299"/>
      <c r="Z41" s="299"/>
      <c r="AA41" s="299"/>
      <c r="AB41" s="299"/>
      <c r="AC41" s="299"/>
      <c r="AD41" s="299"/>
      <c r="AE41" s="299"/>
      <c r="AF41" s="79"/>
    </row>
    <row r="42" spans="1:32" ht="15.75">
      <c r="A42" s="79"/>
      <c r="B42" s="299"/>
      <c r="C42" s="299"/>
      <c r="D42" s="299"/>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79"/>
    </row>
    <row r="43" spans="1:32" ht="15.75">
      <c r="A43" s="79"/>
      <c r="B43" s="299"/>
      <c r="C43" s="299"/>
      <c r="D43" s="299"/>
      <c r="E43" s="299"/>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c r="AF43" s="79"/>
    </row>
    <row r="44" spans="1:32" ht="6.75" customHeight="1" thickBot="1">
      <c r="A44" s="79"/>
      <c r="B44" s="86"/>
      <c r="C44" s="86"/>
      <c r="D44" s="86"/>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79"/>
    </row>
    <row r="45" spans="1:32" ht="15.75">
      <c r="A45" s="79"/>
      <c r="B45" s="288" t="s">
        <v>1321</v>
      </c>
      <c r="C45" s="289"/>
      <c r="D45" s="289"/>
      <c r="E45" s="289"/>
      <c r="F45" s="289"/>
      <c r="G45" s="289"/>
      <c r="H45" s="289"/>
      <c r="I45" s="289"/>
      <c r="J45" s="289"/>
      <c r="K45" s="289"/>
      <c r="L45" s="289"/>
      <c r="M45" s="289"/>
      <c r="N45" s="289"/>
      <c r="O45" s="289"/>
      <c r="P45" s="289"/>
      <c r="Q45" s="289"/>
      <c r="R45" s="289"/>
      <c r="S45" s="289"/>
      <c r="T45" s="289"/>
      <c r="U45" s="289"/>
      <c r="V45" s="289"/>
      <c r="W45" s="289"/>
      <c r="X45" s="289"/>
      <c r="Y45" s="289"/>
      <c r="Z45" s="289"/>
      <c r="AA45" s="289"/>
      <c r="AB45" s="289"/>
      <c r="AC45" s="289"/>
      <c r="AD45" s="289"/>
      <c r="AE45" s="290"/>
      <c r="AF45" s="79"/>
    </row>
    <row r="46" spans="1:32" ht="15.75" customHeight="1">
      <c r="A46" s="79"/>
      <c r="B46" s="291"/>
      <c r="C46" s="292"/>
      <c r="D46" s="292"/>
      <c r="E46" s="292"/>
      <c r="F46" s="292"/>
      <c r="G46" s="292"/>
      <c r="H46" s="292"/>
      <c r="I46" s="292"/>
      <c r="J46" s="292"/>
      <c r="K46" s="292"/>
      <c r="L46" s="292"/>
      <c r="M46" s="292"/>
      <c r="N46" s="292"/>
      <c r="O46" s="292"/>
      <c r="P46" s="292"/>
      <c r="Q46" s="292"/>
      <c r="R46" s="292"/>
      <c r="S46" s="292"/>
      <c r="T46" s="292"/>
      <c r="U46" s="292"/>
      <c r="V46" s="292"/>
      <c r="W46" s="292"/>
      <c r="X46" s="292"/>
      <c r="Y46" s="292"/>
      <c r="Z46" s="292"/>
      <c r="AA46" s="292"/>
      <c r="AB46" s="292"/>
      <c r="AC46" s="292"/>
      <c r="AD46" s="292"/>
      <c r="AE46" s="293"/>
      <c r="AF46" s="79"/>
    </row>
    <row r="47" spans="1:32" ht="16.5" thickBot="1">
      <c r="A47" s="79"/>
      <c r="B47" s="294"/>
      <c r="C47" s="295"/>
      <c r="D47" s="295"/>
      <c r="E47" s="295"/>
      <c r="F47" s="295"/>
      <c r="G47" s="295"/>
      <c r="H47" s="295"/>
      <c r="I47" s="295"/>
      <c r="J47" s="295"/>
      <c r="K47" s="295"/>
      <c r="L47" s="295"/>
      <c r="M47" s="295"/>
      <c r="N47" s="295"/>
      <c r="O47" s="295"/>
      <c r="P47" s="295"/>
      <c r="Q47" s="295"/>
      <c r="R47" s="295"/>
      <c r="S47" s="295"/>
      <c r="T47" s="295"/>
      <c r="U47" s="295"/>
      <c r="V47" s="295"/>
      <c r="W47" s="295"/>
      <c r="X47" s="295"/>
      <c r="Y47" s="295"/>
      <c r="Z47" s="295"/>
      <c r="AA47" s="295"/>
      <c r="AB47" s="295"/>
      <c r="AC47" s="295"/>
      <c r="AD47" s="295"/>
      <c r="AE47" s="296"/>
      <c r="AF47" s="79"/>
    </row>
    <row r="48" spans="1:32" ht="12" customHeight="1">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c r="AC48" s="37"/>
      <c r="AD48" s="37"/>
      <c r="AE48" s="37"/>
      <c r="AF48" s="37"/>
    </row>
    <row r="49" spans="1:32" ht="12.75" customHeight="1">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row>
    <row r="50" spans="1:32" ht="15.75">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row>
    <row r="51" spans="1:32" ht="21" customHeight="1">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c r="AC51" s="37"/>
      <c r="AD51" s="37"/>
      <c r="AE51" s="37"/>
      <c r="AF51" s="37"/>
    </row>
    <row r="52" spans="1:32" ht="6.75" customHeight="1">
      <c r="A52" s="37"/>
      <c r="B52" s="297" t="s">
        <v>25</v>
      </c>
      <c r="C52" s="297"/>
      <c r="D52" s="297"/>
      <c r="E52" s="297"/>
      <c r="F52" s="297"/>
      <c r="G52" s="297"/>
      <c r="H52" s="297"/>
      <c r="I52" s="297"/>
      <c r="J52" s="297"/>
      <c r="K52" s="297"/>
      <c r="L52" s="297" t="s">
        <v>25</v>
      </c>
      <c r="M52" s="297"/>
      <c r="N52" s="297"/>
      <c r="O52" s="297"/>
      <c r="P52" s="297"/>
      <c r="Q52" s="297"/>
      <c r="R52" s="297"/>
      <c r="S52" s="297"/>
      <c r="T52" s="297"/>
      <c r="U52" s="297"/>
      <c r="V52" s="297" t="s">
        <v>25</v>
      </c>
      <c r="W52" s="297"/>
      <c r="X52" s="297"/>
      <c r="Y52" s="297"/>
      <c r="Z52" s="297"/>
      <c r="AA52" s="297"/>
      <c r="AB52" s="297"/>
      <c r="AC52" s="297"/>
      <c r="AD52" s="297"/>
      <c r="AE52" s="297"/>
      <c r="AF52" s="37"/>
    </row>
    <row r="53" spans="1:32" ht="16.5">
      <c r="A53" s="37"/>
      <c r="B53" s="298" t="s">
        <v>1344</v>
      </c>
      <c r="C53" s="298"/>
      <c r="D53" s="298"/>
      <c r="E53" s="298"/>
      <c r="F53" s="298"/>
      <c r="G53" s="298"/>
      <c r="H53" s="298"/>
      <c r="I53" s="298"/>
      <c r="J53" s="298"/>
      <c r="K53" s="298"/>
      <c r="L53" s="298" t="s">
        <v>1239</v>
      </c>
      <c r="M53" s="298"/>
      <c r="N53" s="298"/>
      <c r="O53" s="298"/>
      <c r="P53" s="298"/>
      <c r="Q53" s="298"/>
      <c r="R53" s="298"/>
      <c r="S53" s="298"/>
      <c r="T53" s="298"/>
      <c r="U53" s="298"/>
      <c r="V53" s="298" t="s">
        <v>1256</v>
      </c>
      <c r="W53" s="298"/>
      <c r="X53" s="298"/>
      <c r="Y53" s="298"/>
      <c r="Z53" s="298"/>
      <c r="AA53" s="298"/>
      <c r="AB53" s="298"/>
      <c r="AC53" s="298"/>
      <c r="AD53" s="298"/>
      <c r="AE53" s="298"/>
      <c r="AF53" s="37"/>
    </row>
    <row r="54" spans="1:32" ht="15.75">
      <c r="A54" s="37"/>
      <c r="B54" s="287" t="s">
        <v>1343</v>
      </c>
      <c r="C54" s="287"/>
      <c r="D54" s="287"/>
      <c r="E54" s="287"/>
      <c r="F54" s="287"/>
      <c r="G54" s="287"/>
      <c r="H54" s="287"/>
      <c r="I54" s="287"/>
      <c r="J54" s="287"/>
      <c r="K54" s="287"/>
      <c r="L54" s="287" t="s">
        <v>1240</v>
      </c>
      <c r="M54" s="287"/>
      <c r="N54" s="287"/>
      <c r="O54" s="287"/>
      <c r="P54" s="287"/>
      <c r="Q54" s="287"/>
      <c r="R54" s="287"/>
      <c r="S54" s="287"/>
      <c r="T54" s="287"/>
      <c r="U54" s="287"/>
      <c r="V54" s="287" t="s">
        <v>1257</v>
      </c>
      <c r="W54" s="287"/>
      <c r="X54" s="287"/>
      <c r="Y54" s="287"/>
      <c r="Z54" s="287"/>
      <c r="AA54" s="287"/>
      <c r="AB54" s="287"/>
      <c r="AC54" s="287"/>
      <c r="AD54" s="287"/>
      <c r="AE54" s="287"/>
      <c r="AF54" s="37"/>
    </row>
    <row r="55" spans="1:32" ht="26.25" customHeight="1">
      <c r="A55" s="37"/>
      <c r="B55" s="287"/>
      <c r="C55" s="287"/>
      <c r="D55" s="287"/>
      <c r="E55" s="287"/>
      <c r="F55" s="287"/>
      <c r="G55" s="287"/>
      <c r="H55" s="287"/>
      <c r="I55" s="287"/>
      <c r="J55" s="287"/>
      <c r="K55" s="287"/>
      <c r="L55" s="287"/>
      <c r="M55" s="287"/>
      <c r="N55" s="287"/>
      <c r="O55" s="287"/>
      <c r="P55" s="287"/>
      <c r="Q55" s="287"/>
      <c r="R55" s="287"/>
      <c r="S55" s="287"/>
      <c r="T55" s="287"/>
      <c r="U55" s="287"/>
      <c r="V55" s="287"/>
      <c r="W55" s="287"/>
      <c r="X55" s="287"/>
      <c r="Y55" s="287"/>
      <c r="Z55" s="287"/>
      <c r="AA55" s="287"/>
      <c r="AB55" s="287"/>
      <c r="AC55" s="287"/>
      <c r="AD55" s="287"/>
      <c r="AE55" s="287"/>
      <c r="AF55" s="37"/>
    </row>
    <row r="56" spans="1:32" ht="16.5" customHeight="1">
      <c r="A56" s="37"/>
      <c r="B56" s="54"/>
      <c r="C56" s="54"/>
      <c r="D56" s="54"/>
      <c r="E56" s="54"/>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4"/>
      <c r="AF56" s="37"/>
    </row>
    <row r="57" spans="1:32" ht="14.25" customHeight="1">
      <c r="A57" s="37"/>
      <c r="B57" s="44" t="s">
        <v>1268</v>
      </c>
      <c r="C57" s="54"/>
      <c r="D57" s="54"/>
      <c r="E57" s="54"/>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4"/>
      <c r="AF57" s="37"/>
    </row>
    <row r="58" spans="1:32" ht="14.25" customHeight="1">
      <c r="A58" s="37"/>
      <c r="B58" s="44" t="s">
        <v>1247</v>
      </c>
      <c r="C58" s="54"/>
      <c r="D58" s="54"/>
      <c r="E58" s="54"/>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4"/>
      <c r="AF58" s="37"/>
    </row>
    <row r="59" spans="1:32" ht="14.25" customHeight="1">
      <c r="A59" s="79"/>
      <c r="B59" s="81"/>
      <c r="C59" s="80"/>
      <c r="D59" s="80"/>
      <c r="E59" s="80"/>
      <c r="F59" s="80"/>
      <c r="G59" s="80"/>
      <c r="H59" s="80"/>
      <c r="I59" s="80"/>
      <c r="J59" s="80"/>
      <c r="K59" s="80"/>
      <c r="L59" s="80"/>
      <c r="M59" s="80"/>
      <c r="N59" s="80"/>
      <c r="O59" s="80"/>
      <c r="P59" s="80"/>
      <c r="Q59" s="80"/>
      <c r="R59" s="80"/>
      <c r="S59" s="80"/>
      <c r="T59" s="80"/>
      <c r="U59" s="80"/>
      <c r="V59" s="80"/>
      <c r="W59" s="80"/>
      <c r="X59" s="80"/>
      <c r="Y59" s="80"/>
      <c r="Z59" s="80"/>
      <c r="AA59" s="80"/>
      <c r="AB59" s="80"/>
      <c r="AC59" s="80"/>
      <c r="AD59" s="80"/>
      <c r="AE59" s="80"/>
      <c r="AF59" s="79"/>
    </row>
    <row r="60" spans="1:32" ht="14.25" customHeight="1">
      <c r="A60" s="79"/>
      <c r="B60" s="81"/>
      <c r="C60" s="80"/>
      <c r="D60" s="80"/>
      <c r="E60" s="80"/>
      <c r="F60" s="80"/>
      <c r="G60" s="80"/>
      <c r="H60" s="80"/>
      <c r="I60" s="80"/>
      <c r="J60" s="80"/>
      <c r="K60" s="80"/>
      <c r="L60" s="80"/>
      <c r="M60" s="80"/>
      <c r="N60" s="80"/>
      <c r="O60" s="80"/>
      <c r="P60" s="80"/>
      <c r="Q60" s="80"/>
      <c r="R60" s="80"/>
      <c r="S60" s="80"/>
      <c r="T60" s="80"/>
      <c r="U60" s="80"/>
      <c r="V60" s="80"/>
      <c r="W60" s="80"/>
      <c r="X60" s="80"/>
      <c r="Y60" s="80"/>
      <c r="Z60" s="80"/>
      <c r="AA60" s="80"/>
      <c r="AB60" s="80"/>
      <c r="AC60" s="80"/>
      <c r="AD60" s="80"/>
      <c r="AE60" s="80"/>
      <c r="AF60" s="79"/>
    </row>
    <row r="61" spans="1:32" ht="4.5" customHeight="1">
      <c r="A61" s="79"/>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79"/>
    </row>
    <row r="62" spans="1:32" ht="10.5" customHeight="1">
      <c r="A62" s="79"/>
      <c r="B62" s="82"/>
      <c r="C62" s="79"/>
      <c r="D62" s="79"/>
      <c r="E62" s="79"/>
      <c r="F62" s="79"/>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row>
    <row r="63" spans="1:32" ht="10.5" customHeight="1">
      <c r="A63" s="79"/>
      <c r="B63" s="82"/>
      <c r="C63" s="79"/>
      <c r="D63" s="79"/>
      <c r="E63" s="79"/>
      <c r="F63" s="79"/>
      <c r="G63" s="79"/>
      <c r="H63" s="79"/>
      <c r="I63" s="79"/>
      <c r="J63" s="79"/>
      <c r="K63" s="79"/>
      <c r="L63" s="79"/>
      <c r="M63" s="79"/>
      <c r="N63" s="79"/>
      <c r="O63" s="79"/>
      <c r="P63" s="79"/>
      <c r="Q63" s="79"/>
      <c r="R63" s="79"/>
      <c r="S63" s="79"/>
      <c r="T63" s="79"/>
      <c r="U63" s="79"/>
      <c r="V63" s="79"/>
      <c r="W63" s="79"/>
      <c r="X63" s="79"/>
      <c r="Y63" s="79"/>
      <c r="Z63" s="79"/>
      <c r="AA63" s="79"/>
      <c r="AB63" s="79"/>
      <c r="AC63" s="79"/>
      <c r="AD63" s="79"/>
      <c r="AE63" s="79"/>
      <c r="AF63" s="79"/>
    </row>
    <row r="64" spans="1:32" ht="10.5" customHeight="1">
      <c r="A64" s="79"/>
      <c r="B64" s="82"/>
      <c r="C64" s="79"/>
      <c r="D64" s="79"/>
      <c r="E64" s="79"/>
      <c r="F64" s="79"/>
      <c r="G64" s="79"/>
      <c r="H64" s="79"/>
      <c r="I64" s="79"/>
      <c r="J64" s="79"/>
      <c r="K64" s="79"/>
      <c r="L64" s="79"/>
      <c r="M64" s="79"/>
      <c r="N64" s="79"/>
      <c r="O64" s="79"/>
      <c r="P64" s="79"/>
      <c r="Q64" s="79"/>
      <c r="R64" s="79"/>
      <c r="S64" s="79"/>
      <c r="T64" s="79"/>
      <c r="U64" s="79"/>
      <c r="V64" s="79"/>
      <c r="W64" s="79"/>
      <c r="X64" s="79"/>
      <c r="Y64" s="79"/>
      <c r="Z64" s="79"/>
      <c r="AA64" s="79"/>
      <c r="AB64" s="79"/>
      <c r="AC64" s="79"/>
      <c r="AD64" s="79"/>
      <c r="AE64" s="79"/>
      <c r="AF64" s="79"/>
    </row>
    <row r="65" spans="2:31">
      <c r="B65" s="11"/>
      <c r="C65" s="11"/>
      <c r="D65" s="11"/>
      <c r="E65" s="11"/>
      <c r="F65" s="11"/>
      <c r="G65" s="11"/>
      <c r="H65" s="11"/>
      <c r="I65" s="11"/>
      <c r="J65" s="11"/>
      <c r="K65" s="11"/>
      <c r="L65" s="11"/>
      <c r="M65" s="11"/>
      <c r="N65" s="11"/>
      <c r="O65" s="11"/>
      <c r="P65" s="11"/>
      <c r="Q65" s="11"/>
      <c r="R65" s="11"/>
      <c r="S65" s="11"/>
      <c r="T65" s="11"/>
      <c r="U65" s="11"/>
      <c r="V65" s="11"/>
      <c r="W65" s="11"/>
      <c r="X65" s="11"/>
      <c r="Y65" s="11"/>
      <c r="Z65" s="11"/>
      <c r="AA65" s="11"/>
      <c r="AB65" s="11"/>
      <c r="AC65" s="11"/>
      <c r="AD65" s="11"/>
      <c r="AE65" s="11"/>
    </row>
    <row r="66" spans="2:31">
      <c r="B66" s="11"/>
      <c r="C66" s="11"/>
      <c r="D66" s="11"/>
      <c r="E66" s="11"/>
      <c r="F66" s="11"/>
      <c r="G66" s="11"/>
      <c r="H66" s="11"/>
      <c r="I66" s="11"/>
      <c r="J66" s="11"/>
      <c r="K66" s="11"/>
      <c r="L66" s="11"/>
      <c r="M66" s="11"/>
      <c r="N66" s="11"/>
      <c r="O66" s="11"/>
      <c r="P66" s="11"/>
      <c r="Q66" s="11"/>
      <c r="R66" s="11"/>
      <c r="S66" s="11"/>
      <c r="T66" s="11"/>
      <c r="U66" s="11"/>
      <c r="V66" s="11"/>
      <c r="W66" s="11"/>
      <c r="X66" s="11"/>
      <c r="Y66" s="11"/>
      <c r="Z66" s="11"/>
      <c r="AA66" s="11"/>
      <c r="AB66" s="11"/>
      <c r="AC66" s="11"/>
      <c r="AD66" s="11"/>
      <c r="AE66" s="11"/>
    </row>
    <row r="67" spans="2:31">
      <c r="B67" s="11"/>
      <c r="C67" s="11"/>
      <c r="D67" s="11"/>
      <c r="E67" s="11"/>
      <c r="F67" s="11"/>
      <c r="G67" s="11"/>
      <c r="H67" s="11"/>
      <c r="I67" s="11"/>
      <c r="J67" s="11"/>
      <c r="K67" s="11"/>
      <c r="L67" s="11"/>
      <c r="M67" s="11"/>
      <c r="N67" s="11"/>
      <c r="O67" s="11"/>
      <c r="P67" s="11"/>
      <c r="Q67" s="11"/>
      <c r="R67" s="11"/>
      <c r="S67" s="11"/>
      <c r="T67" s="11"/>
      <c r="U67" s="11"/>
      <c r="V67" s="11"/>
      <c r="W67" s="11"/>
      <c r="X67" s="11"/>
      <c r="Y67" s="11"/>
      <c r="Z67" s="11"/>
      <c r="AA67" s="11"/>
      <c r="AB67" s="11"/>
      <c r="AC67" s="11"/>
      <c r="AD67" s="11"/>
      <c r="AE67" s="11"/>
    </row>
    <row r="68" spans="2:31">
      <c r="B68" s="11"/>
      <c r="C68" s="11"/>
      <c r="D68" s="11"/>
      <c r="E68" s="11"/>
      <c r="F68" s="11"/>
      <c r="G68" s="11"/>
      <c r="H68" s="11"/>
      <c r="I68" s="11"/>
      <c r="J68" s="11"/>
      <c r="K68" s="11"/>
      <c r="L68" s="11"/>
      <c r="M68" s="11"/>
      <c r="N68" s="11"/>
      <c r="O68" s="11"/>
      <c r="P68" s="11"/>
      <c r="Q68" s="11"/>
      <c r="R68" s="11"/>
      <c r="S68" s="11"/>
      <c r="T68" s="11"/>
      <c r="U68" s="11"/>
      <c r="V68" s="11"/>
      <c r="W68" s="11"/>
      <c r="X68" s="11"/>
      <c r="Y68" s="11"/>
      <c r="Z68" s="11"/>
      <c r="AA68" s="11"/>
      <c r="AB68" s="11"/>
      <c r="AC68" s="11"/>
      <c r="AD68" s="11"/>
      <c r="AE68" s="11"/>
    </row>
    <row r="69" spans="2:31">
      <c r="B69" s="11"/>
      <c r="C69" s="11"/>
      <c r="D69" s="11"/>
      <c r="E69" s="11"/>
      <c r="F69" s="11"/>
      <c r="G69" s="11"/>
      <c r="H69" s="11"/>
      <c r="I69" s="11"/>
      <c r="J69" s="11"/>
      <c r="K69" s="11"/>
      <c r="L69" s="11"/>
      <c r="M69" s="11"/>
      <c r="N69" s="11"/>
      <c r="O69" s="11"/>
      <c r="P69" s="11"/>
      <c r="Q69" s="11"/>
      <c r="R69" s="11"/>
      <c r="S69" s="11"/>
      <c r="T69" s="11"/>
      <c r="U69" s="11"/>
      <c r="V69" s="11"/>
      <c r="W69" s="11"/>
      <c r="X69" s="11"/>
      <c r="Y69" s="11"/>
      <c r="Z69" s="11"/>
      <c r="AA69" s="11"/>
      <c r="AB69" s="11"/>
      <c r="AC69" s="11"/>
      <c r="AD69" s="11"/>
      <c r="AE69" s="11"/>
    </row>
    <row r="70" spans="2:31">
      <c r="B70" s="11"/>
      <c r="C70" s="11"/>
      <c r="D70" s="11"/>
      <c r="E70" s="11"/>
      <c r="F70" s="11"/>
      <c r="G70" s="11"/>
      <c r="H70" s="11"/>
      <c r="I70" s="11"/>
      <c r="J70" s="11"/>
      <c r="K70" s="11"/>
      <c r="L70" s="11"/>
      <c r="M70" s="11"/>
      <c r="N70" s="11"/>
      <c r="O70" s="11"/>
      <c r="P70" s="11"/>
      <c r="Q70" s="11"/>
      <c r="R70" s="11"/>
      <c r="S70" s="11"/>
      <c r="T70" s="11"/>
      <c r="U70" s="11"/>
      <c r="V70" s="11"/>
      <c r="W70" s="11"/>
      <c r="X70" s="11"/>
      <c r="Y70" s="11"/>
      <c r="Z70" s="11"/>
      <c r="AA70" s="11"/>
      <c r="AB70" s="11"/>
      <c r="AC70" s="11"/>
      <c r="AD70" s="11"/>
      <c r="AE70" s="11"/>
    </row>
    <row r="71" spans="2:31">
      <c r="B71" s="11"/>
      <c r="C71" s="11"/>
      <c r="D71" s="11"/>
      <c r="E71" s="11"/>
      <c r="F71" s="11"/>
      <c r="G71" s="11"/>
      <c r="H71" s="11"/>
      <c r="I71" s="11"/>
      <c r="J71" s="11"/>
      <c r="K71" s="11"/>
      <c r="L71" s="11"/>
      <c r="M71" s="11"/>
      <c r="N71" s="11"/>
      <c r="O71" s="11"/>
      <c r="P71" s="11"/>
      <c r="Q71" s="11"/>
      <c r="R71" s="11"/>
      <c r="S71" s="11"/>
      <c r="T71" s="11"/>
      <c r="U71" s="11"/>
      <c r="V71" s="11"/>
      <c r="W71" s="11"/>
      <c r="X71" s="11"/>
      <c r="Y71" s="11"/>
      <c r="Z71" s="11"/>
      <c r="AA71" s="11"/>
      <c r="AB71" s="11"/>
      <c r="AC71" s="11"/>
      <c r="AD71" s="11"/>
      <c r="AE71" s="11"/>
    </row>
    <row r="72" spans="2:31">
      <c r="B72" s="11"/>
      <c r="C72" s="11"/>
      <c r="D72" s="11"/>
      <c r="E72" s="11"/>
      <c r="F72" s="11"/>
      <c r="G72" s="11"/>
      <c r="H72" s="11"/>
      <c r="I72" s="11"/>
      <c r="J72" s="11"/>
      <c r="K72" s="11"/>
      <c r="L72" s="11"/>
      <c r="M72" s="11"/>
      <c r="N72" s="11"/>
      <c r="O72" s="11"/>
      <c r="P72" s="11"/>
      <c r="Q72" s="11"/>
      <c r="R72" s="11"/>
      <c r="S72" s="11"/>
      <c r="T72" s="11"/>
      <c r="U72" s="11"/>
      <c r="V72" s="11"/>
      <c r="W72" s="11"/>
      <c r="X72" s="11"/>
      <c r="Y72" s="11"/>
      <c r="Z72" s="11"/>
      <c r="AA72" s="11"/>
      <c r="AB72" s="11"/>
      <c r="AC72" s="11"/>
      <c r="AD72" s="11"/>
      <c r="AE72" s="11"/>
    </row>
    <row r="73" spans="2:31">
      <c r="B73" s="11"/>
      <c r="C73" s="11"/>
      <c r="D73" s="11"/>
      <c r="E73" s="11"/>
      <c r="F73" s="11"/>
      <c r="G73" s="11"/>
      <c r="H73" s="11"/>
      <c r="I73" s="11"/>
      <c r="J73" s="11"/>
      <c r="K73" s="11"/>
      <c r="L73" s="11"/>
      <c r="M73" s="11"/>
      <c r="N73" s="11"/>
      <c r="O73" s="11"/>
      <c r="P73" s="11"/>
      <c r="Q73" s="11"/>
      <c r="R73" s="11"/>
      <c r="S73" s="11"/>
      <c r="T73" s="11"/>
      <c r="U73" s="11"/>
      <c r="V73" s="11"/>
      <c r="W73" s="11"/>
      <c r="X73" s="11"/>
      <c r="Y73" s="11"/>
      <c r="Z73" s="11"/>
      <c r="AA73" s="11"/>
      <c r="AB73" s="11"/>
      <c r="AC73" s="11"/>
      <c r="AD73" s="11"/>
      <c r="AE73" s="11"/>
    </row>
    <row r="74" spans="2:31">
      <c r="B74" s="11"/>
      <c r="C74" s="11"/>
      <c r="D74" s="11"/>
      <c r="E74" s="11"/>
      <c r="F74" s="11"/>
      <c r="G74" s="11"/>
      <c r="H74" s="11"/>
      <c r="I74" s="11"/>
      <c r="J74" s="11"/>
      <c r="K74" s="11"/>
      <c r="L74" s="11"/>
      <c r="M74" s="11"/>
      <c r="N74" s="11"/>
      <c r="O74" s="11"/>
      <c r="P74" s="11"/>
      <c r="Q74" s="11"/>
      <c r="R74" s="11"/>
      <c r="S74" s="11"/>
      <c r="T74" s="11"/>
      <c r="U74" s="11"/>
      <c r="V74" s="11"/>
      <c r="W74" s="11"/>
      <c r="X74" s="11"/>
      <c r="Y74" s="11"/>
      <c r="Z74" s="11"/>
      <c r="AA74" s="11"/>
      <c r="AB74" s="11"/>
      <c r="AC74" s="11"/>
      <c r="AD74" s="11"/>
      <c r="AE74" s="11"/>
    </row>
    <row r="75" spans="2:31">
      <c r="B75" s="11"/>
      <c r="C75" s="11"/>
      <c r="D75" s="11"/>
      <c r="E75" s="11"/>
      <c r="F75" s="11"/>
      <c r="G75" s="11"/>
      <c r="H75" s="11"/>
      <c r="I75" s="11"/>
      <c r="J75" s="11"/>
      <c r="K75" s="11"/>
      <c r="L75" s="11"/>
      <c r="M75" s="11"/>
      <c r="N75" s="11"/>
      <c r="O75" s="11"/>
      <c r="P75" s="11"/>
      <c r="Q75" s="11"/>
      <c r="R75" s="11"/>
      <c r="S75" s="11"/>
      <c r="T75" s="11"/>
      <c r="U75" s="11"/>
      <c r="V75" s="11"/>
      <c r="W75" s="11"/>
      <c r="X75" s="11"/>
      <c r="Y75" s="11"/>
      <c r="Z75" s="11"/>
      <c r="AA75" s="11"/>
      <c r="AB75" s="11"/>
      <c r="AC75" s="11"/>
      <c r="AD75" s="11"/>
      <c r="AE75" s="11"/>
    </row>
    <row r="76" spans="2:31">
      <c r="B76" s="11"/>
      <c r="C76" s="11"/>
      <c r="D76" s="11"/>
      <c r="E76" s="11"/>
      <c r="F76" s="11"/>
      <c r="G76" s="11"/>
      <c r="H76" s="11"/>
      <c r="I76" s="11"/>
      <c r="J76" s="11"/>
      <c r="K76" s="11"/>
      <c r="L76" s="11"/>
      <c r="M76" s="11"/>
      <c r="N76" s="11"/>
      <c r="O76" s="11"/>
      <c r="P76" s="11"/>
      <c r="Q76" s="11"/>
      <c r="R76" s="11"/>
      <c r="S76" s="11"/>
      <c r="T76" s="11"/>
      <c r="U76" s="11"/>
      <c r="V76" s="11"/>
      <c r="W76" s="11"/>
      <c r="X76" s="11"/>
      <c r="Y76" s="11"/>
      <c r="Z76" s="11"/>
      <c r="AA76" s="11"/>
      <c r="AB76" s="11"/>
      <c r="AC76" s="11"/>
      <c r="AD76" s="11"/>
      <c r="AE76" s="11"/>
    </row>
    <row r="77" spans="2:31">
      <c r="B77" s="11"/>
      <c r="C77" s="11"/>
      <c r="D77" s="11"/>
      <c r="E77" s="11"/>
      <c r="F77" s="11"/>
      <c r="G77" s="11"/>
      <c r="H77" s="11"/>
      <c r="I77" s="11"/>
      <c r="J77" s="11"/>
      <c r="K77" s="11"/>
      <c r="L77" s="11"/>
      <c r="M77" s="11"/>
      <c r="N77" s="11"/>
      <c r="O77" s="11"/>
      <c r="P77" s="11"/>
      <c r="Q77" s="11"/>
      <c r="R77" s="11"/>
      <c r="S77" s="11"/>
      <c r="T77" s="11"/>
      <c r="U77" s="11"/>
      <c r="V77" s="11"/>
      <c r="W77" s="11"/>
      <c r="X77" s="11"/>
      <c r="Y77" s="11"/>
      <c r="Z77" s="11"/>
      <c r="AA77" s="11"/>
      <c r="AB77" s="11"/>
      <c r="AC77" s="11"/>
      <c r="AD77" s="11"/>
      <c r="AE77" s="11"/>
    </row>
    <row r="78" spans="2:31">
      <c r="B78" s="11"/>
      <c r="C78" s="11"/>
      <c r="D78" s="11"/>
      <c r="E78" s="11"/>
      <c r="F78" s="11"/>
      <c r="G78" s="11"/>
      <c r="H78" s="11"/>
      <c r="I78" s="11"/>
      <c r="J78" s="11"/>
      <c r="K78" s="11"/>
      <c r="L78" s="11"/>
      <c r="M78" s="11"/>
      <c r="N78" s="11"/>
      <c r="O78" s="11"/>
      <c r="P78" s="11"/>
      <c r="Q78" s="11"/>
      <c r="R78" s="11"/>
      <c r="S78" s="11"/>
      <c r="T78" s="11"/>
      <c r="U78" s="11"/>
      <c r="V78" s="11"/>
      <c r="W78" s="11"/>
      <c r="X78" s="11"/>
      <c r="Y78" s="11"/>
      <c r="Z78" s="11"/>
      <c r="AA78" s="11"/>
      <c r="AB78" s="11"/>
      <c r="AC78" s="11"/>
      <c r="AD78" s="11"/>
      <c r="AE78" s="11"/>
    </row>
    <row r="79" spans="2:31">
      <c r="B79" s="11"/>
      <c r="C79" s="11"/>
      <c r="D79" s="11"/>
      <c r="E79" s="11"/>
      <c r="F79" s="11"/>
      <c r="G79" s="11"/>
      <c r="H79" s="11"/>
      <c r="I79" s="11"/>
      <c r="J79" s="11"/>
      <c r="K79" s="11"/>
      <c r="L79" s="11"/>
      <c r="M79" s="11"/>
      <c r="N79" s="11"/>
      <c r="O79" s="11"/>
      <c r="P79" s="11"/>
      <c r="Q79" s="11"/>
      <c r="R79" s="11"/>
      <c r="S79" s="11"/>
      <c r="T79" s="11"/>
      <c r="U79" s="11"/>
      <c r="V79" s="11"/>
      <c r="W79" s="11"/>
      <c r="X79" s="11"/>
      <c r="Y79" s="11"/>
      <c r="Z79" s="11"/>
      <c r="AA79" s="11"/>
      <c r="AB79" s="11"/>
      <c r="AC79" s="11"/>
      <c r="AD79" s="11"/>
      <c r="AE79" s="11"/>
    </row>
    <row r="80" spans="2:31">
      <c r="B80" s="11"/>
      <c r="C80" s="11"/>
      <c r="D80" s="11"/>
      <c r="E80" s="11"/>
      <c r="F80" s="11"/>
      <c r="G80" s="11"/>
      <c r="H80" s="11"/>
      <c r="I80" s="11"/>
      <c r="J80" s="11"/>
      <c r="K80" s="11"/>
      <c r="L80" s="11"/>
      <c r="M80" s="11"/>
      <c r="N80" s="11"/>
      <c r="O80" s="11"/>
      <c r="P80" s="11"/>
      <c r="Q80" s="11"/>
      <c r="R80" s="11"/>
      <c r="S80" s="11"/>
      <c r="T80" s="11"/>
      <c r="U80" s="11"/>
      <c r="V80" s="11"/>
      <c r="W80" s="11"/>
      <c r="X80" s="11"/>
      <c r="Y80" s="11"/>
      <c r="Z80" s="11"/>
      <c r="AA80" s="11"/>
      <c r="AB80" s="11"/>
      <c r="AC80" s="11"/>
      <c r="AD80" s="11"/>
      <c r="AE80" s="11"/>
    </row>
    <row r="81" spans="2:31">
      <c r="B81" s="11"/>
      <c r="C81" s="11"/>
      <c r="D81" s="11"/>
      <c r="E81" s="11"/>
      <c r="F81" s="11"/>
      <c r="G81" s="11"/>
      <c r="H81" s="11"/>
      <c r="I81" s="11"/>
      <c r="J81" s="11"/>
      <c r="K81" s="11"/>
      <c r="L81" s="11"/>
      <c r="M81" s="11"/>
      <c r="N81" s="11"/>
      <c r="O81" s="11"/>
      <c r="P81" s="11"/>
      <c r="Q81" s="11"/>
      <c r="R81" s="11"/>
      <c r="S81" s="11"/>
      <c r="T81" s="11"/>
      <c r="U81" s="11"/>
      <c r="V81" s="11"/>
      <c r="W81" s="11"/>
      <c r="X81" s="11"/>
      <c r="Y81" s="11"/>
      <c r="Z81" s="11"/>
      <c r="AA81" s="11"/>
      <c r="AB81" s="11"/>
      <c r="AC81" s="11"/>
      <c r="AD81" s="11"/>
      <c r="AE81" s="11"/>
    </row>
    <row r="82" spans="2:31">
      <c r="B82" s="11"/>
      <c r="C82" s="11"/>
      <c r="D82" s="11"/>
      <c r="E82" s="11"/>
      <c r="F82" s="11"/>
      <c r="G82" s="11"/>
      <c r="H82" s="11"/>
      <c r="I82" s="11"/>
      <c r="J82" s="11"/>
      <c r="K82" s="11"/>
      <c r="L82" s="11"/>
      <c r="M82" s="11"/>
      <c r="N82" s="11"/>
      <c r="O82" s="11"/>
      <c r="P82" s="11"/>
      <c r="Q82" s="11"/>
      <c r="R82" s="11"/>
      <c r="S82" s="11"/>
      <c r="T82" s="11"/>
      <c r="U82" s="11"/>
      <c r="V82" s="11"/>
      <c r="W82" s="11"/>
      <c r="X82" s="11"/>
      <c r="Y82" s="11"/>
      <c r="Z82" s="11"/>
      <c r="AA82" s="11"/>
      <c r="AB82" s="11"/>
      <c r="AC82" s="11"/>
      <c r="AD82" s="11"/>
      <c r="AE82" s="11"/>
    </row>
    <row r="83" spans="2:31">
      <c r="B83" s="11"/>
      <c r="C83" s="11"/>
      <c r="D83" s="11"/>
      <c r="E83" s="11"/>
      <c r="F83" s="11"/>
      <c r="G83" s="11"/>
      <c r="H83" s="11"/>
      <c r="I83" s="11"/>
      <c r="J83" s="11"/>
      <c r="K83" s="11"/>
      <c r="L83" s="11"/>
      <c r="M83" s="11"/>
      <c r="N83" s="11"/>
      <c r="O83" s="11"/>
      <c r="P83" s="11"/>
      <c r="Q83" s="11"/>
      <c r="R83" s="11"/>
      <c r="S83" s="11"/>
      <c r="T83" s="11"/>
      <c r="U83" s="11"/>
      <c r="V83" s="11"/>
      <c r="W83" s="11"/>
      <c r="X83" s="11"/>
      <c r="Y83" s="11"/>
      <c r="Z83" s="11"/>
      <c r="AA83" s="11"/>
      <c r="AB83" s="11"/>
      <c r="AC83" s="11"/>
      <c r="AD83" s="11"/>
      <c r="AE83" s="11"/>
    </row>
    <row r="84" spans="2:31">
      <c r="B84" s="11"/>
      <c r="C84" s="11"/>
      <c r="D84" s="11"/>
      <c r="E84" s="11"/>
      <c r="F84" s="11"/>
      <c r="G84" s="11"/>
      <c r="H84" s="11"/>
      <c r="I84" s="11"/>
      <c r="J84" s="11"/>
      <c r="K84" s="11"/>
      <c r="L84" s="11"/>
      <c r="M84" s="11"/>
      <c r="N84" s="11"/>
      <c r="O84" s="11"/>
      <c r="P84" s="11"/>
      <c r="Q84" s="11"/>
      <c r="R84" s="11"/>
      <c r="S84" s="11"/>
      <c r="T84" s="11"/>
      <c r="U84" s="11"/>
      <c r="V84" s="11"/>
      <c r="W84" s="11"/>
      <c r="X84" s="11"/>
      <c r="Y84" s="11"/>
      <c r="Z84" s="11"/>
      <c r="AA84" s="11"/>
      <c r="AB84" s="11"/>
      <c r="AC84" s="11"/>
      <c r="AD84" s="11"/>
      <c r="AE84" s="11"/>
    </row>
    <row r="85" spans="2:31">
      <c r="B85" s="11"/>
      <c r="C85" s="11"/>
      <c r="D85" s="11"/>
      <c r="E85" s="11"/>
      <c r="F85" s="11"/>
      <c r="G85" s="11"/>
      <c r="H85" s="11"/>
      <c r="I85" s="11"/>
      <c r="J85" s="11"/>
      <c r="K85" s="11"/>
      <c r="L85" s="11"/>
      <c r="M85" s="11"/>
      <c r="N85" s="11"/>
      <c r="O85" s="11"/>
      <c r="P85" s="11"/>
      <c r="Q85" s="11"/>
      <c r="R85" s="11"/>
      <c r="S85" s="11"/>
      <c r="T85" s="11"/>
      <c r="U85" s="11"/>
      <c r="V85" s="11"/>
      <c r="W85" s="11"/>
      <c r="X85" s="11"/>
      <c r="Y85" s="11"/>
      <c r="Z85" s="11"/>
      <c r="AA85" s="11"/>
      <c r="AB85" s="11"/>
      <c r="AC85" s="11"/>
      <c r="AD85" s="11"/>
      <c r="AE85" s="11"/>
    </row>
    <row r="86" spans="2:31">
      <c r="B86" s="11"/>
      <c r="C86" s="11"/>
      <c r="D86" s="11"/>
      <c r="E86" s="11"/>
      <c r="F86" s="11"/>
      <c r="G86" s="11"/>
      <c r="H86" s="11"/>
      <c r="I86" s="11"/>
      <c r="J86" s="11"/>
      <c r="K86" s="11"/>
      <c r="L86" s="11"/>
      <c r="M86" s="11"/>
      <c r="N86" s="11"/>
      <c r="O86" s="11"/>
      <c r="P86" s="11"/>
      <c r="Q86" s="11"/>
      <c r="R86" s="11"/>
      <c r="S86" s="11"/>
      <c r="T86" s="11"/>
      <c r="U86" s="11"/>
      <c r="V86" s="11"/>
      <c r="W86" s="11"/>
      <c r="X86" s="11"/>
      <c r="Y86" s="11"/>
      <c r="Z86" s="11"/>
      <c r="AA86" s="11"/>
      <c r="AB86" s="11"/>
      <c r="AC86" s="11"/>
      <c r="AD86" s="11"/>
      <c r="AE86" s="11"/>
    </row>
    <row r="87" spans="2:31">
      <c r="B87" s="11"/>
      <c r="C87" s="11"/>
      <c r="D87" s="11"/>
      <c r="E87" s="11"/>
      <c r="F87" s="11"/>
      <c r="G87" s="11"/>
      <c r="H87" s="11"/>
      <c r="I87" s="11"/>
      <c r="J87" s="11"/>
      <c r="K87" s="11"/>
      <c r="L87" s="11"/>
      <c r="M87" s="11"/>
      <c r="N87" s="11"/>
      <c r="O87" s="11"/>
      <c r="P87" s="11"/>
      <c r="Q87" s="11"/>
      <c r="R87" s="11"/>
      <c r="S87" s="11"/>
      <c r="T87" s="11"/>
      <c r="U87" s="11"/>
      <c r="V87" s="11"/>
      <c r="W87" s="11"/>
      <c r="X87" s="11"/>
      <c r="Y87" s="11"/>
      <c r="Z87" s="11"/>
      <c r="AA87" s="11"/>
      <c r="AB87" s="11"/>
      <c r="AC87" s="11"/>
      <c r="AD87" s="11"/>
      <c r="AE87" s="11"/>
    </row>
    <row r="88" spans="2:31">
      <c r="B88" s="11"/>
      <c r="C88" s="11"/>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row>
    <row r="89" spans="2:31">
      <c r="B89" s="11"/>
      <c r="C89" s="11"/>
      <c r="D89" s="11"/>
      <c r="E89" s="11"/>
      <c r="F89" s="11"/>
      <c r="G89" s="11"/>
      <c r="H89" s="11"/>
      <c r="I89" s="11"/>
      <c r="J89" s="11"/>
      <c r="K89" s="11"/>
      <c r="L89" s="11"/>
      <c r="M89" s="11"/>
      <c r="N89" s="11"/>
      <c r="O89" s="11"/>
      <c r="P89" s="11"/>
      <c r="Q89" s="11"/>
      <c r="R89" s="11"/>
      <c r="S89" s="11"/>
      <c r="T89" s="11"/>
      <c r="U89" s="11"/>
      <c r="V89" s="11"/>
      <c r="W89" s="11"/>
      <c r="X89" s="11"/>
      <c r="Y89" s="11"/>
      <c r="Z89" s="11"/>
      <c r="AA89" s="11"/>
      <c r="AB89" s="11"/>
      <c r="AC89" s="11"/>
      <c r="AD89" s="11"/>
      <c r="AE89" s="11"/>
    </row>
    <row r="90" spans="2:31">
      <c r="B90" s="11"/>
      <c r="C90" s="11"/>
      <c r="D90" s="11"/>
      <c r="E90" s="11"/>
      <c r="F90" s="11"/>
      <c r="G90" s="11"/>
      <c r="H90" s="11"/>
      <c r="I90" s="11"/>
      <c r="J90" s="11"/>
      <c r="K90" s="11"/>
      <c r="L90" s="11"/>
      <c r="M90" s="11"/>
      <c r="N90" s="11"/>
      <c r="O90" s="11"/>
      <c r="P90" s="11"/>
      <c r="Q90" s="11"/>
      <c r="R90" s="11"/>
      <c r="S90" s="11"/>
      <c r="T90" s="11"/>
      <c r="U90" s="11"/>
      <c r="V90" s="11"/>
      <c r="W90" s="11"/>
      <c r="X90" s="11"/>
      <c r="Y90" s="11"/>
      <c r="Z90" s="11"/>
      <c r="AA90" s="11"/>
      <c r="AB90" s="11"/>
      <c r="AC90" s="11"/>
      <c r="AD90" s="11"/>
      <c r="AE90" s="11"/>
    </row>
    <row r="91" spans="2:31">
      <c r="B91" s="11"/>
      <c r="C91" s="11"/>
      <c r="D91" s="11"/>
      <c r="E91" s="11"/>
      <c r="F91" s="11"/>
      <c r="G91" s="11"/>
      <c r="H91" s="11"/>
      <c r="I91" s="11"/>
      <c r="J91" s="11"/>
      <c r="K91" s="11"/>
      <c r="L91" s="11"/>
      <c r="M91" s="11"/>
      <c r="N91" s="11"/>
      <c r="O91" s="11"/>
      <c r="P91" s="11"/>
      <c r="Q91" s="11"/>
      <c r="R91" s="11"/>
      <c r="S91" s="11"/>
      <c r="T91" s="11"/>
      <c r="U91" s="11"/>
      <c r="V91" s="11"/>
      <c r="W91" s="11"/>
      <c r="X91" s="11"/>
      <c r="Y91" s="11"/>
      <c r="Z91" s="11"/>
      <c r="AA91" s="11"/>
      <c r="AB91" s="11"/>
      <c r="AC91" s="11"/>
      <c r="AD91" s="11"/>
      <c r="AE91" s="11"/>
    </row>
    <row r="92" spans="2:31">
      <c r="B92" s="11"/>
      <c r="C92" s="11"/>
      <c r="D92" s="11"/>
      <c r="E92" s="11"/>
      <c r="F92" s="11"/>
      <c r="G92" s="11"/>
      <c r="H92" s="11"/>
      <c r="I92" s="11"/>
      <c r="J92" s="11"/>
      <c r="K92" s="11"/>
      <c r="L92" s="11"/>
      <c r="M92" s="11"/>
      <c r="N92" s="11"/>
      <c r="O92" s="11"/>
      <c r="P92" s="11"/>
      <c r="Q92" s="11"/>
      <c r="R92" s="11"/>
      <c r="S92" s="11"/>
      <c r="T92" s="11"/>
      <c r="U92" s="11"/>
      <c r="V92" s="11"/>
      <c r="W92" s="11"/>
      <c r="X92" s="11"/>
      <c r="Y92" s="11"/>
      <c r="Z92" s="11"/>
      <c r="AA92" s="11"/>
      <c r="AB92" s="11"/>
      <c r="AC92" s="11"/>
      <c r="AD92" s="11"/>
      <c r="AE92" s="11"/>
    </row>
    <row r="93" spans="2:31">
      <c r="B93" s="11"/>
      <c r="C93" s="11"/>
      <c r="D93" s="11"/>
      <c r="E93" s="11"/>
      <c r="F93" s="11"/>
      <c r="G93" s="11"/>
      <c r="H93" s="11"/>
      <c r="I93" s="11"/>
      <c r="J93" s="11"/>
      <c r="K93" s="11"/>
      <c r="L93" s="11"/>
      <c r="M93" s="11"/>
      <c r="N93" s="11"/>
      <c r="O93" s="11"/>
      <c r="P93" s="11"/>
      <c r="Q93" s="11"/>
      <c r="R93" s="11"/>
      <c r="S93" s="11"/>
      <c r="T93" s="11"/>
      <c r="U93" s="11"/>
      <c r="V93" s="11"/>
      <c r="W93" s="11"/>
      <c r="X93" s="11"/>
      <c r="Y93" s="11"/>
      <c r="Z93" s="11"/>
      <c r="AA93" s="11"/>
      <c r="AB93" s="11"/>
      <c r="AC93" s="11"/>
      <c r="AD93" s="11"/>
      <c r="AE93" s="11"/>
    </row>
    <row r="94" spans="2:31">
      <c r="B94" s="11"/>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c r="AE94" s="11"/>
    </row>
    <row r="95" spans="2:31">
      <c r="B95" s="11"/>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c r="AE95" s="11"/>
    </row>
    <row r="96" spans="2:31">
      <c r="B96" s="11"/>
      <c r="C96" s="11"/>
      <c r="D96" s="11"/>
      <c r="E96" s="11"/>
      <c r="F96" s="11"/>
      <c r="G96" s="11"/>
      <c r="H96" s="11"/>
      <c r="I96" s="11"/>
      <c r="J96" s="11"/>
      <c r="K96" s="11"/>
      <c r="L96" s="11"/>
      <c r="M96" s="11"/>
      <c r="N96" s="11"/>
      <c r="O96" s="11"/>
      <c r="P96" s="11"/>
      <c r="Q96" s="11"/>
      <c r="R96" s="11"/>
      <c r="S96" s="11"/>
      <c r="T96" s="11"/>
      <c r="U96" s="11"/>
      <c r="V96" s="11"/>
      <c r="W96" s="11"/>
      <c r="X96" s="11"/>
      <c r="Y96" s="11"/>
      <c r="Z96" s="11"/>
      <c r="AA96" s="11"/>
      <c r="AB96" s="11"/>
      <c r="AC96" s="11"/>
      <c r="AD96" s="11"/>
      <c r="AE96" s="11"/>
    </row>
    <row r="97" spans="2:31">
      <c r="B97" s="11"/>
      <c r="C97" s="11"/>
      <c r="D97" s="11"/>
      <c r="E97" s="11"/>
      <c r="F97" s="11"/>
      <c r="G97" s="11"/>
      <c r="H97" s="11"/>
      <c r="I97" s="11"/>
      <c r="J97" s="11"/>
      <c r="K97" s="11"/>
      <c r="L97" s="11"/>
      <c r="M97" s="11"/>
      <c r="N97" s="11"/>
      <c r="O97" s="11"/>
      <c r="P97" s="11"/>
      <c r="Q97" s="11"/>
      <c r="R97" s="11"/>
      <c r="S97" s="11"/>
      <c r="T97" s="11"/>
      <c r="U97" s="11"/>
      <c r="V97" s="11"/>
      <c r="W97" s="11"/>
      <c r="X97" s="11"/>
      <c r="Y97" s="11"/>
      <c r="Z97" s="11"/>
      <c r="AA97" s="11"/>
      <c r="AB97" s="11"/>
      <c r="AC97" s="11"/>
      <c r="AD97" s="11"/>
      <c r="AE97" s="11"/>
    </row>
    <row r="98" spans="2:31">
      <c r="B98" s="11"/>
      <c r="C98" s="11"/>
      <c r="D98" s="11"/>
      <c r="E98" s="11"/>
      <c r="F98" s="11"/>
      <c r="G98" s="11"/>
      <c r="H98" s="11"/>
      <c r="I98" s="11"/>
      <c r="J98" s="11"/>
      <c r="K98" s="11"/>
      <c r="L98" s="11"/>
      <c r="M98" s="11"/>
      <c r="N98" s="11"/>
      <c r="O98" s="11"/>
      <c r="P98" s="11"/>
      <c r="Q98" s="11"/>
      <c r="R98" s="11"/>
      <c r="S98" s="11"/>
      <c r="T98" s="11"/>
      <c r="U98" s="11"/>
      <c r="V98" s="11"/>
      <c r="W98" s="11"/>
      <c r="X98" s="11"/>
      <c r="Y98" s="11"/>
      <c r="Z98" s="11"/>
      <c r="AA98" s="11"/>
      <c r="AB98" s="11"/>
      <c r="AC98" s="11"/>
      <c r="AD98" s="11"/>
      <c r="AE98" s="11"/>
    </row>
    <row r="99" spans="2:31">
      <c r="B99" s="11"/>
      <c r="C99" s="11"/>
      <c r="D99" s="11"/>
      <c r="E99" s="11"/>
      <c r="F99" s="11"/>
      <c r="G99" s="11"/>
      <c r="H99" s="11"/>
      <c r="I99" s="11"/>
      <c r="J99" s="11"/>
      <c r="K99" s="11"/>
      <c r="L99" s="11"/>
      <c r="M99" s="11"/>
      <c r="N99" s="11"/>
      <c r="O99" s="11"/>
      <c r="P99" s="11"/>
      <c r="Q99" s="11"/>
      <c r="R99" s="11"/>
      <c r="S99" s="11"/>
      <c r="T99" s="11"/>
      <c r="U99" s="11"/>
      <c r="V99" s="11"/>
      <c r="W99" s="11"/>
      <c r="X99" s="11"/>
      <c r="Y99" s="11"/>
      <c r="Z99" s="11"/>
      <c r="AA99" s="11"/>
      <c r="AB99" s="11"/>
      <c r="AC99" s="11"/>
      <c r="AD99" s="11"/>
      <c r="AE99" s="11"/>
    </row>
    <row r="100" spans="2:31">
      <c r="B100" s="11"/>
      <c r="C100" s="11"/>
      <c r="D100" s="11"/>
      <c r="E100" s="11"/>
      <c r="F100" s="11"/>
      <c r="G100" s="11"/>
      <c r="H100" s="11"/>
      <c r="I100" s="11"/>
      <c r="J100" s="11"/>
      <c r="K100" s="11"/>
      <c r="L100" s="11"/>
      <c r="M100" s="11"/>
      <c r="N100" s="11"/>
      <c r="O100" s="11"/>
      <c r="P100" s="11"/>
      <c r="Q100" s="11"/>
      <c r="R100" s="11"/>
      <c r="S100" s="11"/>
      <c r="T100" s="11"/>
      <c r="U100" s="11"/>
      <c r="V100" s="11"/>
      <c r="W100" s="11"/>
      <c r="X100" s="11"/>
      <c r="Y100" s="11"/>
      <c r="Z100" s="11"/>
      <c r="AA100" s="11"/>
      <c r="AB100" s="11"/>
      <c r="AC100" s="11"/>
      <c r="AD100" s="11"/>
      <c r="AE100" s="11"/>
    </row>
    <row r="101" spans="2:31">
      <c r="B101" s="11"/>
      <c r="C101" s="11"/>
      <c r="D101" s="11"/>
      <c r="E101" s="11"/>
      <c r="F101" s="11"/>
      <c r="G101" s="11"/>
      <c r="H101" s="11"/>
      <c r="I101" s="11"/>
      <c r="J101" s="11"/>
      <c r="K101" s="11"/>
      <c r="L101" s="11"/>
      <c r="M101" s="11"/>
      <c r="N101" s="11"/>
      <c r="O101" s="11"/>
      <c r="P101" s="11"/>
      <c r="Q101" s="11"/>
      <c r="R101" s="11"/>
      <c r="S101" s="11"/>
      <c r="T101" s="11"/>
      <c r="U101" s="11"/>
      <c r="V101" s="11"/>
      <c r="W101" s="11"/>
      <c r="X101" s="11"/>
      <c r="Y101" s="11"/>
      <c r="Z101" s="11"/>
      <c r="AA101" s="11"/>
      <c r="AB101" s="11"/>
      <c r="AC101" s="11"/>
      <c r="AD101" s="11"/>
      <c r="AE101" s="11"/>
    </row>
    <row r="102" spans="2:31">
      <c r="B102" s="11"/>
      <c r="C102" s="11"/>
      <c r="D102" s="11"/>
      <c r="E102" s="11"/>
      <c r="F102" s="11"/>
      <c r="G102" s="11"/>
      <c r="H102" s="11"/>
      <c r="I102" s="11"/>
      <c r="J102" s="11"/>
      <c r="K102" s="11"/>
      <c r="L102" s="11"/>
      <c r="M102" s="11"/>
      <c r="N102" s="11"/>
      <c r="O102" s="11"/>
      <c r="P102" s="11"/>
      <c r="Q102" s="11"/>
      <c r="R102" s="11"/>
      <c r="S102" s="11"/>
      <c r="T102" s="11"/>
      <c r="U102" s="11"/>
      <c r="V102" s="11"/>
      <c r="W102" s="11"/>
      <c r="X102" s="11"/>
      <c r="Y102" s="11"/>
      <c r="Z102" s="11"/>
      <c r="AA102" s="11"/>
      <c r="AB102" s="11"/>
      <c r="AC102" s="11"/>
      <c r="AD102" s="11"/>
      <c r="AE102" s="11"/>
    </row>
    <row r="103" spans="2:31">
      <c r="B103" s="11"/>
      <c r="C103" s="11"/>
      <c r="D103" s="11"/>
      <c r="E103" s="11"/>
      <c r="F103" s="11"/>
      <c r="G103" s="11"/>
      <c r="H103" s="11"/>
      <c r="I103" s="11"/>
      <c r="J103" s="11"/>
      <c r="K103" s="11"/>
      <c r="L103" s="11"/>
      <c r="M103" s="11"/>
      <c r="N103" s="11"/>
      <c r="O103" s="11"/>
      <c r="P103" s="11"/>
      <c r="Q103" s="11"/>
      <c r="R103" s="11"/>
      <c r="S103" s="11"/>
      <c r="T103" s="11"/>
      <c r="U103" s="11"/>
      <c r="V103" s="11"/>
      <c r="W103" s="11"/>
      <c r="X103" s="11"/>
      <c r="Y103" s="11"/>
      <c r="Z103" s="11"/>
      <c r="AA103" s="11"/>
      <c r="AB103" s="11"/>
      <c r="AC103" s="11"/>
      <c r="AD103" s="11"/>
      <c r="AE103" s="11"/>
    </row>
    <row r="104" spans="2:31">
      <c r="B104" s="11"/>
      <c r="C104" s="11"/>
      <c r="D104" s="11"/>
      <c r="E104" s="11"/>
      <c r="F104" s="11"/>
      <c r="G104" s="11"/>
      <c r="H104" s="11"/>
      <c r="I104" s="11"/>
      <c r="J104" s="11"/>
      <c r="K104" s="11"/>
      <c r="L104" s="11"/>
      <c r="M104" s="11"/>
      <c r="N104" s="11"/>
      <c r="O104" s="11"/>
      <c r="P104" s="11"/>
      <c r="Q104" s="11"/>
      <c r="R104" s="11"/>
      <c r="S104" s="11"/>
      <c r="T104" s="11"/>
      <c r="U104" s="11"/>
      <c r="V104" s="11"/>
      <c r="W104" s="11"/>
      <c r="X104" s="11"/>
      <c r="Y104" s="11"/>
      <c r="Z104" s="11"/>
      <c r="AA104" s="11"/>
      <c r="AB104" s="11"/>
      <c r="AC104" s="11"/>
      <c r="AD104" s="11"/>
      <c r="AE104" s="11"/>
    </row>
    <row r="105" spans="2:31">
      <c r="B105" s="11"/>
      <c r="C105" s="11"/>
      <c r="D105" s="11"/>
      <c r="E105" s="11"/>
      <c r="F105" s="11"/>
      <c r="G105" s="11"/>
      <c r="H105" s="11"/>
      <c r="I105" s="11"/>
      <c r="J105" s="11"/>
      <c r="K105" s="11"/>
      <c r="L105" s="11"/>
      <c r="M105" s="11"/>
      <c r="N105" s="11"/>
      <c r="O105" s="11"/>
      <c r="P105" s="11"/>
      <c r="Q105" s="11"/>
      <c r="R105" s="11"/>
      <c r="S105" s="11"/>
      <c r="T105" s="11"/>
      <c r="U105" s="11"/>
      <c r="V105" s="11"/>
      <c r="W105" s="11"/>
      <c r="X105" s="11"/>
      <c r="Y105" s="11"/>
      <c r="Z105" s="11"/>
      <c r="AA105" s="11"/>
      <c r="AB105" s="11"/>
      <c r="AC105" s="11"/>
      <c r="AD105" s="11"/>
      <c r="AE105" s="11"/>
    </row>
    <row r="106" spans="2:31">
      <c r="B106" s="11"/>
      <c r="C106" s="11"/>
      <c r="D106" s="11"/>
      <c r="E106" s="11"/>
      <c r="F106" s="11"/>
      <c r="G106" s="11"/>
      <c r="H106" s="11"/>
      <c r="I106" s="11"/>
      <c r="J106" s="11"/>
      <c r="K106" s="11"/>
      <c r="L106" s="11"/>
      <c r="M106" s="11"/>
      <c r="N106" s="11"/>
      <c r="O106" s="11"/>
      <c r="P106" s="11"/>
      <c r="Q106" s="11"/>
      <c r="R106" s="11"/>
      <c r="S106" s="11"/>
      <c r="T106" s="11"/>
      <c r="U106" s="11"/>
      <c r="V106" s="11"/>
      <c r="W106" s="11"/>
      <c r="X106" s="11"/>
      <c r="Y106" s="11"/>
      <c r="Z106" s="11"/>
      <c r="AA106" s="11"/>
      <c r="AB106" s="11"/>
      <c r="AC106" s="11"/>
      <c r="AD106" s="11"/>
      <c r="AE106" s="11"/>
    </row>
    <row r="107" spans="2:31">
      <c r="B107" s="11"/>
      <c r="C107" s="11"/>
      <c r="D107" s="11"/>
      <c r="E107" s="11"/>
      <c r="F107" s="11"/>
      <c r="G107" s="11"/>
      <c r="H107" s="11"/>
      <c r="I107" s="11"/>
      <c r="J107" s="11"/>
      <c r="K107" s="11"/>
      <c r="L107" s="11"/>
      <c r="M107" s="11"/>
      <c r="N107" s="11"/>
      <c r="O107" s="11"/>
      <c r="P107" s="11"/>
      <c r="Q107" s="11"/>
      <c r="R107" s="11"/>
      <c r="S107" s="11"/>
      <c r="T107" s="11"/>
      <c r="U107" s="11"/>
      <c r="V107" s="11"/>
      <c r="W107" s="11"/>
      <c r="X107" s="11"/>
      <c r="Y107" s="11"/>
      <c r="Z107" s="11"/>
      <c r="AA107" s="11"/>
      <c r="AB107" s="11"/>
      <c r="AC107" s="11"/>
      <c r="AD107" s="11"/>
      <c r="AE107" s="11"/>
    </row>
    <row r="108" spans="2:31">
      <c r="B108" s="11"/>
      <c r="C108" s="11"/>
      <c r="D108" s="11"/>
      <c r="E108" s="11"/>
      <c r="F108" s="11"/>
      <c r="G108" s="11"/>
      <c r="H108" s="11"/>
      <c r="I108" s="11"/>
      <c r="J108" s="11"/>
      <c r="K108" s="11"/>
      <c r="L108" s="11"/>
      <c r="M108" s="11"/>
      <c r="N108" s="11"/>
      <c r="O108" s="11"/>
      <c r="P108" s="11"/>
      <c r="Q108" s="11"/>
      <c r="R108" s="11"/>
      <c r="S108" s="11"/>
      <c r="T108" s="11"/>
      <c r="U108" s="11"/>
      <c r="V108" s="11"/>
      <c r="W108" s="11"/>
      <c r="X108" s="11"/>
      <c r="Y108" s="11"/>
      <c r="Z108" s="11"/>
      <c r="AA108" s="11"/>
      <c r="AB108" s="11"/>
      <c r="AC108" s="11"/>
      <c r="AD108" s="11"/>
      <c r="AE108" s="11"/>
    </row>
    <row r="109" spans="2:31">
      <c r="B109" s="11"/>
      <c r="C109" s="11"/>
      <c r="D109" s="11"/>
      <c r="E109" s="11"/>
      <c r="F109" s="11"/>
      <c r="G109" s="11"/>
      <c r="H109" s="11"/>
      <c r="I109" s="11"/>
      <c r="J109" s="11"/>
      <c r="K109" s="11"/>
      <c r="L109" s="11"/>
      <c r="M109" s="11"/>
      <c r="N109" s="11"/>
      <c r="O109" s="11"/>
      <c r="P109" s="11"/>
      <c r="Q109" s="11"/>
      <c r="R109" s="11"/>
      <c r="S109" s="11"/>
      <c r="T109" s="11"/>
      <c r="U109" s="11"/>
      <c r="V109" s="11"/>
      <c r="W109" s="11"/>
      <c r="X109" s="11"/>
      <c r="Y109" s="11"/>
      <c r="Z109" s="11"/>
      <c r="AA109" s="11"/>
      <c r="AB109" s="11"/>
      <c r="AC109" s="11"/>
      <c r="AD109" s="11"/>
      <c r="AE109" s="11"/>
    </row>
    <row r="110" spans="2:31">
      <c r="B110" s="11"/>
      <c r="C110" s="11"/>
      <c r="D110" s="11"/>
      <c r="E110" s="11"/>
      <c r="F110" s="11"/>
      <c r="G110" s="11"/>
      <c r="H110" s="11"/>
      <c r="I110" s="11"/>
      <c r="J110" s="11"/>
      <c r="K110" s="11"/>
      <c r="L110" s="11"/>
      <c r="M110" s="11"/>
      <c r="N110" s="11"/>
      <c r="O110" s="11"/>
      <c r="P110" s="11"/>
      <c r="Q110" s="11"/>
      <c r="R110" s="11"/>
      <c r="S110" s="11"/>
      <c r="T110" s="11"/>
      <c r="U110" s="11"/>
      <c r="V110" s="11"/>
      <c r="W110" s="11"/>
      <c r="X110" s="11"/>
      <c r="Y110" s="11"/>
      <c r="Z110" s="11"/>
      <c r="AA110" s="11"/>
      <c r="AB110" s="11"/>
      <c r="AC110" s="11"/>
      <c r="AD110" s="11"/>
      <c r="AE110" s="11"/>
    </row>
    <row r="111" spans="2:31">
      <c r="B111" s="11"/>
      <c r="C111" s="11"/>
      <c r="D111" s="11"/>
      <c r="E111" s="11"/>
      <c r="F111" s="11"/>
      <c r="G111" s="11"/>
      <c r="H111" s="11"/>
      <c r="I111" s="11"/>
      <c r="J111" s="11"/>
      <c r="K111" s="11"/>
      <c r="L111" s="11"/>
      <c r="M111" s="11"/>
      <c r="N111" s="11"/>
      <c r="O111" s="11"/>
      <c r="P111" s="11"/>
      <c r="Q111" s="11"/>
      <c r="R111" s="11"/>
      <c r="S111" s="11"/>
      <c r="T111" s="11"/>
      <c r="U111" s="11"/>
      <c r="V111" s="11"/>
      <c r="W111" s="11"/>
      <c r="X111" s="11"/>
      <c r="Y111" s="11"/>
      <c r="Z111" s="11"/>
      <c r="AA111" s="11"/>
      <c r="AB111" s="11"/>
      <c r="AC111" s="11"/>
      <c r="AD111" s="11"/>
      <c r="AE111" s="11"/>
    </row>
    <row r="112" spans="2:31">
      <c r="B112" s="11"/>
      <c r="C112" s="11"/>
      <c r="D112" s="11"/>
      <c r="E112" s="11"/>
      <c r="F112" s="11"/>
      <c r="G112" s="11"/>
      <c r="H112" s="11"/>
      <c r="I112" s="11"/>
      <c r="J112" s="11"/>
      <c r="K112" s="11"/>
      <c r="L112" s="11"/>
      <c r="M112" s="11"/>
      <c r="N112" s="11"/>
      <c r="O112" s="11"/>
      <c r="P112" s="11"/>
      <c r="Q112" s="11"/>
      <c r="R112" s="11"/>
      <c r="S112" s="11"/>
      <c r="T112" s="11"/>
      <c r="U112" s="11"/>
      <c r="V112" s="11"/>
      <c r="W112" s="11"/>
      <c r="X112" s="11"/>
      <c r="Y112" s="11"/>
      <c r="Z112" s="11"/>
      <c r="AA112" s="11"/>
      <c r="AB112" s="11"/>
      <c r="AC112" s="11"/>
      <c r="AD112" s="11"/>
      <c r="AE112" s="11"/>
    </row>
    <row r="113" spans="2:31">
      <c r="B113" s="11"/>
      <c r="C113" s="11"/>
      <c r="D113" s="11"/>
      <c r="E113" s="11"/>
      <c r="F113" s="11"/>
      <c r="G113" s="11"/>
      <c r="H113" s="11"/>
      <c r="I113" s="11"/>
      <c r="J113" s="11"/>
      <c r="K113" s="11"/>
      <c r="L113" s="11"/>
      <c r="M113" s="11"/>
      <c r="N113" s="11"/>
      <c r="O113" s="11"/>
      <c r="P113" s="11"/>
      <c r="Q113" s="11"/>
      <c r="R113" s="11"/>
      <c r="S113" s="11"/>
      <c r="T113" s="11"/>
      <c r="U113" s="11"/>
      <c r="V113" s="11"/>
      <c r="W113" s="11"/>
      <c r="X113" s="11"/>
      <c r="Y113" s="11"/>
      <c r="Z113" s="11"/>
      <c r="AA113" s="11"/>
      <c r="AB113" s="11"/>
      <c r="AC113" s="11"/>
      <c r="AD113" s="11"/>
      <c r="AE113" s="11"/>
    </row>
    <row r="114" spans="2:31">
      <c r="B114" s="11"/>
      <c r="C114" s="11"/>
      <c r="D114" s="11"/>
      <c r="E114" s="11"/>
      <c r="F114" s="11"/>
      <c r="G114" s="11"/>
      <c r="H114" s="11"/>
      <c r="I114" s="11"/>
      <c r="J114" s="11"/>
      <c r="K114" s="11"/>
      <c r="L114" s="11"/>
      <c r="M114" s="11"/>
      <c r="N114" s="11"/>
      <c r="O114" s="11"/>
      <c r="P114" s="11"/>
      <c r="Q114" s="11"/>
      <c r="R114" s="11"/>
      <c r="S114" s="11"/>
      <c r="T114" s="11"/>
      <c r="U114" s="11"/>
      <c r="V114" s="11"/>
      <c r="W114" s="11"/>
      <c r="X114" s="11"/>
      <c r="Y114" s="11"/>
      <c r="Z114" s="11"/>
      <c r="AA114" s="11"/>
      <c r="AB114" s="11"/>
      <c r="AC114" s="11"/>
      <c r="AD114" s="11"/>
      <c r="AE114" s="11"/>
    </row>
    <row r="115" spans="2:31">
      <c r="B115" s="11"/>
      <c r="C115" s="11"/>
      <c r="D115" s="11"/>
      <c r="E115" s="11"/>
      <c r="F115" s="11"/>
      <c r="G115" s="11"/>
      <c r="H115" s="11"/>
      <c r="I115" s="11"/>
      <c r="J115" s="11"/>
      <c r="K115" s="11"/>
      <c r="L115" s="11"/>
      <c r="M115" s="11"/>
      <c r="N115" s="11"/>
      <c r="O115" s="11"/>
      <c r="P115" s="11"/>
      <c r="Q115" s="11"/>
      <c r="R115" s="11"/>
      <c r="S115" s="11"/>
      <c r="T115" s="11"/>
      <c r="U115" s="11"/>
      <c r="V115" s="11"/>
      <c r="W115" s="11"/>
      <c r="X115" s="11"/>
      <c r="Y115" s="11"/>
      <c r="Z115" s="11"/>
      <c r="AA115" s="11"/>
      <c r="AB115" s="11"/>
      <c r="AC115" s="11"/>
      <c r="AD115" s="11"/>
      <c r="AE115" s="11"/>
    </row>
    <row r="116" spans="2:31">
      <c r="B116" s="11"/>
      <c r="C116" s="11"/>
      <c r="D116" s="11"/>
      <c r="E116" s="11"/>
      <c r="F116" s="11"/>
      <c r="G116" s="11"/>
      <c r="H116" s="11"/>
      <c r="I116" s="11"/>
      <c r="J116" s="11"/>
      <c r="K116" s="11"/>
      <c r="L116" s="11"/>
      <c r="M116" s="11"/>
      <c r="N116" s="11"/>
      <c r="O116" s="11"/>
      <c r="P116" s="11"/>
      <c r="Q116" s="11"/>
      <c r="R116" s="11"/>
      <c r="S116" s="11"/>
      <c r="T116" s="11"/>
      <c r="U116" s="11"/>
      <c r="V116" s="11"/>
      <c r="W116" s="11"/>
      <c r="X116" s="11"/>
      <c r="Y116" s="11"/>
      <c r="Z116" s="11"/>
      <c r="AA116" s="11"/>
      <c r="AB116" s="11"/>
      <c r="AC116" s="11"/>
      <c r="AD116" s="11"/>
      <c r="AE116" s="11"/>
    </row>
    <row r="117" spans="2:31">
      <c r="B117" s="11"/>
      <c r="C117" s="11"/>
      <c r="D117" s="11"/>
      <c r="E117" s="11"/>
      <c r="F117" s="11"/>
      <c r="G117" s="11"/>
      <c r="H117" s="11"/>
      <c r="I117" s="11"/>
      <c r="J117" s="11"/>
      <c r="K117" s="11"/>
      <c r="L117" s="11"/>
      <c r="M117" s="11"/>
      <c r="N117" s="11"/>
      <c r="O117" s="11"/>
      <c r="P117" s="11"/>
      <c r="Q117" s="11"/>
      <c r="R117" s="11"/>
      <c r="S117" s="11"/>
      <c r="T117" s="11"/>
      <c r="U117" s="11"/>
      <c r="V117" s="11"/>
      <c r="W117" s="11"/>
      <c r="X117" s="11"/>
      <c r="Y117" s="11"/>
      <c r="Z117" s="11"/>
      <c r="AA117" s="11"/>
      <c r="AB117" s="11"/>
      <c r="AC117" s="11"/>
      <c r="AD117" s="11"/>
      <c r="AE117" s="11"/>
    </row>
    <row r="118" spans="2:31">
      <c r="B118" s="11"/>
      <c r="C118" s="11"/>
      <c r="D118" s="11"/>
      <c r="E118" s="11"/>
      <c r="F118" s="11"/>
      <c r="G118" s="11"/>
      <c r="H118" s="11"/>
      <c r="I118" s="11"/>
      <c r="J118" s="11"/>
      <c r="K118" s="11"/>
      <c r="L118" s="11"/>
      <c r="M118" s="11"/>
      <c r="N118" s="11"/>
      <c r="O118" s="11"/>
      <c r="P118" s="11"/>
      <c r="Q118" s="11"/>
      <c r="R118" s="11"/>
      <c r="S118" s="11"/>
      <c r="T118" s="11"/>
      <c r="U118" s="11"/>
      <c r="V118" s="11"/>
      <c r="W118" s="11"/>
      <c r="X118" s="11"/>
      <c r="Y118" s="11"/>
      <c r="Z118" s="11"/>
      <c r="AA118" s="11"/>
      <c r="AB118" s="11"/>
      <c r="AC118" s="11"/>
      <c r="AD118" s="11"/>
      <c r="AE118" s="11"/>
    </row>
    <row r="119" spans="2:31">
      <c r="B119" s="11"/>
      <c r="C119" s="11"/>
      <c r="D119" s="11"/>
      <c r="E119" s="11"/>
      <c r="F119" s="11"/>
      <c r="G119" s="11"/>
      <c r="H119" s="11"/>
      <c r="I119" s="11"/>
      <c r="J119" s="11"/>
      <c r="K119" s="11"/>
      <c r="L119" s="11"/>
      <c r="M119" s="11"/>
      <c r="N119" s="11"/>
      <c r="O119" s="11"/>
      <c r="P119" s="11"/>
      <c r="Q119" s="11"/>
      <c r="R119" s="11"/>
      <c r="S119" s="11"/>
      <c r="T119" s="11"/>
      <c r="U119" s="11"/>
      <c r="V119" s="11"/>
      <c r="W119" s="11"/>
      <c r="X119" s="11"/>
      <c r="Y119" s="11"/>
      <c r="Z119" s="11"/>
      <c r="AA119" s="11"/>
      <c r="AB119" s="11"/>
      <c r="AC119" s="11"/>
      <c r="AD119" s="11"/>
      <c r="AE119" s="11"/>
    </row>
    <row r="120" spans="2:31">
      <c r="B120" s="11"/>
      <c r="C120" s="11"/>
      <c r="D120" s="11"/>
      <c r="E120" s="11"/>
      <c r="F120" s="11"/>
      <c r="G120" s="11"/>
      <c r="H120" s="11"/>
      <c r="I120" s="11"/>
      <c r="J120" s="11"/>
      <c r="K120" s="11"/>
      <c r="L120" s="11"/>
      <c r="M120" s="11"/>
      <c r="N120" s="11"/>
      <c r="O120" s="11"/>
      <c r="P120" s="11"/>
      <c r="Q120" s="11"/>
      <c r="R120" s="11"/>
      <c r="S120" s="11"/>
      <c r="T120" s="11"/>
      <c r="U120" s="11"/>
      <c r="V120" s="11"/>
      <c r="W120" s="11"/>
      <c r="X120" s="11"/>
      <c r="Y120" s="11"/>
      <c r="Z120" s="11"/>
      <c r="AA120" s="11"/>
      <c r="AB120" s="11"/>
      <c r="AC120" s="11"/>
      <c r="AD120" s="11"/>
      <c r="AE120" s="11"/>
    </row>
    <row r="121" spans="2:31">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11"/>
      <c r="AC121" s="11"/>
      <c r="AD121" s="11"/>
      <c r="AE121" s="11"/>
    </row>
    <row r="122" spans="2:31">
      <c r="B122" s="11"/>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11"/>
      <c r="AC122" s="11"/>
      <c r="AD122" s="11"/>
      <c r="AE122" s="11"/>
    </row>
    <row r="123" spans="2:31">
      <c r="B123" s="11"/>
      <c r="C123" s="11"/>
      <c r="D123" s="11"/>
      <c r="E123" s="11"/>
      <c r="F123" s="11"/>
      <c r="G123" s="11"/>
      <c r="H123" s="11"/>
      <c r="I123" s="11"/>
      <c r="J123" s="11"/>
      <c r="K123" s="11"/>
      <c r="L123" s="11"/>
      <c r="M123" s="11"/>
      <c r="N123" s="11"/>
      <c r="O123" s="11"/>
      <c r="P123" s="11"/>
      <c r="Q123" s="11"/>
      <c r="R123" s="11"/>
      <c r="S123" s="11"/>
      <c r="T123" s="11"/>
      <c r="U123" s="11"/>
      <c r="V123" s="11"/>
      <c r="W123" s="11"/>
      <c r="X123" s="11"/>
      <c r="Y123" s="11"/>
      <c r="Z123" s="11"/>
      <c r="AA123" s="11"/>
      <c r="AB123" s="11"/>
      <c r="AC123" s="11"/>
      <c r="AD123" s="11"/>
      <c r="AE123" s="11"/>
    </row>
    <row r="124" spans="2:31">
      <c r="B124" s="11"/>
      <c r="C124" s="11"/>
      <c r="D124" s="11"/>
      <c r="E124" s="11"/>
      <c r="F124" s="11"/>
      <c r="G124" s="11"/>
      <c r="H124" s="11"/>
      <c r="I124" s="11"/>
      <c r="J124" s="11"/>
      <c r="K124" s="11"/>
      <c r="L124" s="11"/>
      <c r="M124" s="11"/>
      <c r="N124" s="11"/>
      <c r="O124" s="11"/>
      <c r="P124" s="11"/>
      <c r="Q124" s="11"/>
      <c r="R124" s="11"/>
      <c r="S124" s="11"/>
      <c r="T124" s="11"/>
      <c r="U124" s="11"/>
      <c r="V124" s="11"/>
      <c r="W124" s="11"/>
      <c r="X124" s="11"/>
      <c r="Y124" s="11"/>
      <c r="Z124" s="11"/>
      <c r="AA124" s="11"/>
      <c r="AB124" s="11"/>
      <c r="AC124" s="11"/>
      <c r="AD124" s="11"/>
      <c r="AE124" s="11"/>
    </row>
    <row r="125" spans="2:31">
      <c r="B125" s="11"/>
      <c r="C125" s="11"/>
      <c r="D125" s="11"/>
      <c r="E125" s="11"/>
      <c r="F125" s="11"/>
      <c r="G125" s="11"/>
      <c r="H125" s="11"/>
      <c r="I125" s="11"/>
      <c r="J125" s="11"/>
      <c r="K125" s="11"/>
      <c r="L125" s="11"/>
      <c r="M125" s="11"/>
      <c r="N125" s="11"/>
      <c r="O125" s="11"/>
      <c r="P125" s="11"/>
      <c r="Q125" s="11"/>
      <c r="R125" s="11"/>
      <c r="S125" s="11"/>
      <c r="T125" s="11"/>
      <c r="U125" s="11"/>
      <c r="V125" s="11"/>
      <c r="W125" s="11"/>
      <c r="X125" s="11"/>
      <c r="Y125" s="11"/>
      <c r="Z125" s="11"/>
      <c r="AA125" s="11"/>
      <c r="AB125" s="11"/>
      <c r="AC125" s="11"/>
      <c r="AD125" s="11"/>
      <c r="AE125" s="11"/>
    </row>
    <row r="126" spans="2:31">
      <c r="B126" s="11"/>
      <c r="C126" s="11"/>
      <c r="D126" s="11"/>
      <c r="E126" s="11"/>
      <c r="F126" s="11"/>
      <c r="G126" s="11"/>
      <c r="H126" s="11"/>
      <c r="I126" s="11"/>
      <c r="J126" s="11"/>
      <c r="K126" s="11"/>
      <c r="L126" s="11"/>
      <c r="M126" s="11"/>
      <c r="N126" s="11"/>
      <c r="O126" s="11"/>
      <c r="P126" s="11"/>
      <c r="Q126" s="11"/>
      <c r="R126" s="11"/>
      <c r="S126" s="11"/>
      <c r="T126" s="11"/>
      <c r="U126" s="11"/>
      <c r="V126" s="11"/>
      <c r="W126" s="11"/>
      <c r="X126" s="11"/>
      <c r="Y126" s="11"/>
      <c r="Z126" s="11"/>
      <c r="AA126" s="11"/>
      <c r="AB126" s="11"/>
      <c r="AC126" s="11"/>
      <c r="AD126" s="11"/>
      <c r="AE126" s="11"/>
    </row>
    <row r="127" spans="2:31">
      <c r="B127" s="11"/>
      <c r="C127" s="11"/>
      <c r="D127" s="11"/>
      <c r="E127" s="11"/>
      <c r="F127" s="11"/>
      <c r="G127" s="11"/>
      <c r="H127" s="11"/>
      <c r="I127" s="11"/>
      <c r="J127" s="11"/>
      <c r="K127" s="11"/>
      <c r="L127" s="11"/>
      <c r="M127" s="11"/>
      <c r="N127" s="11"/>
      <c r="O127" s="11"/>
      <c r="P127" s="11"/>
      <c r="Q127" s="11"/>
      <c r="R127" s="11"/>
      <c r="S127" s="11"/>
      <c r="T127" s="11"/>
      <c r="U127" s="11"/>
      <c r="V127" s="11"/>
      <c r="W127" s="11"/>
      <c r="X127" s="11"/>
      <c r="Y127" s="11"/>
      <c r="Z127" s="11"/>
      <c r="AA127" s="11"/>
      <c r="AB127" s="11"/>
      <c r="AC127" s="11"/>
      <c r="AD127" s="11"/>
      <c r="AE127" s="11"/>
    </row>
    <row r="128" spans="2:31">
      <c r="B128" s="11"/>
      <c r="C128" s="11"/>
      <c r="D128" s="11"/>
      <c r="E128" s="11"/>
      <c r="F128" s="11"/>
      <c r="G128" s="11"/>
      <c r="H128" s="11"/>
      <c r="I128" s="11"/>
      <c r="J128" s="11"/>
      <c r="K128" s="11"/>
      <c r="L128" s="11"/>
      <c r="M128" s="11"/>
      <c r="N128" s="11"/>
      <c r="O128" s="11"/>
      <c r="P128" s="11"/>
      <c r="Q128" s="11"/>
      <c r="R128" s="11"/>
      <c r="S128" s="11"/>
      <c r="T128" s="11"/>
      <c r="U128" s="11"/>
      <c r="V128" s="11"/>
      <c r="W128" s="11"/>
      <c r="X128" s="11"/>
      <c r="Y128" s="11"/>
      <c r="Z128" s="11"/>
      <c r="AA128" s="11"/>
      <c r="AB128" s="11"/>
      <c r="AC128" s="11"/>
      <c r="AD128" s="11"/>
      <c r="AE128" s="11"/>
    </row>
    <row r="129" spans="2:31">
      <c r="B129" s="11"/>
      <c r="C129" s="11"/>
      <c r="D129" s="11"/>
      <c r="E129" s="11"/>
      <c r="F129" s="11"/>
      <c r="G129" s="11"/>
      <c r="H129" s="11"/>
      <c r="I129" s="11"/>
      <c r="J129" s="11"/>
      <c r="K129" s="11"/>
      <c r="L129" s="11"/>
      <c r="M129" s="11"/>
      <c r="N129" s="11"/>
      <c r="O129" s="11"/>
      <c r="P129" s="11"/>
      <c r="Q129" s="11"/>
      <c r="R129" s="11"/>
      <c r="S129" s="11"/>
      <c r="T129" s="11"/>
      <c r="U129" s="11"/>
      <c r="V129" s="11"/>
      <c r="W129" s="11"/>
      <c r="X129" s="11"/>
      <c r="Y129" s="11"/>
      <c r="Z129" s="11"/>
      <c r="AA129" s="11"/>
      <c r="AB129" s="11"/>
      <c r="AC129" s="11"/>
      <c r="AD129" s="11"/>
      <c r="AE129" s="11"/>
    </row>
    <row r="130" spans="2:31">
      <c r="B130" s="11"/>
      <c r="C130" s="11"/>
      <c r="D130" s="11"/>
      <c r="E130" s="11"/>
      <c r="F130" s="11"/>
      <c r="G130" s="11"/>
      <c r="H130" s="11"/>
      <c r="I130" s="11"/>
      <c r="J130" s="11"/>
      <c r="K130" s="11"/>
      <c r="L130" s="11"/>
      <c r="M130" s="11"/>
      <c r="N130" s="11"/>
      <c r="O130" s="11"/>
      <c r="P130" s="11"/>
      <c r="Q130" s="11"/>
      <c r="R130" s="11"/>
      <c r="S130" s="11"/>
      <c r="T130" s="11"/>
      <c r="U130" s="11"/>
      <c r="V130" s="11"/>
      <c r="W130" s="11"/>
      <c r="X130" s="11"/>
      <c r="Y130" s="11"/>
      <c r="Z130" s="11"/>
      <c r="AA130" s="11"/>
      <c r="AB130" s="11"/>
      <c r="AC130" s="11"/>
      <c r="AD130" s="11"/>
      <c r="AE130" s="11"/>
    </row>
    <row r="131" spans="2:31">
      <c r="B131" s="11"/>
      <c r="C131" s="11"/>
      <c r="D131" s="11"/>
      <c r="E131" s="11"/>
      <c r="F131" s="11"/>
      <c r="G131" s="11"/>
      <c r="H131" s="11"/>
      <c r="I131" s="11"/>
      <c r="J131" s="11"/>
      <c r="K131" s="11"/>
      <c r="L131" s="11"/>
      <c r="M131" s="11"/>
      <c r="N131" s="11"/>
      <c r="O131" s="11"/>
      <c r="P131" s="11"/>
      <c r="Q131" s="11"/>
      <c r="R131" s="11"/>
      <c r="S131" s="11"/>
      <c r="T131" s="11"/>
      <c r="U131" s="11"/>
      <c r="V131" s="11"/>
      <c r="W131" s="11"/>
      <c r="X131" s="11"/>
      <c r="Y131" s="11"/>
      <c r="Z131" s="11"/>
      <c r="AA131" s="11"/>
      <c r="AB131" s="11"/>
      <c r="AC131" s="11"/>
      <c r="AD131" s="11"/>
      <c r="AE131" s="11"/>
    </row>
    <row r="132" spans="2:31">
      <c r="B132" s="11"/>
      <c r="C132" s="11"/>
      <c r="D132" s="11"/>
      <c r="E132" s="11"/>
      <c r="F132" s="11"/>
      <c r="G132" s="11"/>
      <c r="H132" s="11"/>
      <c r="I132" s="11"/>
      <c r="J132" s="11"/>
      <c r="K132" s="11"/>
      <c r="L132" s="11"/>
      <c r="M132" s="11"/>
      <c r="N132" s="11"/>
      <c r="O132" s="11"/>
      <c r="P132" s="11"/>
      <c r="Q132" s="11"/>
      <c r="R132" s="11"/>
      <c r="S132" s="11"/>
      <c r="T132" s="11"/>
      <c r="U132" s="11"/>
      <c r="V132" s="11"/>
      <c r="W132" s="11"/>
      <c r="X132" s="11"/>
      <c r="Y132" s="11"/>
      <c r="Z132" s="11"/>
      <c r="AA132" s="11"/>
      <c r="AB132" s="11"/>
      <c r="AC132" s="11"/>
      <c r="AD132" s="11"/>
      <c r="AE132" s="11"/>
    </row>
    <row r="133" spans="2:31">
      <c r="B133" s="11"/>
      <c r="C133" s="11"/>
      <c r="D133" s="11"/>
      <c r="E133" s="11"/>
      <c r="F133" s="11"/>
      <c r="G133" s="11"/>
      <c r="H133" s="11"/>
      <c r="I133" s="11"/>
      <c r="J133" s="11"/>
      <c r="K133" s="11"/>
      <c r="L133" s="11"/>
      <c r="M133" s="11"/>
      <c r="N133" s="11"/>
      <c r="O133" s="11"/>
      <c r="P133" s="11"/>
      <c r="Q133" s="11"/>
      <c r="R133" s="11"/>
      <c r="S133" s="11"/>
      <c r="T133" s="11"/>
      <c r="U133" s="11"/>
      <c r="V133" s="11"/>
      <c r="W133" s="11"/>
      <c r="X133" s="11"/>
      <c r="Y133" s="11"/>
      <c r="Z133" s="11"/>
      <c r="AA133" s="11"/>
      <c r="AB133" s="11"/>
      <c r="AC133" s="11"/>
      <c r="AD133" s="11"/>
      <c r="AE133" s="11"/>
    </row>
    <row r="134" spans="2:31">
      <c r="B134" s="11"/>
      <c r="C134" s="11"/>
      <c r="D134" s="11"/>
      <c r="E134" s="11"/>
      <c r="F134" s="11"/>
      <c r="G134" s="11"/>
      <c r="H134" s="11"/>
      <c r="I134" s="11"/>
      <c r="J134" s="11"/>
      <c r="K134" s="11"/>
      <c r="L134" s="11"/>
      <c r="M134" s="11"/>
      <c r="N134" s="11"/>
      <c r="O134" s="11"/>
      <c r="P134" s="11"/>
      <c r="Q134" s="11"/>
      <c r="R134" s="11"/>
      <c r="S134" s="11"/>
      <c r="T134" s="11"/>
      <c r="U134" s="11"/>
      <c r="V134" s="11"/>
      <c r="W134" s="11"/>
      <c r="X134" s="11"/>
      <c r="Y134" s="11"/>
      <c r="Z134" s="11"/>
      <c r="AA134" s="11"/>
      <c r="AB134" s="11"/>
      <c r="AC134" s="11"/>
      <c r="AD134" s="11"/>
      <c r="AE134" s="11"/>
    </row>
    <row r="135" spans="2:31">
      <c r="B135" s="11"/>
      <c r="C135" s="11"/>
      <c r="D135" s="11"/>
      <c r="E135" s="11"/>
      <c r="F135" s="11"/>
      <c r="G135" s="11"/>
      <c r="H135" s="11"/>
      <c r="I135" s="11"/>
      <c r="J135" s="11"/>
      <c r="K135" s="11"/>
      <c r="L135" s="11"/>
      <c r="M135" s="11"/>
      <c r="N135" s="11"/>
      <c r="O135" s="11"/>
      <c r="P135" s="11"/>
      <c r="Q135" s="11"/>
      <c r="R135" s="11"/>
      <c r="S135" s="11"/>
      <c r="T135" s="11"/>
      <c r="U135" s="11"/>
      <c r="V135" s="11"/>
      <c r="W135" s="11"/>
      <c r="X135" s="11"/>
      <c r="Y135" s="11"/>
      <c r="Z135" s="11"/>
      <c r="AA135" s="11"/>
      <c r="AB135" s="11"/>
      <c r="AC135" s="11"/>
      <c r="AD135" s="11"/>
      <c r="AE135" s="11"/>
    </row>
    <row r="136" spans="2:31">
      <c r="B136" s="11"/>
      <c r="C136" s="11"/>
      <c r="D136" s="11"/>
      <c r="E136" s="11"/>
      <c r="F136" s="11"/>
      <c r="G136" s="11"/>
      <c r="H136" s="11"/>
      <c r="I136" s="11"/>
      <c r="J136" s="11"/>
      <c r="K136" s="11"/>
      <c r="L136" s="11"/>
      <c r="M136" s="11"/>
      <c r="N136" s="11"/>
      <c r="O136" s="11"/>
      <c r="P136" s="11"/>
      <c r="Q136" s="11"/>
      <c r="R136" s="11"/>
      <c r="S136" s="11"/>
      <c r="T136" s="11"/>
      <c r="U136" s="11"/>
      <c r="V136" s="11"/>
      <c r="W136" s="11"/>
      <c r="X136" s="11"/>
      <c r="Y136" s="11"/>
      <c r="Z136" s="11"/>
      <c r="AA136" s="11"/>
      <c r="AB136" s="11"/>
      <c r="AC136" s="11"/>
      <c r="AD136" s="11"/>
      <c r="AE136" s="11"/>
    </row>
    <row r="137" spans="2:31">
      <c r="B137" s="11"/>
      <c r="C137" s="11"/>
      <c r="D137" s="11"/>
      <c r="E137" s="11"/>
      <c r="F137" s="11"/>
      <c r="G137" s="11"/>
      <c r="H137" s="11"/>
      <c r="I137" s="11"/>
      <c r="J137" s="11"/>
      <c r="K137" s="11"/>
      <c r="L137" s="11"/>
      <c r="M137" s="11"/>
      <c r="N137" s="11"/>
      <c r="O137" s="11"/>
      <c r="P137" s="11"/>
      <c r="Q137" s="11"/>
      <c r="R137" s="11"/>
      <c r="S137" s="11"/>
      <c r="T137" s="11"/>
      <c r="U137" s="11"/>
      <c r="V137" s="11"/>
      <c r="W137" s="11"/>
      <c r="X137" s="11"/>
      <c r="Y137" s="11"/>
      <c r="Z137" s="11"/>
      <c r="AA137" s="11"/>
      <c r="AB137" s="11"/>
      <c r="AC137" s="11"/>
      <c r="AD137" s="11"/>
      <c r="AE137" s="11"/>
    </row>
    <row r="138" spans="2:31">
      <c r="B138" s="11"/>
      <c r="C138" s="11"/>
      <c r="D138" s="11"/>
      <c r="E138" s="11"/>
      <c r="F138" s="11"/>
      <c r="G138" s="11"/>
      <c r="H138" s="11"/>
      <c r="I138" s="11"/>
      <c r="J138" s="11"/>
      <c r="K138" s="11"/>
      <c r="L138" s="11"/>
      <c r="M138" s="11"/>
      <c r="N138" s="11"/>
      <c r="O138" s="11"/>
      <c r="P138" s="11"/>
      <c r="Q138" s="11"/>
      <c r="R138" s="11"/>
      <c r="S138" s="11"/>
      <c r="T138" s="11"/>
      <c r="U138" s="11"/>
      <c r="V138" s="11"/>
      <c r="W138" s="11"/>
      <c r="X138" s="11"/>
      <c r="Y138" s="11"/>
      <c r="Z138" s="11"/>
      <c r="AA138" s="11"/>
      <c r="AB138" s="11"/>
      <c r="AC138" s="11"/>
      <c r="AD138" s="11"/>
      <c r="AE138" s="11"/>
    </row>
    <row r="139" spans="2:31">
      <c r="B139" s="11"/>
      <c r="C139" s="11"/>
      <c r="D139" s="11"/>
      <c r="E139" s="11"/>
      <c r="F139" s="11"/>
      <c r="G139" s="11"/>
      <c r="H139" s="11"/>
      <c r="I139" s="11"/>
      <c r="J139" s="11"/>
      <c r="K139" s="11"/>
      <c r="L139" s="11"/>
      <c r="M139" s="11"/>
      <c r="N139" s="11"/>
      <c r="O139" s="11"/>
      <c r="P139" s="11"/>
      <c r="Q139" s="11"/>
      <c r="R139" s="11"/>
      <c r="S139" s="11"/>
      <c r="T139" s="11"/>
      <c r="U139" s="11"/>
      <c r="V139" s="11"/>
      <c r="W139" s="11"/>
      <c r="X139" s="11"/>
      <c r="Y139" s="11"/>
      <c r="Z139" s="11"/>
      <c r="AA139" s="11"/>
      <c r="AB139" s="11"/>
      <c r="AC139" s="11"/>
      <c r="AD139" s="11"/>
      <c r="AE139" s="11"/>
    </row>
    <row r="140" spans="2:31">
      <c r="B140" s="11"/>
      <c r="C140" s="11"/>
      <c r="D140" s="11"/>
      <c r="E140" s="11"/>
      <c r="F140" s="11"/>
      <c r="G140" s="11"/>
      <c r="H140" s="11"/>
      <c r="I140" s="11"/>
      <c r="J140" s="11"/>
      <c r="K140" s="11"/>
      <c r="L140" s="11"/>
      <c r="M140" s="11"/>
      <c r="N140" s="11"/>
      <c r="O140" s="11"/>
      <c r="P140" s="11"/>
      <c r="Q140" s="11"/>
      <c r="R140" s="11"/>
      <c r="S140" s="11"/>
      <c r="T140" s="11"/>
      <c r="U140" s="11"/>
      <c r="V140" s="11"/>
      <c r="W140" s="11"/>
      <c r="X140" s="11"/>
      <c r="Y140" s="11"/>
      <c r="Z140" s="11"/>
      <c r="AA140" s="11"/>
      <c r="AB140" s="11"/>
      <c r="AC140" s="11"/>
      <c r="AD140" s="11"/>
      <c r="AE140" s="11"/>
    </row>
    <row r="141" spans="2:31">
      <c r="B141" s="11"/>
      <c r="C141" s="11"/>
      <c r="D141" s="11"/>
      <c r="E141" s="11"/>
      <c r="F141" s="11"/>
      <c r="G141" s="11"/>
      <c r="H141" s="11"/>
      <c r="I141" s="11"/>
      <c r="J141" s="11"/>
      <c r="K141" s="11"/>
      <c r="L141" s="11"/>
      <c r="M141" s="11"/>
      <c r="N141" s="11"/>
      <c r="O141" s="11"/>
      <c r="P141" s="11"/>
      <c r="Q141" s="11"/>
      <c r="R141" s="11"/>
      <c r="S141" s="11"/>
      <c r="T141" s="11"/>
      <c r="U141" s="11"/>
      <c r="V141" s="11"/>
      <c r="W141" s="11"/>
      <c r="X141" s="11"/>
      <c r="Y141" s="11"/>
      <c r="Z141" s="11"/>
      <c r="AA141" s="11"/>
      <c r="AB141" s="11"/>
      <c r="AC141" s="11"/>
      <c r="AD141" s="11"/>
      <c r="AE141" s="11"/>
    </row>
    <row r="142" spans="2:31">
      <c r="B142" s="11"/>
      <c r="C142" s="11"/>
      <c r="D142" s="11"/>
      <c r="E142" s="11"/>
      <c r="F142" s="11"/>
      <c r="G142" s="11"/>
      <c r="H142" s="11"/>
      <c r="I142" s="11"/>
      <c r="J142" s="11"/>
      <c r="K142" s="11"/>
      <c r="L142" s="11"/>
      <c r="M142" s="11"/>
      <c r="N142" s="11"/>
      <c r="O142" s="11"/>
      <c r="P142" s="11"/>
      <c r="Q142" s="11"/>
      <c r="R142" s="11"/>
      <c r="S142" s="11"/>
      <c r="T142" s="11"/>
      <c r="U142" s="11"/>
      <c r="V142" s="11"/>
      <c r="W142" s="11"/>
      <c r="X142" s="11"/>
      <c r="Y142" s="11"/>
      <c r="Z142" s="11"/>
      <c r="AA142" s="11"/>
      <c r="AB142" s="11"/>
      <c r="AC142" s="11"/>
      <c r="AD142" s="11"/>
      <c r="AE142" s="11"/>
    </row>
    <row r="143" spans="2:31">
      <c r="B143" s="11"/>
      <c r="C143" s="11"/>
      <c r="D143" s="11"/>
      <c r="E143" s="11"/>
      <c r="F143" s="11"/>
      <c r="G143" s="11"/>
      <c r="H143" s="11"/>
      <c r="I143" s="11"/>
      <c r="J143" s="11"/>
      <c r="K143" s="11"/>
      <c r="L143" s="11"/>
      <c r="M143" s="11"/>
      <c r="N143" s="11"/>
      <c r="O143" s="11"/>
      <c r="P143" s="11"/>
      <c r="Q143" s="11"/>
      <c r="R143" s="11"/>
      <c r="S143" s="11"/>
      <c r="T143" s="11"/>
      <c r="U143" s="11"/>
      <c r="V143" s="11"/>
      <c r="W143" s="11"/>
      <c r="X143" s="11"/>
      <c r="Y143" s="11"/>
      <c r="Z143" s="11"/>
      <c r="AA143" s="11"/>
      <c r="AB143" s="11"/>
      <c r="AC143" s="11"/>
      <c r="AD143" s="11"/>
      <c r="AE143" s="11"/>
    </row>
    <row r="144" spans="2:31">
      <c r="B144" s="11"/>
      <c r="C144" s="11"/>
      <c r="D144" s="11"/>
      <c r="E144" s="11"/>
      <c r="F144" s="11"/>
      <c r="G144" s="11"/>
      <c r="H144" s="11"/>
      <c r="I144" s="11"/>
      <c r="J144" s="11"/>
      <c r="K144" s="11"/>
      <c r="L144" s="11"/>
      <c r="M144" s="11"/>
      <c r="N144" s="11"/>
      <c r="O144" s="11"/>
      <c r="P144" s="11"/>
      <c r="Q144" s="11"/>
      <c r="R144" s="11"/>
      <c r="S144" s="11"/>
      <c r="T144" s="11"/>
      <c r="U144" s="11"/>
      <c r="V144" s="11"/>
      <c r="W144" s="11"/>
      <c r="X144" s="11"/>
      <c r="Y144" s="11"/>
      <c r="Z144" s="11"/>
      <c r="AA144" s="11"/>
      <c r="AB144" s="11"/>
      <c r="AC144" s="11"/>
      <c r="AD144" s="11"/>
      <c r="AE144" s="11"/>
    </row>
    <row r="145" spans="2:31">
      <c r="B145" s="11"/>
      <c r="C145" s="11"/>
      <c r="D145" s="11"/>
      <c r="E145" s="11"/>
      <c r="F145" s="11"/>
      <c r="G145" s="11"/>
      <c r="H145" s="11"/>
      <c r="I145" s="11"/>
      <c r="J145" s="11"/>
      <c r="K145" s="11"/>
      <c r="L145" s="11"/>
      <c r="M145" s="11"/>
      <c r="N145" s="11"/>
      <c r="O145" s="11"/>
      <c r="P145" s="11"/>
      <c r="Q145" s="11"/>
      <c r="R145" s="11"/>
      <c r="S145" s="11"/>
      <c r="T145" s="11"/>
      <c r="U145" s="11"/>
      <c r="V145" s="11"/>
      <c r="W145" s="11"/>
      <c r="X145" s="11"/>
      <c r="Y145" s="11"/>
      <c r="Z145" s="11"/>
      <c r="AA145" s="11"/>
      <c r="AB145" s="11"/>
      <c r="AC145" s="11"/>
      <c r="AD145" s="11"/>
      <c r="AE145" s="11"/>
    </row>
    <row r="146" spans="2:31">
      <c r="B146" s="11"/>
      <c r="C146" s="11"/>
      <c r="D146" s="11"/>
      <c r="E146" s="11"/>
      <c r="F146" s="11"/>
      <c r="G146" s="11"/>
      <c r="H146" s="11"/>
      <c r="I146" s="11"/>
      <c r="J146" s="11"/>
      <c r="K146" s="11"/>
      <c r="L146" s="11"/>
      <c r="M146" s="11"/>
      <c r="N146" s="11"/>
      <c r="O146" s="11"/>
      <c r="P146" s="11"/>
      <c r="Q146" s="11"/>
      <c r="R146" s="11"/>
      <c r="S146" s="11"/>
      <c r="T146" s="11"/>
      <c r="U146" s="11"/>
      <c r="V146" s="11"/>
      <c r="W146" s="11"/>
      <c r="X146" s="11"/>
      <c r="Y146" s="11"/>
      <c r="Z146" s="11"/>
      <c r="AA146" s="11"/>
      <c r="AB146" s="11"/>
      <c r="AC146" s="11"/>
      <c r="AD146" s="11"/>
      <c r="AE146" s="11"/>
    </row>
    <row r="147" spans="2:31">
      <c r="B147" s="11"/>
      <c r="C147" s="11"/>
      <c r="D147" s="11"/>
      <c r="E147" s="11"/>
      <c r="F147" s="11"/>
      <c r="G147" s="11"/>
      <c r="H147" s="11"/>
      <c r="I147" s="11"/>
      <c r="J147" s="11"/>
      <c r="K147" s="11"/>
      <c r="L147" s="11"/>
      <c r="M147" s="11"/>
      <c r="N147" s="11"/>
      <c r="O147" s="11"/>
      <c r="P147" s="11"/>
      <c r="Q147" s="11"/>
      <c r="R147" s="11"/>
      <c r="S147" s="11"/>
      <c r="T147" s="11"/>
      <c r="U147" s="11"/>
      <c r="V147" s="11"/>
      <c r="W147" s="11"/>
      <c r="X147" s="11"/>
      <c r="Y147" s="11"/>
      <c r="Z147" s="11"/>
      <c r="AA147" s="11"/>
      <c r="AB147" s="11"/>
      <c r="AC147" s="11"/>
      <c r="AD147" s="11"/>
      <c r="AE147" s="11"/>
    </row>
    <row r="148" spans="2:31">
      <c r="B148" s="11"/>
      <c r="C148" s="11"/>
      <c r="D148" s="11"/>
      <c r="E148" s="11"/>
      <c r="F148" s="11"/>
      <c r="G148" s="11"/>
      <c r="H148" s="11"/>
      <c r="I148" s="11"/>
      <c r="J148" s="11"/>
      <c r="K148" s="11"/>
      <c r="L148" s="11"/>
      <c r="M148" s="11"/>
      <c r="N148" s="11"/>
      <c r="O148" s="11"/>
      <c r="P148" s="11"/>
      <c r="Q148" s="11"/>
      <c r="R148" s="11"/>
      <c r="S148" s="11"/>
      <c r="T148" s="11"/>
      <c r="U148" s="11"/>
      <c r="V148" s="11"/>
      <c r="W148" s="11"/>
      <c r="X148" s="11"/>
      <c r="Y148" s="11"/>
      <c r="Z148" s="11"/>
      <c r="AA148" s="11"/>
      <c r="AB148" s="11"/>
      <c r="AC148" s="11"/>
      <c r="AD148" s="11"/>
      <c r="AE148" s="11"/>
    </row>
    <row r="149" spans="2:31">
      <c r="B149" s="11"/>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row>
    <row r="150" spans="2:31">
      <c r="B150" s="11"/>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row>
    <row r="151" spans="2:31">
      <c r="B151" s="11"/>
      <c r="C151" s="11"/>
      <c r="D151" s="11"/>
      <c r="E151" s="11"/>
      <c r="F151" s="11"/>
      <c r="G151" s="11"/>
      <c r="H151" s="11"/>
      <c r="I151" s="11"/>
      <c r="J151" s="11"/>
      <c r="K151" s="11"/>
      <c r="L151" s="11"/>
      <c r="M151" s="11"/>
      <c r="N151" s="11"/>
      <c r="O151" s="11"/>
      <c r="P151" s="11"/>
      <c r="Q151" s="11"/>
      <c r="R151" s="11"/>
      <c r="S151" s="11"/>
      <c r="T151" s="11"/>
      <c r="U151" s="11"/>
      <c r="V151" s="11"/>
      <c r="W151" s="11"/>
      <c r="X151" s="11"/>
      <c r="Y151" s="11"/>
      <c r="Z151" s="11"/>
      <c r="AA151" s="11"/>
      <c r="AB151" s="11"/>
      <c r="AC151" s="11"/>
      <c r="AD151" s="11"/>
      <c r="AE151" s="11"/>
    </row>
    <row r="152" spans="2:31">
      <c r="B152" s="11"/>
      <c r="C152" s="11"/>
      <c r="D152" s="11"/>
      <c r="E152" s="11"/>
      <c r="F152" s="11"/>
      <c r="G152" s="11"/>
      <c r="H152" s="11"/>
      <c r="I152" s="11"/>
      <c r="J152" s="11"/>
      <c r="K152" s="11"/>
      <c r="L152" s="11"/>
      <c r="M152" s="11"/>
      <c r="N152" s="11"/>
      <c r="O152" s="11"/>
      <c r="P152" s="11"/>
      <c r="Q152" s="11"/>
      <c r="R152" s="11"/>
      <c r="S152" s="11"/>
      <c r="T152" s="11"/>
      <c r="U152" s="11"/>
      <c r="V152" s="11"/>
      <c r="W152" s="11"/>
      <c r="X152" s="11"/>
      <c r="Y152" s="11"/>
      <c r="Z152" s="11"/>
      <c r="AA152" s="11"/>
      <c r="AB152" s="11"/>
      <c r="AC152" s="11"/>
      <c r="AD152" s="11"/>
      <c r="AE152" s="11"/>
    </row>
    <row r="153" spans="2:31">
      <c r="B153" s="11"/>
      <c r="C153" s="11"/>
      <c r="D153" s="11"/>
      <c r="E153" s="11"/>
      <c r="F153" s="11"/>
      <c r="G153" s="11"/>
      <c r="H153" s="11"/>
      <c r="I153" s="11"/>
      <c r="J153" s="11"/>
      <c r="K153" s="11"/>
      <c r="L153" s="11"/>
      <c r="M153" s="11"/>
      <c r="N153" s="11"/>
      <c r="O153" s="11"/>
      <c r="P153" s="11"/>
      <c r="Q153" s="11"/>
      <c r="R153" s="11"/>
      <c r="S153" s="11"/>
      <c r="T153" s="11"/>
      <c r="U153" s="11"/>
      <c r="V153" s="11"/>
      <c r="W153" s="11"/>
      <c r="X153" s="11"/>
      <c r="Y153" s="11"/>
      <c r="Z153" s="11"/>
      <c r="AA153" s="11"/>
      <c r="AB153" s="11"/>
      <c r="AC153" s="11"/>
      <c r="AD153" s="11"/>
      <c r="AE153" s="11"/>
    </row>
    <row r="154" spans="2:31">
      <c r="B154" s="11"/>
      <c r="C154" s="11"/>
      <c r="D154" s="11"/>
      <c r="E154" s="11"/>
      <c r="F154" s="11"/>
      <c r="G154" s="11"/>
      <c r="H154" s="11"/>
      <c r="I154" s="11"/>
      <c r="J154" s="11"/>
      <c r="K154" s="11"/>
      <c r="L154" s="11"/>
      <c r="M154" s="11"/>
      <c r="N154" s="11"/>
      <c r="O154" s="11"/>
      <c r="P154" s="11"/>
      <c r="Q154" s="11"/>
      <c r="R154" s="11"/>
      <c r="S154" s="11"/>
      <c r="T154" s="11"/>
      <c r="U154" s="11"/>
      <c r="V154" s="11"/>
      <c r="W154" s="11"/>
      <c r="X154" s="11"/>
      <c r="Y154" s="11"/>
      <c r="Z154" s="11"/>
      <c r="AA154" s="11"/>
      <c r="AB154" s="11"/>
      <c r="AC154" s="11"/>
      <c r="AD154" s="11"/>
      <c r="AE154" s="11"/>
    </row>
    <row r="155" spans="2:31">
      <c r="B155" s="11"/>
      <c r="C155" s="11"/>
      <c r="D155" s="11"/>
      <c r="E155" s="11"/>
      <c r="F155" s="11"/>
      <c r="G155" s="11"/>
      <c r="H155" s="11"/>
      <c r="I155" s="11"/>
      <c r="J155" s="11"/>
      <c r="K155" s="11"/>
      <c r="L155" s="11"/>
      <c r="M155" s="11"/>
      <c r="N155" s="11"/>
      <c r="O155" s="11"/>
      <c r="P155" s="11"/>
      <c r="Q155" s="11"/>
      <c r="R155" s="11"/>
      <c r="S155" s="11"/>
      <c r="T155" s="11"/>
      <c r="U155" s="11"/>
      <c r="V155" s="11"/>
      <c r="W155" s="11"/>
      <c r="X155" s="11"/>
      <c r="Y155" s="11"/>
      <c r="Z155" s="11"/>
      <c r="AA155" s="11"/>
      <c r="AB155" s="11"/>
      <c r="AC155" s="11"/>
      <c r="AD155" s="11"/>
      <c r="AE155" s="11"/>
    </row>
    <row r="156" spans="2:31">
      <c r="B156" s="11"/>
      <c r="C156" s="11"/>
      <c r="D156" s="11"/>
      <c r="E156" s="11"/>
      <c r="F156" s="11"/>
      <c r="G156" s="11"/>
      <c r="H156" s="11"/>
      <c r="I156" s="11"/>
      <c r="J156" s="11"/>
      <c r="K156" s="11"/>
      <c r="L156" s="11"/>
      <c r="M156" s="11"/>
      <c r="N156" s="11"/>
      <c r="O156" s="11"/>
      <c r="P156" s="11"/>
      <c r="Q156" s="11"/>
      <c r="R156" s="11"/>
      <c r="S156" s="11"/>
      <c r="T156" s="11"/>
      <c r="U156" s="11"/>
      <c r="V156" s="11"/>
      <c r="W156" s="11"/>
      <c r="X156" s="11"/>
      <c r="Y156" s="11"/>
      <c r="Z156" s="11"/>
      <c r="AA156" s="11"/>
      <c r="AB156" s="11"/>
      <c r="AC156" s="11"/>
      <c r="AD156" s="11"/>
      <c r="AE156" s="11"/>
    </row>
    <row r="157" spans="2:31">
      <c r="B157" s="11"/>
      <c r="C157" s="11"/>
      <c r="D157" s="11"/>
      <c r="E157" s="11"/>
      <c r="F157" s="11"/>
      <c r="G157" s="11"/>
      <c r="H157" s="11"/>
      <c r="I157" s="11"/>
      <c r="J157" s="11"/>
      <c r="K157" s="11"/>
      <c r="L157" s="11"/>
      <c r="M157" s="11"/>
      <c r="N157" s="11"/>
      <c r="O157" s="11"/>
      <c r="P157" s="11"/>
      <c r="Q157" s="11"/>
      <c r="R157" s="11"/>
      <c r="S157" s="11"/>
      <c r="T157" s="11"/>
      <c r="U157" s="11"/>
      <c r="V157" s="11"/>
      <c r="W157" s="11"/>
      <c r="X157" s="11"/>
      <c r="Y157" s="11"/>
      <c r="Z157" s="11"/>
      <c r="AA157" s="11"/>
      <c r="AB157" s="11"/>
      <c r="AC157" s="11"/>
      <c r="AD157" s="11"/>
      <c r="AE157" s="11"/>
    </row>
    <row r="158" spans="2:31">
      <c r="B158" s="11"/>
      <c r="C158" s="11"/>
      <c r="D158" s="11"/>
      <c r="E158" s="11"/>
      <c r="F158" s="11"/>
      <c r="G158" s="11"/>
      <c r="H158" s="11"/>
      <c r="I158" s="11"/>
      <c r="J158" s="11"/>
      <c r="K158" s="11"/>
      <c r="L158" s="11"/>
      <c r="M158" s="11"/>
      <c r="N158" s="11"/>
      <c r="O158" s="11"/>
      <c r="P158" s="11"/>
      <c r="Q158" s="11"/>
      <c r="R158" s="11"/>
      <c r="S158" s="11"/>
      <c r="T158" s="11"/>
      <c r="U158" s="11"/>
      <c r="V158" s="11"/>
      <c r="W158" s="11"/>
      <c r="X158" s="11"/>
      <c r="Y158" s="11"/>
      <c r="Z158" s="11"/>
      <c r="AA158" s="11"/>
      <c r="AB158" s="11"/>
      <c r="AC158" s="11"/>
      <c r="AD158" s="11"/>
      <c r="AE158" s="11"/>
    </row>
    <row r="159" spans="2:31">
      <c r="B159" s="11"/>
      <c r="C159" s="11"/>
      <c r="D159" s="11"/>
      <c r="E159" s="11"/>
      <c r="F159" s="11"/>
      <c r="G159" s="11"/>
      <c r="H159" s="11"/>
      <c r="I159" s="11"/>
      <c r="J159" s="11"/>
      <c r="K159" s="11"/>
      <c r="L159" s="11"/>
      <c r="M159" s="11"/>
      <c r="N159" s="11"/>
      <c r="O159" s="11"/>
      <c r="P159" s="11"/>
      <c r="Q159" s="11"/>
      <c r="R159" s="11"/>
      <c r="S159" s="11"/>
      <c r="T159" s="11"/>
      <c r="U159" s="11"/>
      <c r="V159" s="11"/>
      <c r="W159" s="11"/>
      <c r="X159" s="11"/>
      <c r="Y159" s="11"/>
      <c r="Z159" s="11"/>
      <c r="AA159" s="11"/>
      <c r="AB159" s="11"/>
      <c r="AC159" s="11"/>
      <c r="AD159" s="11"/>
      <c r="AE159" s="11"/>
    </row>
    <row r="160" spans="2:31">
      <c r="B160" s="11"/>
      <c r="C160" s="11"/>
      <c r="D160" s="11"/>
      <c r="E160" s="11"/>
      <c r="F160" s="11"/>
      <c r="G160" s="11"/>
      <c r="H160" s="11"/>
      <c r="I160" s="11"/>
      <c r="J160" s="11"/>
      <c r="K160" s="11"/>
      <c r="L160" s="11"/>
      <c r="M160" s="11"/>
      <c r="N160" s="11"/>
      <c r="O160" s="11"/>
      <c r="P160" s="11"/>
      <c r="Q160" s="11"/>
      <c r="R160" s="11"/>
      <c r="S160" s="11"/>
      <c r="T160" s="11"/>
      <c r="U160" s="11"/>
      <c r="V160" s="11"/>
      <c r="W160" s="11"/>
      <c r="X160" s="11"/>
      <c r="Y160" s="11"/>
      <c r="Z160" s="11"/>
      <c r="AA160" s="11"/>
      <c r="AB160" s="11"/>
      <c r="AC160" s="11"/>
      <c r="AD160" s="11"/>
      <c r="AE160" s="11"/>
    </row>
    <row r="161" spans="2:31">
      <c r="B161" s="11"/>
      <c r="C161" s="11"/>
      <c r="D161" s="11"/>
      <c r="E161" s="11"/>
      <c r="F161" s="11"/>
      <c r="G161" s="11"/>
      <c r="H161" s="11"/>
      <c r="I161" s="11"/>
      <c r="J161" s="11"/>
      <c r="K161" s="11"/>
      <c r="L161" s="11"/>
      <c r="M161" s="11"/>
      <c r="N161" s="11"/>
      <c r="O161" s="11"/>
      <c r="P161" s="11"/>
      <c r="Q161" s="11"/>
      <c r="R161" s="11"/>
      <c r="S161" s="11"/>
      <c r="T161" s="11"/>
      <c r="U161" s="11"/>
      <c r="V161" s="11"/>
      <c r="W161" s="11"/>
      <c r="X161" s="11"/>
      <c r="Y161" s="11"/>
      <c r="Z161" s="11"/>
      <c r="AA161" s="11"/>
      <c r="AB161" s="11"/>
      <c r="AC161" s="11"/>
      <c r="AD161" s="11"/>
      <c r="AE161" s="11"/>
    </row>
    <row r="162" spans="2:31">
      <c r="B162" s="11"/>
      <c r="C162" s="11"/>
      <c r="D162" s="11"/>
      <c r="E162" s="11"/>
      <c r="F162" s="11"/>
      <c r="G162" s="11"/>
      <c r="H162" s="11"/>
      <c r="I162" s="11"/>
      <c r="J162" s="11"/>
      <c r="K162" s="11"/>
      <c r="L162" s="11"/>
      <c r="M162" s="11"/>
      <c r="N162" s="11"/>
      <c r="O162" s="11"/>
      <c r="P162" s="11"/>
      <c r="Q162" s="11"/>
      <c r="R162" s="11"/>
      <c r="S162" s="11"/>
      <c r="T162" s="11"/>
      <c r="U162" s="11"/>
      <c r="V162" s="11"/>
      <c r="W162" s="11"/>
      <c r="X162" s="11"/>
      <c r="Y162" s="11"/>
      <c r="Z162" s="11"/>
      <c r="AA162" s="11"/>
      <c r="AB162" s="11"/>
      <c r="AC162" s="11"/>
      <c r="AD162" s="11"/>
      <c r="AE162" s="11"/>
    </row>
    <row r="163" spans="2:31">
      <c r="B163" s="11"/>
      <c r="C163" s="11"/>
      <c r="D163" s="11"/>
      <c r="E163" s="11"/>
      <c r="F163" s="11"/>
      <c r="G163" s="11"/>
      <c r="H163" s="11"/>
      <c r="I163" s="11"/>
      <c r="J163" s="11"/>
      <c r="K163" s="11"/>
      <c r="L163" s="11"/>
      <c r="M163" s="11"/>
      <c r="N163" s="11"/>
      <c r="O163" s="11"/>
      <c r="P163" s="11"/>
      <c r="Q163" s="11"/>
      <c r="R163" s="11"/>
      <c r="S163" s="11"/>
      <c r="T163" s="11"/>
      <c r="U163" s="11"/>
      <c r="V163" s="11"/>
      <c r="W163" s="11"/>
      <c r="X163" s="11"/>
      <c r="Y163" s="11"/>
      <c r="Z163" s="11"/>
      <c r="AA163" s="11"/>
      <c r="AB163" s="11"/>
      <c r="AC163" s="11"/>
      <c r="AD163" s="11"/>
      <c r="AE163" s="11"/>
    </row>
    <row r="164" spans="2:31">
      <c r="B164" s="11"/>
      <c r="C164" s="11"/>
      <c r="D164" s="11"/>
      <c r="E164" s="11"/>
      <c r="F164" s="11"/>
      <c r="G164" s="11"/>
      <c r="H164" s="11"/>
      <c r="I164" s="11"/>
      <c r="J164" s="11"/>
      <c r="K164" s="11"/>
      <c r="L164" s="11"/>
      <c r="M164" s="11"/>
      <c r="N164" s="11"/>
      <c r="O164" s="11"/>
      <c r="P164" s="11"/>
      <c r="Q164" s="11"/>
      <c r="R164" s="11"/>
      <c r="S164" s="11"/>
      <c r="T164" s="11"/>
      <c r="U164" s="11"/>
      <c r="V164" s="11"/>
      <c r="W164" s="11"/>
      <c r="X164" s="11"/>
      <c r="Y164" s="11"/>
      <c r="Z164" s="11"/>
      <c r="AA164" s="11"/>
      <c r="AB164" s="11"/>
      <c r="AC164" s="11"/>
      <c r="AD164" s="11"/>
      <c r="AE164" s="11"/>
    </row>
    <row r="165" spans="2:31">
      <c r="B165" s="11"/>
      <c r="C165" s="11"/>
      <c r="D165" s="11"/>
      <c r="E165" s="11"/>
      <c r="F165" s="11"/>
      <c r="G165" s="11"/>
      <c r="H165" s="11"/>
      <c r="I165" s="11"/>
      <c r="J165" s="11"/>
      <c r="K165" s="11"/>
      <c r="L165" s="11"/>
      <c r="M165" s="11"/>
      <c r="N165" s="11"/>
      <c r="O165" s="11"/>
      <c r="P165" s="11"/>
      <c r="Q165" s="11"/>
      <c r="R165" s="11"/>
      <c r="S165" s="11"/>
      <c r="T165" s="11"/>
      <c r="U165" s="11"/>
      <c r="V165" s="11"/>
      <c r="W165" s="11"/>
      <c r="X165" s="11"/>
      <c r="Y165" s="11"/>
      <c r="Z165" s="11"/>
      <c r="AA165" s="11"/>
      <c r="AB165" s="11"/>
      <c r="AC165" s="11"/>
      <c r="AD165" s="11"/>
      <c r="AE165" s="11"/>
    </row>
    <row r="166" spans="2:31">
      <c r="B166" s="11"/>
      <c r="C166" s="11"/>
      <c r="D166" s="11"/>
      <c r="E166" s="11"/>
      <c r="F166" s="11"/>
      <c r="G166" s="11"/>
      <c r="H166" s="11"/>
      <c r="I166" s="11"/>
      <c r="J166" s="11"/>
      <c r="K166" s="11"/>
      <c r="L166" s="11"/>
      <c r="M166" s="11"/>
      <c r="N166" s="11"/>
      <c r="O166" s="11"/>
      <c r="P166" s="11"/>
      <c r="Q166" s="11"/>
      <c r="R166" s="11"/>
      <c r="S166" s="11"/>
      <c r="T166" s="11"/>
      <c r="U166" s="11"/>
      <c r="V166" s="11"/>
      <c r="W166" s="11"/>
      <c r="X166" s="11"/>
      <c r="Y166" s="11"/>
      <c r="Z166" s="11"/>
      <c r="AA166" s="11"/>
      <c r="AB166" s="11"/>
      <c r="AC166" s="11"/>
      <c r="AD166" s="11"/>
      <c r="AE166" s="11"/>
    </row>
    <row r="167" spans="2:31">
      <c r="B167" s="11"/>
      <c r="C167" s="11"/>
      <c r="D167" s="11"/>
      <c r="E167" s="11"/>
      <c r="F167" s="11"/>
      <c r="G167" s="11"/>
      <c r="H167" s="11"/>
      <c r="I167" s="11"/>
      <c r="J167" s="11"/>
      <c r="K167" s="11"/>
      <c r="L167" s="11"/>
      <c r="M167" s="11"/>
      <c r="N167" s="11"/>
      <c r="O167" s="11"/>
      <c r="P167" s="11"/>
      <c r="Q167" s="11"/>
      <c r="R167" s="11"/>
      <c r="S167" s="11"/>
      <c r="T167" s="11"/>
      <c r="U167" s="11"/>
      <c r="V167" s="11"/>
      <c r="W167" s="11"/>
      <c r="X167" s="11"/>
      <c r="Y167" s="11"/>
      <c r="Z167" s="11"/>
      <c r="AA167" s="11"/>
      <c r="AB167" s="11"/>
      <c r="AC167" s="11"/>
      <c r="AD167" s="11"/>
      <c r="AE167" s="11"/>
    </row>
    <row r="168" spans="2:31">
      <c r="B168" s="11"/>
      <c r="C168" s="11"/>
      <c r="D168" s="11"/>
      <c r="E168" s="11"/>
      <c r="F168" s="11"/>
      <c r="G168" s="11"/>
      <c r="H168" s="11"/>
      <c r="I168" s="11"/>
      <c r="J168" s="11"/>
      <c r="K168" s="11"/>
      <c r="L168" s="11"/>
      <c r="M168" s="11"/>
      <c r="N168" s="11"/>
      <c r="O168" s="11"/>
      <c r="P168" s="11"/>
      <c r="Q168" s="11"/>
      <c r="R168" s="11"/>
      <c r="S168" s="11"/>
      <c r="T168" s="11"/>
      <c r="U168" s="11"/>
      <c r="V168" s="11"/>
      <c r="W168" s="11"/>
      <c r="X168" s="11"/>
      <c r="Y168" s="11"/>
      <c r="Z168" s="11"/>
      <c r="AA168" s="11"/>
      <c r="AB168" s="11"/>
      <c r="AC168" s="11"/>
      <c r="AD168" s="11"/>
      <c r="AE168" s="11"/>
    </row>
    <row r="169" spans="2:31">
      <c r="B169" s="11"/>
      <c r="C169" s="11"/>
      <c r="D169" s="11"/>
      <c r="E169" s="11"/>
      <c r="F169" s="11"/>
      <c r="G169" s="11"/>
      <c r="H169" s="11"/>
      <c r="I169" s="11"/>
      <c r="J169" s="11"/>
      <c r="K169" s="11"/>
      <c r="L169" s="11"/>
      <c r="M169" s="11"/>
      <c r="N169" s="11"/>
      <c r="O169" s="11"/>
      <c r="P169" s="11"/>
      <c r="Q169" s="11"/>
      <c r="R169" s="11"/>
      <c r="S169" s="11"/>
      <c r="T169" s="11"/>
      <c r="U169" s="11"/>
      <c r="V169" s="11"/>
      <c r="W169" s="11"/>
      <c r="X169" s="11"/>
      <c r="Y169" s="11"/>
      <c r="Z169" s="11"/>
      <c r="AA169" s="11"/>
      <c r="AB169" s="11"/>
      <c r="AC169" s="11"/>
      <c r="AD169" s="11"/>
      <c r="AE169" s="11"/>
    </row>
    <row r="170" spans="2:31">
      <c r="B170" s="11"/>
      <c r="C170" s="11"/>
      <c r="D170" s="11"/>
      <c r="E170" s="11"/>
      <c r="F170" s="11"/>
      <c r="G170" s="11"/>
      <c r="H170" s="11"/>
      <c r="I170" s="11"/>
      <c r="J170" s="11"/>
      <c r="K170" s="11"/>
      <c r="L170" s="11"/>
      <c r="M170" s="11"/>
      <c r="N170" s="11"/>
      <c r="O170" s="11"/>
      <c r="P170" s="11"/>
      <c r="Q170" s="11"/>
      <c r="R170" s="11"/>
      <c r="S170" s="11"/>
      <c r="T170" s="11"/>
      <c r="U170" s="11"/>
      <c r="V170" s="11"/>
      <c r="W170" s="11"/>
      <c r="X170" s="11"/>
      <c r="Y170" s="11"/>
      <c r="Z170" s="11"/>
      <c r="AA170" s="11"/>
      <c r="AB170" s="11"/>
      <c r="AC170" s="11"/>
      <c r="AD170" s="11"/>
      <c r="AE170" s="11"/>
    </row>
    <row r="171" spans="2:31">
      <c r="B171" s="11"/>
      <c r="C171" s="11"/>
      <c r="D171" s="11"/>
      <c r="E171" s="11"/>
      <c r="F171" s="11"/>
      <c r="G171" s="11"/>
      <c r="H171" s="11"/>
      <c r="I171" s="11"/>
      <c r="J171" s="11"/>
      <c r="K171" s="11"/>
      <c r="L171" s="11"/>
      <c r="M171" s="11"/>
      <c r="N171" s="11"/>
      <c r="O171" s="11"/>
      <c r="P171" s="11"/>
      <c r="Q171" s="11"/>
      <c r="R171" s="11"/>
      <c r="S171" s="11"/>
      <c r="T171" s="11"/>
      <c r="U171" s="11"/>
      <c r="V171" s="11"/>
      <c r="W171" s="11"/>
      <c r="X171" s="11"/>
      <c r="Y171" s="11"/>
      <c r="Z171" s="11"/>
      <c r="AA171" s="11"/>
      <c r="AB171" s="11"/>
      <c r="AC171" s="11"/>
      <c r="AD171" s="11"/>
      <c r="AE171" s="11"/>
    </row>
    <row r="172" spans="2:31">
      <c r="B172" s="11"/>
      <c r="C172" s="11"/>
      <c r="D172" s="11"/>
      <c r="E172" s="11"/>
      <c r="F172" s="11"/>
      <c r="G172" s="11"/>
      <c r="H172" s="11"/>
      <c r="I172" s="11"/>
      <c r="J172" s="11"/>
      <c r="K172" s="11"/>
      <c r="L172" s="11"/>
      <c r="M172" s="11"/>
      <c r="N172" s="11"/>
      <c r="O172" s="11"/>
      <c r="P172" s="11"/>
      <c r="Q172" s="11"/>
      <c r="R172" s="11"/>
      <c r="S172" s="11"/>
      <c r="T172" s="11"/>
      <c r="U172" s="11"/>
      <c r="V172" s="11"/>
      <c r="W172" s="11"/>
      <c r="X172" s="11"/>
      <c r="Y172" s="11"/>
      <c r="Z172" s="11"/>
      <c r="AA172" s="11"/>
      <c r="AB172" s="11"/>
      <c r="AC172" s="11"/>
      <c r="AD172" s="11"/>
      <c r="AE172" s="11"/>
    </row>
    <row r="173" spans="2:31">
      <c r="B173" s="11"/>
      <c r="C173" s="11"/>
      <c r="D173" s="11"/>
      <c r="E173" s="11"/>
      <c r="F173" s="11"/>
      <c r="G173" s="11"/>
      <c r="H173" s="11"/>
      <c r="I173" s="11"/>
      <c r="J173" s="11"/>
      <c r="K173" s="11"/>
      <c r="L173" s="11"/>
      <c r="M173" s="11"/>
      <c r="N173" s="11"/>
      <c r="O173" s="11"/>
      <c r="P173" s="11"/>
      <c r="Q173" s="11"/>
      <c r="R173" s="11"/>
      <c r="S173" s="11"/>
      <c r="T173" s="11"/>
      <c r="U173" s="11"/>
      <c r="V173" s="11"/>
      <c r="W173" s="11"/>
      <c r="X173" s="11"/>
      <c r="Y173" s="11"/>
      <c r="Z173" s="11"/>
      <c r="AA173" s="11"/>
      <c r="AB173" s="11"/>
      <c r="AC173" s="11"/>
      <c r="AD173" s="11"/>
      <c r="AE173" s="11"/>
    </row>
    <row r="174" spans="2:31">
      <c r="B174" s="11"/>
      <c r="C174" s="11"/>
      <c r="D174" s="11"/>
      <c r="E174" s="11"/>
      <c r="F174" s="11"/>
      <c r="G174" s="11"/>
      <c r="H174" s="11"/>
      <c r="I174" s="11"/>
      <c r="J174" s="11"/>
      <c r="K174" s="11"/>
      <c r="L174" s="11"/>
      <c r="M174" s="11"/>
      <c r="N174" s="11"/>
      <c r="O174" s="11"/>
      <c r="P174" s="11"/>
      <c r="Q174" s="11"/>
      <c r="R174" s="11"/>
      <c r="S174" s="11"/>
      <c r="T174" s="11"/>
      <c r="U174" s="11"/>
      <c r="V174" s="11"/>
      <c r="W174" s="11"/>
      <c r="X174" s="11"/>
      <c r="Y174" s="11"/>
      <c r="Z174" s="11"/>
      <c r="AA174" s="11"/>
      <c r="AB174" s="11"/>
      <c r="AC174" s="11"/>
      <c r="AD174" s="11"/>
      <c r="AE174" s="11"/>
    </row>
    <row r="175" spans="2:31">
      <c r="B175" s="11"/>
      <c r="C175" s="11"/>
      <c r="D175" s="11"/>
      <c r="E175" s="11"/>
      <c r="F175" s="11"/>
      <c r="G175" s="11"/>
      <c r="H175" s="11"/>
      <c r="I175" s="11"/>
      <c r="J175" s="11"/>
      <c r="K175" s="11"/>
      <c r="L175" s="11"/>
      <c r="M175" s="11"/>
      <c r="N175" s="11"/>
      <c r="O175" s="11"/>
      <c r="P175" s="11"/>
      <c r="Q175" s="11"/>
      <c r="R175" s="11"/>
      <c r="S175" s="11"/>
      <c r="T175" s="11"/>
      <c r="U175" s="11"/>
      <c r="V175" s="11"/>
      <c r="W175" s="11"/>
      <c r="X175" s="11"/>
      <c r="Y175" s="11"/>
      <c r="Z175" s="11"/>
      <c r="AA175" s="11"/>
      <c r="AB175" s="11"/>
      <c r="AC175" s="11"/>
      <c r="AD175" s="11"/>
      <c r="AE175" s="11"/>
    </row>
    <row r="176" spans="2:31">
      <c r="B176" s="11"/>
      <c r="C176" s="11"/>
      <c r="D176" s="11"/>
      <c r="E176" s="11"/>
      <c r="F176" s="11"/>
      <c r="G176" s="11"/>
      <c r="H176" s="11"/>
      <c r="I176" s="11"/>
      <c r="J176" s="11"/>
      <c r="K176" s="11"/>
      <c r="L176" s="11"/>
      <c r="M176" s="11"/>
      <c r="N176" s="11"/>
      <c r="O176" s="11"/>
      <c r="P176" s="11"/>
      <c r="Q176" s="11"/>
      <c r="R176" s="11"/>
      <c r="S176" s="11"/>
      <c r="T176" s="11"/>
      <c r="U176" s="11"/>
      <c r="V176" s="11"/>
      <c r="W176" s="11"/>
      <c r="X176" s="11"/>
      <c r="Y176" s="11"/>
      <c r="Z176" s="11"/>
      <c r="AA176" s="11"/>
      <c r="AB176" s="11"/>
      <c r="AC176" s="11"/>
      <c r="AD176" s="11"/>
      <c r="AE176" s="11"/>
    </row>
    <row r="177" spans="2:31">
      <c r="B177" s="11"/>
      <c r="C177" s="11"/>
      <c r="D177" s="11"/>
      <c r="E177" s="11"/>
      <c r="F177" s="11"/>
      <c r="G177" s="11"/>
      <c r="H177" s="11"/>
      <c r="I177" s="11"/>
      <c r="J177" s="11"/>
      <c r="K177" s="11"/>
      <c r="L177" s="11"/>
      <c r="M177" s="11"/>
      <c r="N177" s="11"/>
      <c r="O177" s="11"/>
      <c r="P177" s="11"/>
      <c r="Q177" s="11"/>
      <c r="R177" s="11"/>
      <c r="S177" s="11"/>
      <c r="T177" s="11"/>
      <c r="U177" s="11"/>
      <c r="V177" s="11"/>
      <c r="W177" s="11"/>
      <c r="X177" s="11"/>
      <c r="Y177" s="11"/>
      <c r="Z177" s="11"/>
      <c r="AA177" s="11"/>
      <c r="AB177" s="11"/>
      <c r="AC177" s="11"/>
      <c r="AD177" s="11"/>
      <c r="AE177" s="11"/>
    </row>
    <row r="178" spans="2:31">
      <c r="B178" s="11"/>
      <c r="C178" s="11"/>
      <c r="D178" s="11"/>
      <c r="E178" s="11"/>
      <c r="F178" s="11"/>
      <c r="G178" s="11"/>
      <c r="H178" s="11"/>
      <c r="I178" s="11"/>
      <c r="J178" s="11"/>
      <c r="K178" s="11"/>
      <c r="L178" s="11"/>
      <c r="M178" s="11"/>
      <c r="N178" s="11"/>
      <c r="O178" s="11"/>
      <c r="P178" s="11"/>
      <c r="Q178" s="11"/>
      <c r="R178" s="11"/>
      <c r="S178" s="11"/>
      <c r="T178" s="11"/>
      <c r="U178" s="11"/>
      <c r="V178" s="11"/>
      <c r="W178" s="11"/>
      <c r="X178" s="11"/>
      <c r="Y178" s="11"/>
      <c r="Z178" s="11"/>
      <c r="AA178" s="11"/>
      <c r="AB178" s="11"/>
      <c r="AC178" s="11"/>
      <c r="AD178" s="11"/>
      <c r="AE178" s="11"/>
    </row>
    <row r="179" spans="2:31">
      <c r="B179" s="11"/>
      <c r="C179" s="11"/>
      <c r="D179" s="11"/>
      <c r="E179" s="11"/>
      <c r="F179" s="11"/>
      <c r="G179" s="11"/>
      <c r="H179" s="11"/>
      <c r="I179" s="11"/>
      <c r="J179" s="11"/>
      <c r="K179" s="11"/>
      <c r="L179" s="11"/>
      <c r="M179" s="11"/>
      <c r="N179" s="11"/>
      <c r="O179" s="11"/>
      <c r="P179" s="11"/>
      <c r="Q179" s="11"/>
      <c r="R179" s="11"/>
      <c r="S179" s="11"/>
      <c r="T179" s="11"/>
      <c r="U179" s="11"/>
      <c r="V179" s="11"/>
      <c r="W179" s="11"/>
      <c r="X179" s="11"/>
      <c r="Y179" s="11"/>
      <c r="Z179" s="11"/>
      <c r="AA179" s="11"/>
      <c r="AB179" s="11"/>
      <c r="AC179" s="11"/>
      <c r="AD179" s="11"/>
      <c r="AE179" s="11"/>
    </row>
    <row r="180" spans="2:31">
      <c r="B180" s="11"/>
      <c r="C180" s="11"/>
      <c r="D180" s="11"/>
      <c r="E180" s="11"/>
      <c r="F180" s="11"/>
      <c r="G180" s="11"/>
      <c r="H180" s="11"/>
      <c r="I180" s="11"/>
      <c r="J180" s="11"/>
      <c r="K180" s="11"/>
      <c r="L180" s="11"/>
      <c r="M180" s="11"/>
      <c r="N180" s="11"/>
      <c r="O180" s="11"/>
      <c r="P180" s="11"/>
      <c r="Q180" s="11"/>
      <c r="R180" s="11"/>
      <c r="S180" s="11"/>
      <c r="T180" s="11"/>
      <c r="U180" s="11"/>
      <c r="V180" s="11"/>
      <c r="W180" s="11"/>
      <c r="X180" s="11"/>
      <c r="Y180" s="11"/>
      <c r="Z180" s="11"/>
      <c r="AA180" s="11"/>
      <c r="AB180" s="11"/>
      <c r="AC180" s="11"/>
      <c r="AD180" s="11"/>
      <c r="AE180" s="11"/>
    </row>
    <row r="181" spans="2:31">
      <c r="B181" s="11"/>
      <c r="C181" s="11"/>
      <c r="D181" s="11"/>
      <c r="E181" s="11"/>
      <c r="F181" s="11"/>
      <c r="G181" s="11"/>
      <c r="H181" s="11"/>
      <c r="I181" s="11"/>
      <c r="J181" s="11"/>
      <c r="K181" s="11"/>
      <c r="L181" s="11"/>
      <c r="M181" s="11"/>
      <c r="N181" s="11"/>
      <c r="O181" s="11"/>
      <c r="P181" s="11"/>
      <c r="Q181" s="11"/>
      <c r="R181" s="11"/>
      <c r="S181" s="11"/>
      <c r="T181" s="11"/>
      <c r="U181" s="11"/>
      <c r="V181" s="11"/>
      <c r="W181" s="11"/>
      <c r="X181" s="11"/>
      <c r="Y181" s="11"/>
      <c r="Z181" s="11"/>
      <c r="AA181" s="11"/>
      <c r="AB181" s="11"/>
      <c r="AC181" s="11"/>
      <c r="AD181" s="11"/>
      <c r="AE181" s="11"/>
    </row>
    <row r="182" spans="2:31">
      <c r="B182" s="11"/>
      <c r="C182" s="11"/>
      <c r="D182" s="11"/>
      <c r="E182" s="11"/>
      <c r="F182" s="11"/>
      <c r="G182" s="11"/>
      <c r="H182" s="11"/>
      <c r="I182" s="11"/>
      <c r="J182" s="11"/>
      <c r="K182" s="11"/>
      <c r="L182" s="11"/>
      <c r="M182" s="11"/>
      <c r="N182" s="11"/>
      <c r="O182" s="11"/>
      <c r="P182" s="11"/>
      <c r="Q182" s="11"/>
      <c r="R182" s="11"/>
      <c r="S182" s="11"/>
      <c r="T182" s="11"/>
      <c r="U182" s="11"/>
      <c r="V182" s="11"/>
      <c r="W182" s="11"/>
      <c r="X182" s="11"/>
      <c r="Y182" s="11"/>
      <c r="Z182" s="11"/>
      <c r="AA182" s="11"/>
      <c r="AB182" s="11"/>
      <c r="AC182" s="11"/>
      <c r="AD182" s="11"/>
      <c r="AE182" s="11"/>
    </row>
    <row r="183" spans="2:31">
      <c r="B183" s="11"/>
      <c r="C183" s="11"/>
      <c r="D183" s="11"/>
      <c r="E183" s="11"/>
      <c r="F183" s="11"/>
      <c r="G183" s="11"/>
      <c r="H183" s="11"/>
      <c r="I183" s="11"/>
      <c r="J183" s="11"/>
      <c r="K183" s="11"/>
      <c r="L183" s="11"/>
      <c r="M183" s="11"/>
      <c r="N183" s="11"/>
      <c r="O183" s="11"/>
      <c r="P183" s="11"/>
      <c r="Q183" s="11"/>
      <c r="R183" s="11"/>
      <c r="S183" s="11"/>
      <c r="T183" s="11"/>
      <c r="U183" s="11"/>
      <c r="V183" s="11"/>
      <c r="W183" s="11"/>
      <c r="X183" s="11"/>
      <c r="Y183" s="11"/>
      <c r="Z183" s="11"/>
      <c r="AA183" s="11"/>
      <c r="AB183" s="11"/>
      <c r="AC183" s="11"/>
      <c r="AD183" s="11"/>
      <c r="AE183" s="11"/>
    </row>
    <row r="184" spans="2:31">
      <c r="B184" s="11"/>
      <c r="C184" s="11"/>
      <c r="D184" s="11"/>
      <c r="E184" s="11"/>
      <c r="F184" s="11"/>
      <c r="G184" s="11"/>
      <c r="H184" s="11"/>
      <c r="I184" s="11"/>
      <c r="J184" s="11"/>
      <c r="K184" s="11"/>
      <c r="L184" s="11"/>
      <c r="M184" s="11"/>
      <c r="N184" s="11"/>
      <c r="O184" s="11"/>
      <c r="P184" s="11"/>
      <c r="Q184" s="11"/>
      <c r="R184" s="11"/>
      <c r="S184" s="11"/>
      <c r="T184" s="11"/>
      <c r="U184" s="11"/>
      <c r="V184" s="11"/>
      <c r="W184" s="11"/>
      <c r="X184" s="11"/>
      <c r="Y184" s="11"/>
      <c r="Z184" s="11"/>
      <c r="AA184" s="11"/>
      <c r="AB184" s="11"/>
      <c r="AC184" s="11"/>
      <c r="AD184" s="11"/>
      <c r="AE184" s="11"/>
    </row>
    <row r="185" spans="2:31">
      <c r="B185" s="11"/>
      <c r="C185" s="11"/>
      <c r="D185" s="11"/>
      <c r="E185" s="11"/>
      <c r="F185" s="11"/>
      <c r="G185" s="11"/>
      <c r="H185" s="11"/>
      <c r="I185" s="11"/>
      <c r="J185" s="11"/>
      <c r="K185" s="11"/>
      <c r="L185" s="11"/>
      <c r="M185" s="11"/>
      <c r="N185" s="11"/>
      <c r="O185" s="11"/>
      <c r="P185" s="11"/>
      <c r="Q185" s="11"/>
      <c r="R185" s="11"/>
      <c r="S185" s="11"/>
      <c r="T185" s="11"/>
      <c r="U185" s="11"/>
      <c r="V185" s="11"/>
      <c r="W185" s="11"/>
      <c r="X185" s="11"/>
      <c r="Y185" s="11"/>
      <c r="Z185" s="11"/>
      <c r="AA185" s="11"/>
      <c r="AB185" s="11"/>
      <c r="AC185" s="11"/>
      <c r="AD185" s="11"/>
      <c r="AE185" s="11"/>
    </row>
    <row r="186" spans="2:31">
      <c r="B186" s="11"/>
      <c r="C186" s="11"/>
      <c r="D186" s="11"/>
      <c r="E186" s="11"/>
      <c r="F186" s="11"/>
      <c r="G186" s="11"/>
      <c r="H186" s="11"/>
      <c r="I186" s="11"/>
      <c r="J186" s="11"/>
      <c r="K186" s="11"/>
      <c r="L186" s="11"/>
      <c r="M186" s="11"/>
      <c r="N186" s="11"/>
      <c r="O186" s="11"/>
      <c r="P186" s="11"/>
      <c r="Q186" s="11"/>
      <c r="R186" s="11"/>
      <c r="S186" s="11"/>
      <c r="T186" s="11"/>
      <c r="U186" s="11"/>
      <c r="V186" s="11"/>
      <c r="W186" s="11"/>
      <c r="X186" s="11"/>
      <c r="Y186" s="11"/>
      <c r="Z186" s="11"/>
      <c r="AA186" s="11"/>
      <c r="AB186" s="11"/>
      <c r="AC186" s="11"/>
      <c r="AD186" s="11"/>
      <c r="AE186" s="11"/>
    </row>
    <row r="187" spans="2:31">
      <c r="B187" s="11"/>
      <c r="C187" s="11"/>
      <c r="D187" s="11"/>
      <c r="E187" s="11"/>
      <c r="F187" s="11"/>
      <c r="G187" s="11"/>
      <c r="H187" s="11"/>
      <c r="I187" s="11"/>
      <c r="J187" s="11"/>
      <c r="K187" s="11"/>
      <c r="L187" s="11"/>
      <c r="M187" s="11"/>
      <c r="N187" s="11"/>
      <c r="O187" s="11"/>
      <c r="P187" s="11"/>
      <c r="Q187" s="11"/>
      <c r="R187" s="11"/>
      <c r="S187" s="11"/>
      <c r="T187" s="11"/>
      <c r="U187" s="11"/>
      <c r="V187" s="11"/>
      <c r="W187" s="11"/>
      <c r="X187" s="11"/>
      <c r="Y187" s="11"/>
      <c r="Z187" s="11"/>
      <c r="AA187" s="11"/>
      <c r="AB187" s="11"/>
      <c r="AC187" s="11"/>
      <c r="AD187" s="11"/>
      <c r="AE187" s="11"/>
    </row>
    <row r="188" spans="2:31">
      <c r="B188" s="11"/>
      <c r="C188" s="11"/>
      <c r="D188" s="11"/>
      <c r="E188" s="11"/>
      <c r="F188" s="11"/>
      <c r="G188" s="11"/>
      <c r="H188" s="11"/>
      <c r="I188" s="11"/>
      <c r="J188" s="11"/>
      <c r="K188" s="11"/>
      <c r="L188" s="11"/>
      <c r="M188" s="11"/>
      <c r="N188" s="11"/>
      <c r="O188" s="11"/>
      <c r="P188" s="11"/>
      <c r="Q188" s="11"/>
      <c r="R188" s="11"/>
      <c r="S188" s="11"/>
      <c r="T188" s="11"/>
      <c r="U188" s="11"/>
      <c r="V188" s="11"/>
      <c r="W188" s="11"/>
      <c r="X188" s="11"/>
      <c r="Y188" s="11"/>
      <c r="Z188" s="11"/>
      <c r="AA188" s="11"/>
      <c r="AB188" s="11"/>
      <c r="AC188" s="11"/>
      <c r="AD188" s="11"/>
      <c r="AE188" s="11"/>
    </row>
    <row r="189" spans="2:31">
      <c r="B189" s="11"/>
      <c r="C189" s="11"/>
      <c r="D189" s="11"/>
      <c r="E189" s="11"/>
      <c r="F189" s="11"/>
      <c r="G189" s="11"/>
      <c r="H189" s="11"/>
      <c r="I189" s="11"/>
      <c r="J189" s="11"/>
      <c r="K189" s="11"/>
      <c r="L189" s="11"/>
      <c r="M189" s="11"/>
      <c r="N189" s="11"/>
      <c r="O189" s="11"/>
      <c r="P189" s="11"/>
      <c r="Q189" s="11"/>
      <c r="R189" s="11"/>
      <c r="S189" s="11"/>
      <c r="T189" s="11"/>
      <c r="U189" s="11"/>
      <c r="V189" s="11"/>
      <c r="W189" s="11"/>
      <c r="X189" s="11"/>
      <c r="Y189" s="11"/>
      <c r="Z189" s="11"/>
      <c r="AA189" s="11"/>
      <c r="AB189" s="11"/>
      <c r="AC189" s="11"/>
      <c r="AD189" s="11"/>
      <c r="AE189" s="11"/>
    </row>
    <row r="190" spans="2:31">
      <c r="B190" s="11"/>
      <c r="C190" s="11"/>
      <c r="D190" s="11"/>
      <c r="E190" s="11"/>
      <c r="F190" s="11"/>
      <c r="G190" s="11"/>
      <c r="H190" s="11"/>
      <c r="I190" s="11"/>
      <c r="J190" s="11"/>
      <c r="K190" s="11"/>
      <c r="L190" s="11"/>
      <c r="M190" s="11"/>
      <c r="N190" s="11"/>
      <c r="O190" s="11"/>
      <c r="P190" s="11"/>
      <c r="Q190" s="11"/>
      <c r="R190" s="11"/>
      <c r="S190" s="11"/>
      <c r="T190" s="11"/>
      <c r="U190" s="11"/>
      <c r="V190" s="11"/>
      <c r="W190" s="11"/>
      <c r="X190" s="11"/>
      <c r="Y190" s="11"/>
      <c r="Z190" s="11"/>
      <c r="AA190" s="11"/>
      <c r="AB190" s="11"/>
      <c r="AC190" s="11"/>
      <c r="AD190" s="11"/>
      <c r="AE190" s="11"/>
    </row>
    <row r="191" spans="2:31">
      <c r="B191" s="11"/>
      <c r="C191" s="11"/>
      <c r="D191" s="11"/>
      <c r="E191" s="11"/>
      <c r="F191" s="11"/>
      <c r="G191" s="11"/>
      <c r="H191" s="11"/>
      <c r="I191" s="11"/>
      <c r="J191" s="11"/>
      <c r="K191" s="11"/>
      <c r="L191" s="11"/>
      <c r="M191" s="11"/>
      <c r="N191" s="11"/>
      <c r="O191" s="11"/>
      <c r="P191" s="11"/>
      <c r="Q191" s="11"/>
      <c r="R191" s="11"/>
      <c r="S191" s="11"/>
      <c r="T191" s="11"/>
      <c r="U191" s="11"/>
      <c r="V191" s="11"/>
      <c r="W191" s="11"/>
      <c r="X191" s="11"/>
      <c r="Y191" s="11"/>
      <c r="Z191" s="11"/>
      <c r="AA191" s="11"/>
      <c r="AB191" s="11"/>
      <c r="AC191" s="11"/>
      <c r="AD191" s="11"/>
      <c r="AE191" s="11"/>
    </row>
    <row r="192" spans="2:31">
      <c r="B192" s="11"/>
      <c r="C192" s="11"/>
      <c r="D192" s="11"/>
      <c r="E192" s="11"/>
      <c r="F192" s="11"/>
      <c r="G192" s="11"/>
      <c r="H192" s="11"/>
      <c r="I192" s="11"/>
      <c r="J192" s="11"/>
      <c r="K192" s="11"/>
      <c r="L192" s="11"/>
      <c r="M192" s="11"/>
      <c r="N192" s="11"/>
      <c r="O192" s="11"/>
      <c r="P192" s="11"/>
      <c r="Q192" s="11"/>
      <c r="R192" s="11"/>
      <c r="S192" s="11"/>
      <c r="T192" s="11"/>
      <c r="U192" s="11"/>
      <c r="V192" s="11"/>
      <c r="W192" s="11"/>
      <c r="X192" s="11"/>
      <c r="Y192" s="11"/>
      <c r="Z192" s="11"/>
      <c r="AA192" s="11"/>
      <c r="AB192" s="11"/>
      <c r="AC192" s="11"/>
      <c r="AD192" s="11"/>
      <c r="AE192" s="11"/>
    </row>
    <row r="193" spans="2:31">
      <c r="B193" s="11"/>
      <c r="C193" s="11"/>
      <c r="D193" s="11"/>
      <c r="E193" s="11"/>
      <c r="F193" s="11"/>
      <c r="G193" s="11"/>
      <c r="H193" s="11"/>
      <c r="I193" s="11"/>
      <c r="J193" s="11"/>
      <c r="K193" s="11"/>
      <c r="L193" s="11"/>
      <c r="M193" s="11"/>
      <c r="N193" s="11"/>
      <c r="O193" s="11"/>
      <c r="P193" s="11"/>
      <c r="Q193" s="11"/>
      <c r="R193" s="11"/>
      <c r="S193" s="11"/>
      <c r="T193" s="11"/>
      <c r="U193" s="11"/>
      <c r="V193" s="11"/>
      <c r="W193" s="11"/>
      <c r="X193" s="11"/>
      <c r="Y193" s="11"/>
      <c r="Z193" s="11"/>
      <c r="AA193" s="11"/>
      <c r="AB193" s="11"/>
      <c r="AC193" s="11"/>
      <c r="AD193" s="11"/>
      <c r="AE193" s="11"/>
    </row>
    <row r="194" spans="2:31">
      <c r="B194" s="11"/>
      <c r="C194" s="11"/>
      <c r="D194" s="11"/>
      <c r="E194" s="11"/>
      <c r="F194" s="11"/>
      <c r="G194" s="11"/>
      <c r="H194" s="11"/>
      <c r="I194" s="11"/>
      <c r="J194" s="11"/>
      <c r="K194" s="11"/>
      <c r="L194" s="11"/>
      <c r="M194" s="11"/>
      <c r="N194" s="11"/>
      <c r="O194" s="11"/>
      <c r="P194" s="11"/>
      <c r="Q194" s="11"/>
      <c r="R194" s="11"/>
      <c r="S194" s="11"/>
      <c r="T194" s="11"/>
      <c r="U194" s="11"/>
      <c r="V194" s="11"/>
      <c r="W194" s="11"/>
      <c r="X194" s="11"/>
      <c r="Y194" s="11"/>
      <c r="Z194" s="11"/>
      <c r="AA194" s="11"/>
      <c r="AB194" s="11"/>
      <c r="AC194" s="11"/>
      <c r="AD194" s="11"/>
      <c r="AE194" s="11"/>
    </row>
    <row r="195" spans="2:31">
      <c r="B195" s="11"/>
      <c r="C195" s="11"/>
      <c r="D195" s="11"/>
      <c r="E195" s="11"/>
      <c r="F195" s="11"/>
      <c r="G195" s="11"/>
      <c r="H195" s="11"/>
      <c r="I195" s="11"/>
      <c r="J195" s="11"/>
      <c r="K195" s="11"/>
      <c r="L195" s="11"/>
      <c r="M195" s="11"/>
      <c r="N195" s="11"/>
      <c r="O195" s="11"/>
      <c r="P195" s="11"/>
      <c r="Q195" s="11"/>
      <c r="R195" s="11"/>
      <c r="S195" s="11"/>
      <c r="T195" s="11"/>
      <c r="U195" s="11"/>
      <c r="V195" s="11"/>
      <c r="W195" s="11"/>
      <c r="X195" s="11"/>
      <c r="Y195" s="11"/>
      <c r="Z195" s="11"/>
      <c r="AA195" s="11"/>
      <c r="AB195" s="11"/>
      <c r="AC195" s="11"/>
      <c r="AD195" s="11"/>
      <c r="AE195" s="11"/>
    </row>
    <row r="196" spans="2:31">
      <c r="B196" s="11"/>
      <c r="C196" s="11"/>
      <c r="D196" s="11"/>
      <c r="E196" s="11"/>
      <c r="F196" s="11"/>
      <c r="G196" s="11"/>
      <c r="H196" s="11"/>
      <c r="I196" s="11"/>
      <c r="J196" s="11"/>
      <c r="K196" s="11"/>
      <c r="L196" s="11"/>
      <c r="M196" s="11"/>
      <c r="N196" s="11"/>
      <c r="O196" s="11"/>
      <c r="P196" s="11"/>
      <c r="Q196" s="11"/>
      <c r="R196" s="11"/>
      <c r="S196" s="11"/>
      <c r="T196" s="11"/>
      <c r="U196" s="11"/>
      <c r="V196" s="11"/>
      <c r="W196" s="11"/>
      <c r="X196" s="11"/>
      <c r="Y196" s="11"/>
      <c r="Z196" s="11"/>
      <c r="AA196" s="11"/>
      <c r="AB196" s="11"/>
      <c r="AC196" s="11"/>
      <c r="AD196" s="11"/>
      <c r="AE196" s="11"/>
    </row>
    <row r="197" spans="2:31">
      <c r="B197" s="11"/>
      <c r="C197" s="11"/>
      <c r="D197" s="11"/>
      <c r="E197" s="11"/>
      <c r="F197" s="11"/>
      <c r="G197" s="11"/>
      <c r="H197" s="11"/>
      <c r="I197" s="11"/>
      <c r="J197" s="11"/>
      <c r="K197" s="11"/>
      <c r="L197" s="11"/>
      <c r="M197" s="11"/>
      <c r="N197" s="11"/>
      <c r="O197" s="11"/>
      <c r="P197" s="11"/>
      <c r="Q197" s="11"/>
      <c r="R197" s="11"/>
      <c r="S197" s="11"/>
      <c r="T197" s="11"/>
      <c r="U197" s="11"/>
      <c r="V197" s="11"/>
      <c r="W197" s="11"/>
      <c r="X197" s="11"/>
      <c r="Y197" s="11"/>
      <c r="Z197" s="11"/>
      <c r="AA197" s="11"/>
      <c r="AB197" s="11"/>
      <c r="AC197" s="11"/>
      <c r="AD197" s="11"/>
      <c r="AE197" s="11"/>
    </row>
    <row r="198" spans="2:31">
      <c r="B198" s="11"/>
      <c r="C198" s="11"/>
      <c r="D198" s="11"/>
      <c r="E198" s="11"/>
      <c r="F198" s="11"/>
      <c r="G198" s="11"/>
      <c r="H198" s="11"/>
      <c r="I198" s="11"/>
      <c r="J198" s="11"/>
      <c r="K198" s="11"/>
      <c r="L198" s="11"/>
      <c r="M198" s="11"/>
      <c r="N198" s="11"/>
      <c r="O198" s="11"/>
      <c r="P198" s="11"/>
      <c r="Q198" s="11"/>
      <c r="R198" s="11"/>
      <c r="S198" s="11"/>
      <c r="T198" s="11"/>
      <c r="U198" s="11"/>
      <c r="V198" s="11"/>
      <c r="W198" s="11"/>
      <c r="X198" s="11"/>
      <c r="Y198" s="11"/>
      <c r="Z198" s="11"/>
      <c r="AA198" s="11"/>
      <c r="AB198" s="11"/>
      <c r="AC198" s="11"/>
      <c r="AD198" s="11"/>
      <c r="AE198" s="11"/>
    </row>
    <row r="199" spans="2:31">
      <c r="B199" s="11"/>
      <c r="C199" s="11"/>
      <c r="D199" s="11"/>
      <c r="E199" s="11"/>
      <c r="F199" s="11"/>
      <c r="G199" s="11"/>
      <c r="H199" s="11"/>
      <c r="I199" s="11"/>
      <c r="J199" s="11"/>
      <c r="K199" s="11"/>
      <c r="L199" s="11"/>
      <c r="M199" s="11"/>
      <c r="N199" s="11"/>
      <c r="O199" s="11"/>
      <c r="P199" s="11"/>
      <c r="Q199" s="11"/>
      <c r="R199" s="11"/>
      <c r="S199" s="11"/>
      <c r="T199" s="11"/>
      <c r="U199" s="11"/>
      <c r="V199" s="11"/>
      <c r="W199" s="11"/>
      <c r="X199" s="11"/>
      <c r="Y199" s="11"/>
      <c r="Z199" s="11"/>
      <c r="AA199" s="11"/>
      <c r="AB199" s="11"/>
      <c r="AC199" s="11"/>
      <c r="AD199" s="11"/>
      <c r="AE199" s="11"/>
    </row>
    <row r="200" spans="2:31">
      <c r="B200" s="11"/>
      <c r="C200" s="11"/>
      <c r="D200" s="11"/>
      <c r="E200" s="11"/>
      <c r="F200" s="11"/>
      <c r="G200" s="11"/>
      <c r="H200" s="11"/>
      <c r="I200" s="11"/>
      <c r="J200" s="11"/>
      <c r="K200" s="11"/>
      <c r="L200" s="11"/>
      <c r="M200" s="11"/>
      <c r="N200" s="11"/>
      <c r="O200" s="11"/>
      <c r="P200" s="11"/>
      <c r="Q200" s="11"/>
      <c r="R200" s="11"/>
      <c r="S200" s="11"/>
      <c r="T200" s="11"/>
      <c r="U200" s="11"/>
      <c r="V200" s="11"/>
      <c r="W200" s="11"/>
      <c r="X200" s="11"/>
      <c r="Y200" s="11"/>
      <c r="Z200" s="11"/>
      <c r="AA200" s="11"/>
      <c r="AB200" s="11"/>
      <c r="AC200" s="11"/>
      <c r="AD200" s="11"/>
      <c r="AE200" s="11"/>
    </row>
    <row r="201" spans="2:31">
      <c r="B201" s="11"/>
      <c r="C201" s="11"/>
      <c r="D201" s="11"/>
      <c r="E201" s="11"/>
      <c r="F201" s="11"/>
      <c r="G201" s="11"/>
      <c r="H201" s="11"/>
      <c r="I201" s="11"/>
      <c r="J201" s="11"/>
      <c r="K201" s="11"/>
      <c r="L201" s="11"/>
      <c r="M201" s="11"/>
      <c r="N201" s="11"/>
      <c r="O201" s="11"/>
      <c r="P201" s="11"/>
      <c r="Q201" s="11"/>
      <c r="R201" s="11"/>
      <c r="S201" s="11"/>
      <c r="T201" s="11"/>
      <c r="U201" s="11"/>
      <c r="V201" s="11"/>
      <c r="W201" s="11"/>
      <c r="X201" s="11"/>
      <c r="Y201" s="11"/>
      <c r="Z201" s="11"/>
      <c r="AA201" s="11"/>
      <c r="AB201" s="11"/>
      <c r="AC201" s="11"/>
      <c r="AD201" s="11"/>
      <c r="AE201" s="11"/>
    </row>
    <row r="202" spans="2:31">
      <c r="B202" s="11"/>
      <c r="C202" s="11"/>
      <c r="D202" s="11"/>
      <c r="E202" s="11"/>
      <c r="F202" s="11"/>
      <c r="G202" s="11"/>
      <c r="H202" s="11"/>
      <c r="I202" s="11"/>
      <c r="J202" s="11"/>
      <c r="K202" s="11"/>
      <c r="L202" s="11"/>
      <c r="M202" s="11"/>
      <c r="N202" s="11"/>
      <c r="O202" s="11"/>
      <c r="P202" s="11"/>
      <c r="Q202" s="11"/>
      <c r="R202" s="11"/>
      <c r="S202" s="11"/>
      <c r="T202" s="11"/>
      <c r="U202" s="11"/>
      <c r="V202" s="11"/>
      <c r="W202" s="11"/>
      <c r="X202" s="11"/>
      <c r="Y202" s="11"/>
      <c r="Z202" s="11"/>
      <c r="AA202" s="11"/>
      <c r="AB202" s="11"/>
      <c r="AC202" s="11"/>
      <c r="AD202" s="11"/>
      <c r="AE202" s="11"/>
    </row>
    <row r="203" spans="2:31">
      <c r="B203" s="11"/>
      <c r="C203" s="11"/>
      <c r="D203" s="11"/>
      <c r="E203" s="11"/>
      <c r="F203" s="11"/>
      <c r="G203" s="11"/>
      <c r="H203" s="11"/>
      <c r="I203" s="11"/>
      <c r="J203" s="11"/>
      <c r="K203" s="11"/>
      <c r="L203" s="11"/>
      <c r="M203" s="11"/>
      <c r="N203" s="11"/>
      <c r="O203" s="11"/>
      <c r="P203" s="11"/>
      <c r="Q203" s="11"/>
      <c r="R203" s="11"/>
      <c r="S203" s="11"/>
      <c r="T203" s="11"/>
      <c r="U203" s="11"/>
      <c r="V203" s="11"/>
      <c r="W203" s="11"/>
      <c r="X203" s="11"/>
      <c r="Y203" s="11"/>
      <c r="Z203" s="11"/>
      <c r="AA203" s="11"/>
      <c r="AB203" s="11"/>
      <c r="AC203" s="11"/>
      <c r="AD203" s="11"/>
      <c r="AE203" s="11"/>
    </row>
    <row r="204" spans="2:31">
      <c r="B204" s="11"/>
      <c r="C204" s="11"/>
      <c r="D204" s="11"/>
      <c r="E204" s="11"/>
      <c r="F204" s="11"/>
      <c r="G204" s="11"/>
      <c r="H204" s="11"/>
      <c r="I204" s="11"/>
      <c r="J204" s="11"/>
      <c r="K204" s="11"/>
      <c r="L204" s="11"/>
      <c r="M204" s="11"/>
      <c r="N204" s="11"/>
      <c r="O204" s="11"/>
      <c r="P204" s="11"/>
      <c r="Q204" s="11"/>
      <c r="R204" s="11"/>
      <c r="S204" s="11"/>
      <c r="T204" s="11"/>
      <c r="U204" s="11"/>
      <c r="V204" s="11"/>
      <c r="W204" s="11"/>
      <c r="X204" s="11"/>
      <c r="Y204" s="11"/>
      <c r="Z204" s="11"/>
      <c r="AA204" s="11"/>
      <c r="AB204" s="11"/>
      <c r="AC204" s="11"/>
      <c r="AD204" s="11"/>
      <c r="AE204" s="11"/>
    </row>
    <row r="205" spans="2:31">
      <c r="B205" s="11"/>
      <c r="C205" s="11"/>
      <c r="D205" s="11"/>
      <c r="E205" s="11"/>
      <c r="F205" s="11"/>
      <c r="G205" s="11"/>
      <c r="H205" s="11"/>
      <c r="I205" s="11"/>
      <c r="J205" s="11"/>
      <c r="K205" s="11"/>
      <c r="L205" s="11"/>
      <c r="M205" s="11"/>
      <c r="N205" s="11"/>
      <c r="O205" s="11"/>
      <c r="P205" s="11"/>
      <c r="Q205" s="11"/>
      <c r="R205" s="11"/>
      <c r="S205" s="11"/>
      <c r="T205" s="11"/>
      <c r="U205" s="11"/>
      <c r="V205" s="11"/>
      <c r="W205" s="11"/>
      <c r="X205" s="11"/>
      <c r="Y205" s="11"/>
      <c r="Z205" s="11"/>
      <c r="AA205" s="11"/>
      <c r="AB205" s="11"/>
      <c r="AC205" s="11"/>
      <c r="AD205" s="11"/>
      <c r="AE205" s="11"/>
    </row>
    <row r="206" spans="2:31">
      <c r="B206" s="11"/>
      <c r="C206" s="11"/>
      <c r="D206" s="11"/>
      <c r="E206" s="11"/>
      <c r="F206" s="11"/>
      <c r="G206" s="11"/>
      <c r="H206" s="11"/>
      <c r="I206" s="11"/>
      <c r="J206" s="11"/>
      <c r="K206" s="11"/>
      <c r="L206" s="11"/>
      <c r="M206" s="11"/>
      <c r="N206" s="11"/>
      <c r="O206" s="11"/>
      <c r="P206" s="11"/>
      <c r="Q206" s="11"/>
      <c r="R206" s="11"/>
      <c r="S206" s="11"/>
      <c r="T206" s="11"/>
      <c r="U206" s="11"/>
      <c r="V206" s="11"/>
      <c r="W206" s="11"/>
      <c r="X206" s="11"/>
      <c r="Y206" s="11"/>
      <c r="Z206" s="11"/>
      <c r="AA206" s="11"/>
      <c r="AB206" s="11"/>
      <c r="AC206" s="11"/>
      <c r="AD206" s="11"/>
      <c r="AE206" s="11"/>
    </row>
    <row r="207" spans="2:31">
      <c r="B207" s="11"/>
      <c r="C207" s="11"/>
      <c r="D207" s="11"/>
      <c r="E207" s="11"/>
      <c r="F207" s="11"/>
      <c r="G207" s="11"/>
      <c r="H207" s="11"/>
      <c r="I207" s="11"/>
      <c r="J207" s="11"/>
      <c r="K207" s="11"/>
      <c r="L207" s="11"/>
      <c r="M207" s="11"/>
      <c r="N207" s="11"/>
      <c r="O207" s="11"/>
      <c r="P207" s="11"/>
      <c r="Q207" s="11"/>
      <c r="R207" s="11"/>
      <c r="S207" s="11"/>
      <c r="T207" s="11"/>
      <c r="U207" s="11"/>
      <c r="V207" s="11"/>
      <c r="W207" s="11"/>
      <c r="X207" s="11"/>
      <c r="Y207" s="11"/>
      <c r="Z207" s="11"/>
      <c r="AA207" s="11"/>
      <c r="AB207" s="11"/>
      <c r="AC207" s="11"/>
      <c r="AD207" s="11"/>
      <c r="AE207" s="11"/>
    </row>
    <row r="208" spans="2:31">
      <c r="B208" s="11"/>
      <c r="C208" s="11"/>
      <c r="D208" s="11"/>
      <c r="E208" s="11"/>
      <c r="F208" s="11"/>
      <c r="G208" s="11"/>
      <c r="H208" s="11"/>
      <c r="I208" s="11"/>
      <c r="J208" s="11"/>
      <c r="K208" s="11"/>
      <c r="L208" s="11"/>
      <c r="M208" s="11"/>
      <c r="N208" s="11"/>
      <c r="O208" s="11"/>
      <c r="P208" s="11"/>
      <c r="Q208" s="11"/>
      <c r="R208" s="11"/>
      <c r="S208" s="11"/>
      <c r="T208" s="11"/>
      <c r="U208" s="11"/>
      <c r="V208" s="11"/>
      <c r="W208" s="11"/>
      <c r="X208" s="11"/>
      <c r="Y208" s="11"/>
      <c r="Z208" s="11"/>
      <c r="AA208" s="11"/>
      <c r="AB208" s="11"/>
      <c r="AC208" s="11"/>
      <c r="AD208" s="11"/>
      <c r="AE208" s="11"/>
    </row>
    <row r="209" spans="2:31">
      <c r="B209" s="11"/>
      <c r="C209" s="11"/>
      <c r="D209" s="11"/>
      <c r="E209" s="11"/>
      <c r="F209" s="11"/>
      <c r="G209" s="11"/>
      <c r="H209" s="11"/>
      <c r="I209" s="11"/>
      <c r="J209" s="11"/>
      <c r="K209" s="11"/>
      <c r="L209" s="11"/>
      <c r="M209" s="11"/>
      <c r="N209" s="11"/>
      <c r="O209" s="11"/>
      <c r="P209" s="11"/>
      <c r="Q209" s="11"/>
      <c r="R209" s="11"/>
      <c r="S209" s="11"/>
      <c r="T209" s="11"/>
      <c r="U209" s="11"/>
      <c r="V209" s="11"/>
      <c r="W209" s="11"/>
      <c r="X209" s="11"/>
      <c r="Y209" s="11"/>
      <c r="Z209" s="11"/>
      <c r="AA209" s="11"/>
      <c r="AB209" s="11"/>
      <c r="AC209" s="11"/>
      <c r="AD209" s="11"/>
      <c r="AE209" s="11"/>
    </row>
    <row r="210" spans="2:31">
      <c r="B210" s="11"/>
      <c r="C210" s="11"/>
      <c r="D210" s="11"/>
      <c r="E210" s="11"/>
      <c r="F210" s="11"/>
      <c r="G210" s="11"/>
      <c r="H210" s="11"/>
      <c r="I210" s="11"/>
      <c r="J210" s="11"/>
      <c r="K210" s="11"/>
      <c r="L210" s="11"/>
      <c r="M210" s="11"/>
      <c r="N210" s="11"/>
      <c r="O210" s="11"/>
      <c r="P210" s="11"/>
      <c r="Q210" s="11"/>
      <c r="R210" s="11"/>
      <c r="S210" s="11"/>
      <c r="T210" s="11"/>
      <c r="U210" s="11"/>
      <c r="V210" s="11"/>
      <c r="W210" s="11"/>
      <c r="X210" s="11"/>
      <c r="Y210" s="11"/>
      <c r="Z210" s="11"/>
      <c r="AA210" s="11"/>
      <c r="AB210" s="11"/>
      <c r="AC210" s="11"/>
      <c r="AD210" s="11"/>
      <c r="AE210" s="11"/>
    </row>
    <row r="211" spans="2:31">
      <c r="B211" s="11"/>
      <c r="C211" s="11"/>
      <c r="D211" s="11"/>
      <c r="E211" s="11"/>
      <c r="F211" s="11"/>
      <c r="G211" s="11"/>
      <c r="H211" s="11"/>
      <c r="I211" s="11"/>
      <c r="J211" s="11"/>
      <c r="K211" s="11"/>
      <c r="L211" s="11"/>
      <c r="M211" s="11"/>
      <c r="N211" s="11"/>
      <c r="O211" s="11"/>
      <c r="P211" s="11"/>
      <c r="Q211" s="11"/>
      <c r="R211" s="11"/>
      <c r="S211" s="11"/>
      <c r="T211" s="11"/>
      <c r="U211" s="11"/>
      <c r="V211" s="11"/>
      <c r="W211" s="11"/>
      <c r="X211" s="11"/>
      <c r="Y211" s="11"/>
      <c r="Z211" s="11"/>
      <c r="AA211" s="11"/>
      <c r="AB211" s="11"/>
      <c r="AC211" s="11"/>
      <c r="AD211" s="11"/>
      <c r="AE211" s="11"/>
    </row>
    <row r="212" spans="2:31">
      <c r="B212" s="11"/>
      <c r="C212" s="11"/>
      <c r="D212" s="11"/>
      <c r="E212" s="11"/>
      <c r="F212" s="11"/>
      <c r="G212" s="11"/>
      <c r="H212" s="11"/>
      <c r="I212" s="11"/>
      <c r="J212" s="11"/>
      <c r="K212" s="11"/>
      <c r="L212" s="11"/>
      <c r="M212" s="11"/>
      <c r="N212" s="11"/>
      <c r="O212" s="11"/>
      <c r="P212" s="11"/>
      <c r="Q212" s="11"/>
      <c r="R212" s="11"/>
      <c r="S212" s="11"/>
      <c r="T212" s="11"/>
      <c r="U212" s="11"/>
      <c r="V212" s="11"/>
      <c r="W212" s="11"/>
      <c r="X212" s="11"/>
      <c r="Y212" s="11"/>
      <c r="Z212" s="11"/>
      <c r="AA212" s="11"/>
      <c r="AB212" s="11"/>
      <c r="AC212" s="11"/>
      <c r="AD212" s="11"/>
      <c r="AE212" s="11"/>
    </row>
    <row r="213" spans="2:31">
      <c r="B213" s="11"/>
      <c r="C213" s="11"/>
      <c r="D213" s="11"/>
      <c r="E213" s="11"/>
      <c r="F213" s="11"/>
      <c r="G213" s="11"/>
      <c r="H213" s="11"/>
      <c r="I213" s="11"/>
      <c r="J213" s="11"/>
      <c r="K213" s="11"/>
      <c r="L213" s="11"/>
      <c r="M213" s="11"/>
      <c r="N213" s="11"/>
      <c r="O213" s="11"/>
      <c r="P213" s="11"/>
      <c r="Q213" s="11"/>
      <c r="R213" s="11"/>
      <c r="S213" s="11"/>
      <c r="T213" s="11"/>
      <c r="U213" s="11"/>
      <c r="V213" s="11"/>
      <c r="W213" s="11"/>
      <c r="X213" s="11"/>
      <c r="Y213" s="11"/>
      <c r="Z213" s="11"/>
      <c r="AA213" s="11"/>
      <c r="AB213" s="11"/>
      <c r="AC213" s="11"/>
      <c r="AD213" s="11"/>
      <c r="AE213" s="11"/>
    </row>
    <row r="214" spans="2:31">
      <c r="B214" s="11"/>
      <c r="C214" s="11"/>
      <c r="D214" s="11"/>
      <c r="E214" s="11"/>
      <c r="F214" s="11"/>
      <c r="G214" s="11"/>
      <c r="H214" s="11"/>
      <c r="I214" s="11"/>
      <c r="J214" s="11"/>
      <c r="K214" s="11"/>
      <c r="L214" s="11"/>
      <c r="M214" s="11"/>
      <c r="N214" s="11"/>
      <c r="O214" s="11"/>
      <c r="P214" s="11"/>
      <c r="Q214" s="11"/>
      <c r="R214" s="11"/>
      <c r="S214" s="11"/>
      <c r="T214" s="11"/>
      <c r="U214" s="11"/>
      <c r="V214" s="11"/>
      <c r="W214" s="11"/>
      <c r="X214" s="11"/>
      <c r="Y214" s="11"/>
      <c r="Z214" s="11"/>
      <c r="AA214" s="11"/>
      <c r="AB214" s="11"/>
      <c r="AC214" s="11"/>
      <c r="AD214" s="11"/>
      <c r="AE214" s="11"/>
    </row>
    <row r="215" spans="2:31">
      <c r="B215" s="11"/>
      <c r="C215" s="11"/>
      <c r="D215" s="11"/>
      <c r="E215" s="11"/>
      <c r="F215" s="11"/>
      <c r="G215" s="11"/>
      <c r="H215" s="11"/>
      <c r="I215" s="11"/>
      <c r="J215" s="11"/>
      <c r="K215" s="11"/>
      <c r="L215" s="11"/>
      <c r="M215" s="11"/>
      <c r="N215" s="11"/>
      <c r="O215" s="11"/>
      <c r="P215" s="11"/>
      <c r="Q215" s="11"/>
      <c r="R215" s="11"/>
      <c r="S215" s="11"/>
      <c r="T215" s="11"/>
      <c r="U215" s="11"/>
      <c r="V215" s="11"/>
      <c r="W215" s="11"/>
      <c r="X215" s="11"/>
      <c r="Y215" s="11"/>
      <c r="Z215" s="11"/>
      <c r="AA215" s="11"/>
      <c r="AB215" s="11"/>
      <c r="AC215" s="11"/>
      <c r="AD215" s="11"/>
      <c r="AE215" s="11"/>
    </row>
    <row r="216" spans="2:31">
      <c r="B216" s="11"/>
      <c r="C216" s="11"/>
      <c r="D216" s="11"/>
      <c r="E216" s="11"/>
      <c r="F216" s="11"/>
      <c r="G216" s="11"/>
      <c r="H216" s="11"/>
      <c r="I216" s="11"/>
      <c r="J216" s="11"/>
      <c r="K216" s="11"/>
      <c r="L216" s="11"/>
      <c r="M216" s="11"/>
      <c r="N216" s="11"/>
      <c r="O216" s="11"/>
      <c r="P216" s="11"/>
      <c r="Q216" s="11"/>
      <c r="R216" s="11"/>
      <c r="S216" s="11"/>
      <c r="T216" s="11"/>
      <c r="U216" s="11"/>
      <c r="V216" s="11"/>
      <c r="W216" s="11"/>
      <c r="X216" s="11"/>
      <c r="Y216" s="11"/>
      <c r="Z216" s="11"/>
      <c r="AA216" s="11"/>
      <c r="AB216" s="11"/>
      <c r="AC216" s="11"/>
      <c r="AD216" s="11"/>
      <c r="AE216" s="11"/>
    </row>
    <row r="217" spans="2:31">
      <c r="B217" s="11"/>
      <c r="C217" s="11"/>
      <c r="D217" s="11"/>
      <c r="E217" s="11"/>
      <c r="F217" s="11"/>
      <c r="G217" s="11"/>
      <c r="H217" s="11"/>
      <c r="I217" s="11"/>
      <c r="J217" s="11"/>
      <c r="K217" s="11"/>
      <c r="L217" s="11"/>
      <c r="M217" s="11"/>
      <c r="N217" s="11"/>
      <c r="O217" s="11"/>
      <c r="P217" s="11"/>
      <c r="Q217" s="11"/>
      <c r="R217" s="11"/>
      <c r="S217" s="11"/>
      <c r="T217" s="11"/>
      <c r="U217" s="11"/>
      <c r="V217" s="11"/>
      <c r="W217" s="11"/>
      <c r="X217" s="11"/>
      <c r="Y217" s="11"/>
      <c r="Z217" s="11"/>
      <c r="AA217" s="11"/>
      <c r="AB217" s="11"/>
      <c r="AC217" s="11"/>
      <c r="AD217" s="11"/>
      <c r="AE217" s="11"/>
    </row>
    <row r="218" spans="2:31">
      <c r="B218" s="11"/>
      <c r="C218" s="11"/>
      <c r="D218" s="11"/>
      <c r="E218" s="11"/>
      <c r="F218" s="11"/>
      <c r="G218" s="11"/>
      <c r="H218" s="11"/>
      <c r="I218" s="11"/>
      <c r="J218" s="11"/>
      <c r="K218" s="11"/>
      <c r="L218" s="11"/>
      <c r="M218" s="11"/>
      <c r="N218" s="11"/>
      <c r="O218" s="11"/>
      <c r="P218" s="11"/>
      <c r="Q218" s="11"/>
      <c r="R218" s="11"/>
      <c r="S218" s="11"/>
      <c r="T218" s="11"/>
      <c r="U218" s="11"/>
      <c r="V218" s="11"/>
      <c r="W218" s="11"/>
      <c r="X218" s="11"/>
      <c r="Y218" s="11"/>
      <c r="Z218" s="11"/>
      <c r="AA218" s="11"/>
      <c r="AB218" s="11"/>
      <c r="AC218" s="11"/>
      <c r="AD218" s="11"/>
      <c r="AE218" s="11"/>
    </row>
    <row r="219" spans="2:31">
      <c r="B219" s="11"/>
      <c r="C219" s="11"/>
      <c r="D219" s="11"/>
      <c r="E219" s="11"/>
      <c r="F219" s="11"/>
      <c r="G219" s="11"/>
      <c r="H219" s="11"/>
      <c r="I219" s="11"/>
      <c r="J219" s="11"/>
      <c r="K219" s="11"/>
      <c r="L219" s="11"/>
      <c r="M219" s="11"/>
      <c r="N219" s="11"/>
      <c r="O219" s="11"/>
      <c r="P219" s="11"/>
      <c r="Q219" s="11"/>
      <c r="R219" s="11"/>
      <c r="S219" s="11"/>
      <c r="T219" s="11"/>
      <c r="U219" s="11"/>
      <c r="V219" s="11"/>
      <c r="W219" s="11"/>
      <c r="X219" s="11"/>
      <c r="Y219" s="11"/>
      <c r="Z219" s="11"/>
      <c r="AA219" s="11"/>
      <c r="AB219" s="11"/>
      <c r="AC219" s="11"/>
      <c r="AD219" s="11"/>
      <c r="AE219" s="11"/>
    </row>
    <row r="220" spans="2:31">
      <c r="B220" s="11"/>
      <c r="C220" s="11"/>
      <c r="D220" s="11"/>
      <c r="E220" s="11"/>
      <c r="F220" s="11"/>
      <c r="G220" s="11"/>
      <c r="H220" s="11"/>
      <c r="I220" s="11"/>
      <c r="J220" s="11"/>
      <c r="K220" s="11"/>
      <c r="L220" s="11"/>
      <c r="M220" s="11"/>
      <c r="N220" s="11"/>
      <c r="O220" s="11"/>
      <c r="P220" s="11"/>
      <c r="Q220" s="11"/>
      <c r="R220" s="11"/>
      <c r="S220" s="11"/>
      <c r="T220" s="11"/>
      <c r="U220" s="11"/>
      <c r="V220" s="11"/>
      <c r="W220" s="11"/>
      <c r="X220" s="11"/>
      <c r="Y220" s="11"/>
      <c r="Z220" s="11"/>
      <c r="AA220" s="11"/>
      <c r="AB220" s="11"/>
      <c r="AC220" s="11"/>
      <c r="AD220" s="11"/>
      <c r="AE220" s="11"/>
    </row>
    <row r="221" spans="2:31">
      <c r="B221" s="11"/>
      <c r="C221" s="11"/>
      <c r="D221" s="11"/>
      <c r="E221" s="11"/>
      <c r="F221" s="11"/>
      <c r="G221" s="11"/>
      <c r="H221" s="11"/>
      <c r="I221" s="11"/>
      <c r="J221" s="11"/>
      <c r="K221" s="11"/>
      <c r="L221" s="11"/>
      <c r="M221" s="11"/>
      <c r="N221" s="11"/>
      <c r="O221" s="11"/>
      <c r="P221" s="11"/>
      <c r="Q221" s="11"/>
      <c r="R221" s="11"/>
      <c r="S221" s="11"/>
      <c r="T221" s="11"/>
      <c r="U221" s="11"/>
      <c r="V221" s="11"/>
      <c r="W221" s="11"/>
      <c r="X221" s="11"/>
      <c r="Y221" s="11"/>
      <c r="Z221" s="11"/>
      <c r="AA221" s="11"/>
      <c r="AB221" s="11"/>
      <c r="AC221" s="11"/>
      <c r="AD221" s="11"/>
      <c r="AE221" s="11"/>
    </row>
    <row r="222" spans="2:31">
      <c r="B222" s="11"/>
      <c r="C222" s="11"/>
      <c r="D222" s="11"/>
      <c r="E222" s="11"/>
      <c r="F222" s="11"/>
      <c r="G222" s="11"/>
      <c r="H222" s="11"/>
      <c r="I222" s="11"/>
      <c r="J222" s="11"/>
      <c r="K222" s="11"/>
      <c r="L222" s="11"/>
      <c r="M222" s="11"/>
      <c r="N222" s="11"/>
      <c r="O222" s="11"/>
      <c r="P222" s="11"/>
      <c r="Q222" s="11"/>
      <c r="R222" s="11"/>
      <c r="S222" s="11"/>
      <c r="T222" s="11"/>
      <c r="U222" s="11"/>
      <c r="V222" s="11"/>
      <c r="W222" s="11"/>
      <c r="X222" s="11"/>
      <c r="Y222" s="11"/>
      <c r="Z222" s="11"/>
      <c r="AA222" s="11"/>
      <c r="AB222" s="11"/>
      <c r="AC222" s="11"/>
      <c r="AD222" s="11"/>
      <c r="AE222" s="11"/>
    </row>
    <row r="223" spans="2:31">
      <c r="B223" s="11"/>
      <c r="C223" s="11"/>
      <c r="D223" s="11"/>
      <c r="E223" s="11"/>
      <c r="F223" s="11"/>
      <c r="G223" s="11"/>
      <c r="H223" s="11"/>
      <c r="I223" s="11"/>
      <c r="J223" s="11"/>
      <c r="K223" s="11"/>
      <c r="L223" s="11"/>
      <c r="M223" s="11"/>
      <c r="N223" s="11"/>
      <c r="O223" s="11"/>
      <c r="P223" s="11"/>
      <c r="Q223" s="11"/>
      <c r="R223" s="11"/>
      <c r="S223" s="11"/>
      <c r="T223" s="11"/>
      <c r="U223" s="11"/>
      <c r="V223" s="11"/>
      <c r="W223" s="11"/>
      <c r="X223" s="11"/>
      <c r="Y223" s="11"/>
      <c r="Z223" s="11"/>
      <c r="AA223" s="11"/>
      <c r="AB223" s="11"/>
      <c r="AC223" s="11"/>
      <c r="AD223" s="11"/>
      <c r="AE223" s="11"/>
    </row>
    <row r="224" spans="2:31">
      <c r="B224" s="11"/>
      <c r="C224" s="11"/>
      <c r="D224" s="11"/>
      <c r="E224" s="11"/>
      <c r="F224" s="11"/>
      <c r="G224" s="11"/>
      <c r="H224" s="11"/>
      <c r="I224" s="11"/>
      <c r="J224" s="11"/>
      <c r="K224" s="11"/>
      <c r="L224" s="11"/>
      <c r="M224" s="11"/>
      <c r="N224" s="11"/>
      <c r="O224" s="11"/>
      <c r="P224" s="11"/>
      <c r="Q224" s="11"/>
      <c r="R224" s="11"/>
      <c r="S224" s="11"/>
      <c r="T224" s="11"/>
      <c r="U224" s="11"/>
      <c r="V224" s="11"/>
      <c r="W224" s="11"/>
      <c r="X224" s="11"/>
      <c r="Y224" s="11"/>
      <c r="Z224" s="11"/>
      <c r="AA224" s="11"/>
      <c r="AB224" s="11"/>
      <c r="AC224" s="11"/>
      <c r="AD224" s="11"/>
      <c r="AE224" s="11"/>
    </row>
    <row r="225" spans="2:31">
      <c r="B225" s="11"/>
      <c r="C225" s="11"/>
      <c r="D225" s="11"/>
      <c r="E225" s="11"/>
      <c r="F225" s="11"/>
      <c r="G225" s="11"/>
      <c r="H225" s="11"/>
      <c r="I225" s="11"/>
      <c r="J225" s="11"/>
      <c r="K225" s="11"/>
      <c r="L225" s="11"/>
      <c r="M225" s="11"/>
      <c r="N225" s="11"/>
      <c r="O225" s="11"/>
      <c r="P225" s="11"/>
      <c r="Q225" s="11"/>
      <c r="R225" s="11"/>
      <c r="S225" s="11"/>
      <c r="T225" s="11"/>
      <c r="U225" s="11"/>
      <c r="V225" s="11"/>
      <c r="W225" s="11"/>
      <c r="X225" s="11"/>
      <c r="Y225" s="11"/>
      <c r="Z225" s="11"/>
      <c r="AA225" s="11"/>
      <c r="AB225" s="11"/>
      <c r="AC225" s="11"/>
      <c r="AD225" s="11"/>
      <c r="AE225" s="11"/>
    </row>
    <row r="226" spans="2:31">
      <c r="B226" s="11"/>
      <c r="C226" s="11"/>
      <c r="D226" s="11"/>
      <c r="E226" s="11"/>
      <c r="F226" s="11"/>
      <c r="G226" s="11"/>
      <c r="H226" s="11"/>
      <c r="I226" s="11"/>
      <c r="J226" s="11"/>
      <c r="K226" s="11"/>
      <c r="L226" s="11"/>
      <c r="M226" s="11"/>
      <c r="N226" s="11"/>
      <c r="O226" s="11"/>
      <c r="P226" s="11"/>
      <c r="Q226" s="11"/>
      <c r="R226" s="11"/>
      <c r="S226" s="11"/>
      <c r="T226" s="11"/>
      <c r="U226" s="11"/>
      <c r="V226" s="11"/>
      <c r="W226" s="11"/>
      <c r="X226" s="11"/>
      <c r="Y226" s="11"/>
      <c r="Z226" s="11"/>
      <c r="AA226" s="11"/>
      <c r="AB226" s="11"/>
      <c r="AC226" s="11"/>
      <c r="AD226" s="11"/>
      <c r="AE226" s="11"/>
    </row>
    <row r="227" spans="2:31">
      <c r="B227" s="11"/>
      <c r="C227" s="11"/>
      <c r="D227" s="11"/>
      <c r="E227" s="11"/>
      <c r="F227" s="11"/>
      <c r="G227" s="11"/>
      <c r="H227" s="11"/>
      <c r="I227" s="11"/>
      <c r="J227" s="11"/>
      <c r="K227" s="11"/>
      <c r="L227" s="11"/>
      <c r="M227" s="11"/>
      <c r="N227" s="11"/>
      <c r="O227" s="11"/>
      <c r="P227" s="11"/>
      <c r="Q227" s="11"/>
      <c r="R227" s="11"/>
      <c r="S227" s="11"/>
      <c r="T227" s="11"/>
      <c r="U227" s="11"/>
      <c r="V227" s="11"/>
      <c r="W227" s="11"/>
      <c r="X227" s="11"/>
      <c r="Y227" s="11"/>
      <c r="Z227" s="11"/>
      <c r="AA227" s="11"/>
      <c r="AB227" s="11"/>
      <c r="AC227" s="11"/>
      <c r="AD227" s="11"/>
      <c r="AE227" s="11"/>
    </row>
    <row r="228" spans="2:31">
      <c r="B228" s="11"/>
      <c r="C228" s="11"/>
      <c r="D228" s="11"/>
      <c r="E228" s="11"/>
      <c r="F228" s="11"/>
      <c r="G228" s="11"/>
      <c r="H228" s="11"/>
      <c r="I228" s="11"/>
      <c r="J228" s="11"/>
      <c r="K228" s="11"/>
      <c r="L228" s="11"/>
      <c r="M228" s="11"/>
      <c r="N228" s="11"/>
      <c r="O228" s="11"/>
      <c r="P228" s="11"/>
      <c r="Q228" s="11"/>
      <c r="R228" s="11"/>
      <c r="S228" s="11"/>
      <c r="T228" s="11"/>
      <c r="U228" s="11"/>
      <c r="V228" s="11"/>
      <c r="W228" s="11"/>
      <c r="X228" s="11"/>
      <c r="Y228" s="11"/>
      <c r="Z228" s="11"/>
      <c r="AA228" s="11"/>
      <c r="AB228" s="11"/>
      <c r="AC228" s="11"/>
      <c r="AD228" s="11"/>
      <c r="AE228" s="11"/>
    </row>
    <row r="229" spans="2:31">
      <c r="B229" s="11"/>
      <c r="C229" s="11"/>
      <c r="D229" s="11"/>
      <c r="E229" s="11"/>
      <c r="F229" s="11"/>
      <c r="G229" s="11"/>
      <c r="H229" s="11"/>
      <c r="I229" s="11"/>
      <c r="J229" s="11"/>
      <c r="K229" s="11"/>
      <c r="L229" s="11"/>
      <c r="M229" s="11"/>
      <c r="N229" s="11"/>
      <c r="O229" s="11"/>
      <c r="P229" s="11"/>
      <c r="Q229" s="11"/>
      <c r="R229" s="11"/>
      <c r="S229" s="11"/>
      <c r="T229" s="11"/>
      <c r="U229" s="11"/>
      <c r="V229" s="11"/>
      <c r="W229" s="11"/>
      <c r="X229" s="11"/>
      <c r="Y229" s="11"/>
      <c r="Z229" s="11"/>
      <c r="AA229" s="11"/>
      <c r="AB229" s="11"/>
      <c r="AC229" s="11"/>
      <c r="AD229" s="11"/>
      <c r="AE229" s="11"/>
    </row>
    <row r="230" spans="2:31">
      <c r="B230" s="11"/>
      <c r="C230" s="11"/>
      <c r="D230" s="11"/>
      <c r="E230" s="11"/>
      <c r="F230" s="11"/>
      <c r="G230" s="11"/>
      <c r="H230" s="11"/>
      <c r="I230" s="11"/>
      <c r="J230" s="11"/>
      <c r="K230" s="11"/>
      <c r="L230" s="11"/>
      <c r="M230" s="11"/>
      <c r="N230" s="11"/>
      <c r="O230" s="11"/>
      <c r="P230" s="11"/>
      <c r="Q230" s="11"/>
      <c r="R230" s="11"/>
      <c r="S230" s="11"/>
      <c r="T230" s="11"/>
      <c r="U230" s="11"/>
      <c r="V230" s="11"/>
      <c r="W230" s="11"/>
      <c r="X230" s="11"/>
      <c r="Y230" s="11"/>
      <c r="Z230" s="11"/>
      <c r="AA230" s="11"/>
      <c r="AB230" s="11"/>
      <c r="AC230" s="11"/>
      <c r="AD230" s="11"/>
      <c r="AE230" s="11"/>
    </row>
    <row r="231" spans="2:31">
      <c r="B231" s="11"/>
      <c r="C231" s="11"/>
      <c r="D231" s="11"/>
      <c r="E231" s="11"/>
      <c r="F231" s="11"/>
      <c r="G231" s="11"/>
      <c r="H231" s="11"/>
      <c r="I231" s="11"/>
      <c r="J231" s="11"/>
      <c r="K231" s="11"/>
      <c r="L231" s="11"/>
      <c r="M231" s="11"/>
      <c r="N231" s="11"/>
      <c r="O231" s="11"/>
      <c r="P231" s="11"/>
      <c r="Q231" s="11"/>
      <c r="R231" s="11"/>
      <c r="S231" s="11"/>
      <c r="T231" s="11"/>
      <c r="U231" s="11"/>
      <c r="V231" s="11"/>
      <c r="W231" s="11"/>
      <c r="X231" s="11"/>
      <c r="Y231" s="11"/>
      <c r="Z231" s="11"/>
      <c r="AA231" s="11"/>
      <c r="AB231" s="11"/>
      <c r="AC231" s="11"/>
      <c r="AD231" s="11"/>
      <c r="AE231" s="11"/>
    </row>
  </sheetData>
  <protectedRanges>
    <protectedRange algorithmName="SHA-512" hashValue="H8XH2ef3wjafZWNVgUhr4Th7ybZdSzKj4HVSL0U8OqvJbYaB8oE6WxoGEwtRcECQAl8BFJst+At5/plK8Sotyg==" saltValue="CjRcFSK3QWUOQ5pxPQsq5g==" spinCount="100000" sqref="G1:AG11 F1:F10 AI1:XFD11 AH2:AH11 A1:E11" name="Rango1"/>
  </protectedRanges>
  <mergeCells count="123">
    <mergeCell ref="B52:K52"/>
    <mergeCell ref="L52:U52"/>
    <mergeCell ref="V52:AE52"/>
    <mergeCell ref="B53:K53"/>
    <mergeCell ref="L53:U53"/>
    <mergeCell ref="V53:AE53"/>
    <mergeCell ref="I37:L37"/>
    <mergeCell ref="M37:Y37"/>
    <mergeCell ref="Z37:AD37"/>
    <mergeCell ref="C37:E37"/>
    <mergeCell ref="F37:H37"/>
    <mergeCell ref="M39:Y39"/>
    <mergeCell ref="Z39:AD39"/>
    <mergeCell ref="C39:E39"/>
    <mergeCell ref="F39:H39"/>
    <mergeCell ref="I39:L39"/>
    <mergeCell ref="B41:AE43"/>
    <mergeCell ref="C38:E38"/>
    <mergeCell ref="F38:H38"/>
    <mergeCell ref="I38:L38"/>
    <mergeCell ref="Z36:AD36"/>
    <mergeCell ref="M38:Y38"/>
    <mergeCell ref="Z38:AD38"/>
    <mergeCell ref="C36:E36"/>
    <mergeCell ref="F36:H36"/>
    <mergeCell ref="I36:L36"/>
    <mergeCell ref="M36:Y36"/>
    <mergeCell ref="C35:E35"/>
    <mergeCell ref="F35:H35"/>
    <mergeCell ref="Z35:AD35"/>
    <mergeCell ref="C29:E29"/>
    <mergeCell ref="F32:H32"/>
    <mergeCell ref="C33:E33"/>
    <mergeCell ref="F29:H29"/>
    <mergeCell ref="I32:L32"/>
    <mergeCell ref="I33:L33"/>
    <mergeCell ref="C32:E32"/>
    <mergeCell ref="C31:E31"/>
    <mergeCell ref="F31:H31"/>
    <mergeCell ref="I31:L31"/>
    <mergeCell ref="C30:E30"/>
    <mergeCell ref="I30:L30"/>
    <mergeCell ref="M30:Y30"/>
    <mergeCell ref="F33:H33"/>
    <mergeCell ref="I34:L34"/>
    <mergeCell ref="M31:Y31"/>
    <mergeCell ref="I27:L27"/>
    <mergeCell ref="F30:H30"/>
    <mergeCell ref="M34:Y34"/>
    <mergeCell ref="F23:H23"/>
    <mergeCell ref="Z22:AD22"/>
    <mergeCell ref="M27:Y27"/>
    <mergeCell ref="M25:Y25"/>
    <mergeCell ref="Z32:AD32"/>
    <mergeCell ref="Z33:AD33"/>
    <mergeCell ref="Z34:AD34"/>
    <mergeCell ref="M28:Y28"/>
    <mergeCell ref="Z27:AD27"/>
    <mergeCell ref="Z30:AD30"/>
    <mergeCell ref="M29:Y29"/>
    <mergeCell ref="Z29:AD29"/>
    <mergeCell ref="C24:E24"/>
    <mergeCell ref="F24:H24"/>
    <mergeCell ref="I23:L23"/>
    <mergeCell ref="C23:E23"/>
    <mergeCell ref="Z24:AD24"/>
    <mergeCell ref="Z26:AD26"/>
    <mergeCell ref="C22:E22"/>
    <mergeCell ref="F22:H22"/>
    <mergeCell ref="I22:L22"/>
    <mergeCell ref="F25:H25"/>
    <mergeCell ref="F26:H26"/>
    <mergeCell ref="M22:Y22"/>
    <mergeCell ref="M23:Y23"/>
    <mergeCell ref="Z23:AD23"/>
    <mergeCell ref="M26:Y26"/>
    <mergeCell ref="M24:Y24"/>
    <mergeCell ref="B54:K55"/>
    <mergeCell ref="L54:U55"/>
    <mergeCell ref="V54:AE55"/>
    <mergeCell ref="B45:AE47"/>
    <mergeCell ref="M35:Y35"/>
    <mergeCell ref="M32:Y32"/>
    <mergeCell ref="M33:Y33"/>
    <mergeCell ref="I35:L35"/>
    <mergeCell ref="I24:L24"/>
    <mergeCell ref="I29:L29"/>
    <mergeCell ref="I26:L26"/>
    <mergeCell ref="I28:L28"/>
    <mergeCell ref="C34:E34"/>
    <mergeCell ref="F34:H34"/>
    <mergeCell ref="C28:E28"/>
    <mergeCell ref="F28:H28"/>
    <mergeCell ref="Z28:AD28"/>
    <mergeCell ref="C27:E27"/>
    <mergeCell ref="F27:H27"/>
    <mergeCell ref="Z31:AD31"/>
    <mergeCell ref="I25:L25"/>
    <mergeCell ref="C26:E26"/>
    <mergeCell ref="Z25:AD25"/>
    <mergeCell ref="C25:E25"/>
    <mergeCell ref="C21:E21"/>
    <mergeCell ref="X2:AE2"/>
    <mergeCell ref="X3:AE3"/>
    <mergeCell ref="X4:AE4"/>
    <mergeCell ref="A6:AF6"/>
    <mergeCell ref="A7:AF7"/>
    <mergeCell ref="B16:AE17"/>
    <mergeCell ref="I19:L20"/>
    <mergeCell ref="Z19:AD20"/>
    <mergeCell ref="M19:Y20"/>
    <mergeCell ref="P9:S9"/>
    <mergeCell ref="V9:Y9"/>
    <mergeCell ref="C19:H19"/>
    <mergeCell ref="C20:E20"/>
    <mergeCell ref="F20:H20"/>
    <mergeCell ref="H14:I14"/>
    <mergeCell ref="H15:I15"/>
    <mergeCell ref="Z21:AD21"/>
    <mergeCell ref="F21:H21"/>
    <mergeCell ref="M21:Y21"/>
    <mergeCell ref="I21:L21"/>
    <mergeCell ref="F12:AD13"/>
  </mergeCells>
  <hyperlinks>
    <hyperlink ref="C38:E38" location="'CDI '!A1" display="'CDI '!A1"/>
    <hyperlink ref="C39:E39" location="'TRL BS'!A1" display="'TRL BS'!A1"/>
    <hyperlink ref="F38:H38" location="'CUT BS'!A1" display="'CUT BS'!A1"/>
    <hyperlink ref="F39:H39" location="'TRL USD'!A1" display="'TRL USD'!A1"/>
    <hyperlink ref="C21:E21" location="'CUT BS'!A1" display="'CUT BS'!A1"/>
    <hyperlink ref="F21:H21" location="'CUT USD'!A1" display="'CUT USD'!A1"/>
  </hyperlinks>
  <pageMargins left="0.44" right="0.3" top="0.3" bottom="0.17" header="0.3" footer="0.19"/>
  <pageSetup scale="80" orientation="portrait" r:id="rId1"/>
  <rowBreaks count="1" manualBreakCount="1">
    <brk id="60" max="31" man="1"/>
  </rowBreak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I66"/>
  <sheetViews>
    <sheetView showGridLines="0" view="pageBreakPreview" zoomScaleNormal="100" zoomScaleSheetLayoutView="100" workbookViewId="0">
      <pane ySplit="8" topLeftCell="A33" activePane="bottomLeft" state="frozen"/>
      <selection activeCell="G12" sqref="G12:K12"/>
      <selection pane="bottomLeft" activeCell="C2" sqref="C2"/>
    </sheetView>
  </sheetViews>
  <sheetFormatPr baseColWidth="10" defaultRowHeight="12.75"/>
  <cols>
    <col min="1" max="1" width="7" style="179" customWidth="1"/>
    <col min="2" max="2" width="6.140625" style="179" customWidth="1"/>
    <col min="3" max="3" width="61" style="183" customWidth="1"/>
    <col min="4" max="4" width="16.42578125" style="231" bestFit="1" customWidth="1"/>
    <col min="5" max="6" width="15.28515625" style="231" bestFit="1" customWidth="1"/>
    <col min="7" max="8" width="18.28515625" style="231" bestFit="1" customWidth="1"/>
    <col min="9" max="16384" width="11.42578125" style="179"/>
  </cols>
  <sheetData>
    <row r="1" spans="1:9" s="171" customFormat="1">
      <c r="A1" s="214" t="s">
        <v>37</v>
      </c>
      <c r="B1" s="208"/>
      <c r="C1" s="208"/>
      <c r="D1" s="224"/>
      <c r="E1" s="224"/>
      <c r="F1" s="224"/>
      <c r="G1" s="224"/>
      <c r="H1" s="224"/>
      <c r="I1" s="222"/>
    </row>
    <row r="2" spans="1:9" s="171" customFormat="1">
      <c r="A2" s="214" t="s">
        <v>38</v>
      </c>
      <c r="B2" s="208"/>
      <c r="C2" s="208"/>
      <c r="D2" s="224"/>
      <c r="E2" s="224"/>
      <c r="F2" s="224"/>
      <c r="G2" s="224"/>
      <c r="H2" s="224"/>
      <c r="I2" s="222"/>
    </row>
    <row r="3" spans="1:9" s="171" customFormat="1">
      <c r="A3" s="208" t="s">
        <v>39</v>
      </c>
      <c r="B3" s="208"/>
      <c r="C3" s="208"/>
      <c r="D3" s="224"/>
      <c r="E3" s="224"/>
      <c r="F3" s="224"/>
      <c r="G3" s="224"/>
      <c r="H3" s="224"/>
      <c r="I3" s="222"/>
    </row>
    <row r="4" spans="1:9" s="171" customFormat="1">
      <c r="A4" s="215" t="str">
        <f>+'CUT MN'!A4</f>
        <v xml:space="preserve">CORRESPONDIENTE AL MES DE ENERO </v>
      </c>
      <c r="B4" s="223"/>
      <c r="C4" s="223"/>
      <c r="D4" s="225"/>
      <c r="E4" s="225"/>
      <c r="F4" s="225"/>
      <c r="G4" s="225"/>
      <c r="H4" s="225"/>
      <c r="I4" s="223"/>
    </row>
    <row r="5" spans="1:9" s="171" customFormat="1" ht="9" customHeight="1">
      <c r="A5" s="113" t="str">
        <f>+'CUT MN'!A5</f>
        <v>ACTUALIZADO AL : 05 de febrero de 2018</v>
      </c>
      <c r="B5" s="138"/>
      <c r="C5" s="139"/>
      <c r="D5" s="142"/>
      <c r="E5" s="142"/>
      <c r="F5" s="226"/>
      <c r="G5" s="227"/>
      <c r="H5" s="227"/>
      <c r="I5" s="143"/>
    </row>
    <row r="6" spans="1:9" s="171" customFormat="1">
      <c r="A6" s="172"/>
      <c r="B6" s="173"/>
      <c r="C6" s="174"/>
      <c r="D6" s="228"/>
      <c r="E6" s="228"/>
      <c r="F6" s="228"/>
      <c r="G6" s="228"/>
      <c r="H6" s="239"/>
    </row>
    <row r="7" spans="1:9" s="171" customFormat="1">
      <c r="C7" s="175"/>
      <c r="D7" s="318" t="s">
        <v>1287</v>
      </c>
      <c r="E7" s="318"/>
      <c r="F7" s="318"/>
      <c r="G7" s="318"/>
      <c r="H7" s="240"/>
    </row>
    <row r="8" spans="1:9" ht="18.75" customHeight="1">
      <c r="A8" s="176" t="s">
        <v>1353</v>
      </c>
      <c r="B8" s="178" t="s">
        <v>1354</v>
      </c>
      <c r="C8" s="177" t="s">
        <v>1365</v>
      </c>
      <c r="D8" s="229" t="s">
        <v>1314</v>
      </c>
      <c r="E8" s="229" t="s">
        <v>1315</v>
      </c>
      <c r="F8" s="229" t="s">
        <v>1316</v>
      </c>
      <c r="G8" s="229" t="s">
        <v>1317</v>
      </c>
      <c r="H8" s="241" t="s">
        <v>1366</v>
      </c>
    </row>
    <row r="9" spans="1:9">
      <c r="A9" s="180">
        <v>15</v>
      </c>
      <c r="B9" s="180">
        <v>2</v>
      </c>
      <c r="C9" s="181" t="s">
        <v>45</v>
      </c>
      <c r="D9" s="182">
        <v>447716</v>
      </c>
      <c r="E9" s="182"/>
      <c r="F9" s="182">
        <v>0</v>
      </c>
      <c r="G9" s="182">
        <v>0</v>
      </c>
      <c r="H9" s="230">
        <f t="shared" ref="H9:H52" si="0">+D9+E9+F9+G9</f>
        <v>447716</v>
      </c>
    </row>
    <row r="10" spans="1:9">
      <c r="A10" s="180">
        <v>16</v>
      </c>
      <c r="B10" s="180">
        <v>1</v>
      </c>
      <c r="C10" s="181" t="s">
        <v>46</v>
      </c>
      <c r="D10" s="182">
        <v>0</v>
      </c>
      <c r="E10" s="182"/>
      <c r="F10" s="182">
        <v>9444972.0999999996</v>
      </c>
      <c r="G10" s="182">
        <v>0</v>
      </c>
      <c r="H10" s="230">
        <f t="shared" si="0"/>
        <v>9444972.0999999996</v>
      </c>
    </row>
    <row r="11" spans="1:9">
      <c r="A11" s="180">
        <v>16</v>
      </c>
      <c r="B11" s="180">
        <v>3</v>
      </c>
      <c r="C11" s="181" t="s">
        <v>46</v>
      </c>
      <c r="D11" s="182">
        <v>0</v>
      </c>
      <c r="E11" s="182"/>
      <c r="F11" s="182">
        <v>32415.699999999997</v>
      </c>
      <c r="G11" s="182">
        <v>0</v>
      </c>
      <c r="H11" s="230">
        <f t="shared" si="0"/>
        <v>32415.699999999997</v>
      </c>
    </row>
    <row r="12" spans="1:9">
      <c r="A12" s="180">
        <v>20</v>
      </c>
      <c r="B12" s="180">
        <v>1</v>
      </c>
      <c r="C12" s="181" t="s">
        <v>47</v>
      </c>
      <c r="D12" s="182">
        <v>0</v>
      </c>
      <c r="E12" s="182"/>
      <c r="F12" s="182">
        <v>3302025.63</v>
      </c>
      <c r="G12" s="182">
        <v>0</v>
      </c>
      <c r="H12" s="230">
        <f t="shared" si="0"/>
        <v>3302025.63</v>
      </c>
    </row>
    <row r="13" spans="1:9">
      <c r="A13" s="180">
        <v>20</v>
      </c>
      <c r="B13" s="180">
        <v>2</v>
      </c>
      <c r="C13" s="181" t="s">
        <v>47</v>
      </c>
      <c r="D13" s="182">
        <v>0</v>
      </c>
      <c r="E13" s="182"/>
      <c r="F13" s="182">
        <v>47136</v>
      </c>
      <c r="G13" s="182">
        <v>0</v>
      </c>
      <c r="H13" s="230">
        <f t="shared" si="0"/>
        <v>47136</v>
      </c>
    </row>
    <row r="14" spans="1:9">
      <c r="A14" s="180">
        <v>20</v>
      </c>
      <c r="B14" s="180">
        <v>3</v>
      </c>
      <c r="C14" s="181" t="s">
        <v>47</v>
      </c>
      <c r="D14" s="182">
        <v>0</v>
      </c>
      <c r="E14" s="182"/>
      <c r="F14" s="182">
        <v>3916234.85</v>
      </c>
      <c r="G14" s="182">
        <v>0</v>
      </c>
      <c r="H14" s="230">
        <f t="shared" si="0"/>
        <v>3916234.85</v>
      </c>
    </row>
    <row r="15" spans="1:9">
      <c r="A15" s="180">
        <v>20</v>
      </c>
      <c r="B15" s="180">
        <v>4</v>
      </c>
      <c r="C15" s="181" t="s">
        <v>47</v>
      </c>
      <c r="D15" s="182">
        <v>0</v>
      </c>
      <c r="E15" s="182"/>
      <c r="F15" s="182">
        <v>1950980.25</v>
      </c>
      <c r="G15" s="182">
        <v>0</v>
      </c>
      <c r="H15" s="230">
        <f t="shared" si="0"/>
        <v>1950980.25</v>
      </c>
    </row>
    <row r="16" spans="1:9">
      <c r="A16" s="180">
        <v>20</v>
      </c>
      <c r="B16" s="180">
        <v>5</v>
      </c>
      <c r="C16" s="181" t="s">
        <v>47</v>
      </c>
      <c r="D16" s="182">
        <v>0</v>
      </c>
      <c r="E16" s="182"/>
      <c r="F16" s="182">
        <v>2696</v>
      </c>
      <c r="G16" s="182">
        <v>0</v>
      </c>
      <c r="H16" s="230">
        <f t="shared" si="0"/>
        <v>2696</v>
      </c>
    </row>
    <row r="17" spans="1:8">
      <c r="A17" s="180">
        <v>41</v>
      </c>
      <c r="B17" s="180">
        <v>4</v>
      </c>
      <c r="C17" s="181" t="s">
        <v>50</v>
      </c>
      <c r="D17" s="182">
        <v>1868329.01</v>
      </c>
      <c r="E17" s="182"/>
      <c r="F17" s="182">
        <v>0</v>
      </c>
      <c r="G17" s="182">
        <v>0</v>
      </c>
      <c r="H17" s="230">
        <f t="shared" si="0"/>
        <v>1868329.01</v>
      </c>
    </row>
    <row r="18" spans="1:8">
      <c r="A18" s="180">
        <v>46</v>
      </c>
      <c r="B18" s="180">
        <v>2</v>
      </c>
      <c r="C18" s="181" t="s">
        <v>51</v>
      </c>
      <c r="D18" s="182">
        <v>7975791.5</v>
      </c>
      <c r="E18" s="182"/>
      <c r="F18" s="182">
        <v>525899.59</v>
      </c>
      <c r="G18" s="182">
        <v>0</v>
      </c>
      <c r="H18" s="230">
        <f t="shared" si="0"/>
        <v>8501691.0899999999</v>
      </c>
    </row>
    <row r="19" spans="1:8">
      <c r="A19" s="180">
        <v>47</v>
      </c>
      <c r="B19" s="180">
        <v>1</v>
      </c>
      <c r="C19" s="181" t="s">
        <v>52</v>
      </c>
      <c r="D19" s="182">
        <v>0</v>
      </c>
      <c r="E19" s="182"/>
      <c r="F19" s="182">
        <v>225</v>
      </c>
      <c r="G19" s="182">
        <v>0</v>
      </c>
      <c r="H19" s="230">
        <f t="shared" si="0"/>
        <v>225</v>
      </c>
    </row>
    <row r="20" spans="1:8">
      <c r="A20" s="180">
        <v>47</v>
      </c>
      <c r="B20" s="180">
        <v>26</v>
      </c>
      <c r="C20" s="181" t="s">
        <v>52</v>
      </c>
      <c r="D20" s="182">
        <v>0</v>
      </c>
      <c r="E20" s="182"/>
      <c r="F20" s="182">
        <v>117269.79999999999</v>
      </c>
      <c r="G20" s="182">
        <v>0</v>
      </c>
      <c r="H20" s="230">
        <f t="shared" si="0"/>
        <v>117269.79999999999</v>
      </c>
    </row>
    <row r="21" spans="1:8">
      <c r="A21" s="180">
        <v>47</v>
      </c>
      <c r="B21" s="180">
        <v>36</v>
      </c>
      <c r="C21" s="181" t="s">
        <v>52</v>
      </c>
      <c r="D21" s="182">
        <v>450000</v>
      </c>
      <c r="E21" s="182"/>
      <c r="F21" s="182">
        <v>0</v>
      </c>
      <c r="G21" s="182">
        <v>0</v>
      </c>
      <c r="H21" s="230">
        <f t="shared" si="0"/>
        <v>450000</v>
      </c>
    </row>
    <row r="22" spans="1:8">
      <c r="A22" s="180">
        <v>48</v>
      </c>
      <c r="B22" s="180">
        <v>1</v>
      </c>
      <c r="C22" s="181" t="s">
        <v>53</v>
      </c>
      <c r="D22" s="182">
        <v>0</v>
      </c>
      <c r="E22" s="182"/>
      <c r="F22" s="182">
        <v>127020</v>
      </c>
      <c r="G22" s="182">
        <v>0</v>
      </c>
      <c r="H22" s="230">
        <f t="shared" si="0"/>
        <v>127020</v>
      </c>
    </row>
    <row r="23" spans="1:8">
      <c r="A23" s="180">
        <v>52</v>
      </c>
      <c r="B23" s="180">
        <v>1</v>
      </c>
      <c r="C23" s="181" t="s">
        <v>56</v>
      </c>
      <c r="D23" s="182">
        <v>0</v>
      </c>
      <c r="E23" s="182"/>
      <c r="F23" s="182">
        <v>121509.10999999999</v>
      </c>
      <c r="G23" s="182">
        <v>0</v>
      </c>
      <c r="H23" s="230">
        <f t="shared" si="0"/>
        <v>121509.10999999999</v>
      </c>
    </row>
    <row r="24" spans="1:8">
      <c r="A24" s="180">
        <v>66</v>
      </c>
      <c r="B24" s="180">
        <v>2</v>
      </c>
      <c r="C24" s="181" t="s">
        <v>57</v>
      </c>
      <c r="D24" s="182">
        <v>0</v>
      </c>
      <c r="E24" s="182"/>
      <c r="F24" s="182">
        <v>15715</v>
      </c>
      <c r="G24" s="182">
        <v>0</v>
      </c>
      <c r="H24" s="230">
        <f t="shared" si="0"/>
        <v>15715</v>
      </c>
    </row>
    <row r="25" spans="1:8">
      <c r="A25" s="180">
        <v>70</v>
      </c>
      <c r="B25" s="180">
        <v>1</v>
      </c>
      <c r="C25" s="181" t="s">
        <v>58</v>
      </c>
      <c r="D25" s="182">
        <v>1965</v>
      </c>
      <c r="E25" s="182"/>
      <c r="F25" s="182">
        <v>0</v>
      </c>
      <c r="G25" s="182">
        <v>0</v>
      </c>
      <c r="H25" s="230">
        <f t="shared" si="0"/>
        <v>1965</v>
      </c>
    </row>
    <row r="26" spans="1:8">
      <c r="A26" s="180">
        <v>78</v>
      </c>
      <c r="B26" s="180">
        <v>1</v>
      </c>
      <c r="C26" s="181" t="s">
        <v>1324</v>
      </c>
      <c r="D26" s="182">
        <v>0</v>
      </c>
      <c r="E26" s="182"/>
      <c r="F26" s="182">
        <v>6604.6</v>
      </c>
      <c r="G26" s="182">
        <v>0</v>
      </c>
      <c r="H26" s="230">
        <f t="shared" si="0"/>
        <v>6604.6</v>
      </c>
    </row>
    <row r="27" spans="1:8">
      <c r="A27" s="180">
        <v>78</v>
      </c>
      <c r="B27" s="180">
        <v>3</v>
      </c>
      <c r="C27" s="181" t="s">
        <v>1324</v>
      </c>
      <c r="D27" s="182">
        <v>0</v>
      </c>
      <c r="E27" s="182"/>
      <c r="F27" s="182">
        <v>66954.999999999884</v>
      </c>
      <c r="G27" s="182">
        <v>0</v>
      </c>
      <c r="H27" s="230">
        <f t="shared" si="0"/>
        <v>66954.999999999884</v>
      </c>
    </row>
    <row r="28" spans="1:8">
      <c r="A28" s="180">
        <v>81</v>
      </c>
      <c r="B28" s="180">
        <v>1</v>
      </c>
      <c r="C28" s="181" t="s">
        <v>61</v>
      </c>
      <c r="D28" s="182">
        <v>1220911</v>
      </c>
      <c r="E28" s="182"/>
      <c r="F28" s="182">
        <v>0</v>
      </c>
      <c r="G28" s="182">
        <v>0</v>
      </c>
      <c r="H28" s="230">
        <f t="shared" si="0"/>
        <v>1220911</v>
      </c>
    </row>
    <row r="29" spans="1:8">
      <c r="A29" s="180" t="s">
        <v>620</v>
      </c>
      <c r="B29" s="180">
        <v>2</v>
      </c>
      <c r="C29" s="181" t="s">
        <v>1242</v>
      </c>
      <c r="D29" s="182">
        <v>38814295.369999997</v>
      </c>
      <c r="E29" s="182"/>
      <c r="F29" s="182">
        <v>0</v>
      </c>
      <c r="G29" s="182">
        <v>0</v>
      </c>
      <c r="H29" s="230">
        <f t="shared" si="0"/>
        <v>38814295.369999997</v>
      </c>
    </row>
    <row r="30" spans="1:8">
      <c r="A30" s="180" t="s">
        <v>621</v>
      </c>
      <c r="B30" s="180">
        <v>3</v>
      </c>
      <c r="C30" s="181" t="s">
        <v>5791</v>
      </c>
      <c r="D30" s="182">
        <v>0</v>
      </c>
      <c r="E30" s="182">
        <v>486943600</v>
      </c>
      <c r="F30" s="182">
        <v>0</v>
      </c>
      <c r="G30" s="182">
        <v>0</v>
      </c>
      <c r="H30" s="230">
        <f t="shared" si="0"/>
        <v>486943600</v>
      </c>
    </row>
    <row r="31" spans="1:8">
      <c r="A31" s="180">
        <v>109</v>
      </c>
      <c r="B31" s="180">
        <v>1</v>
      </c>
      <c r="C31" s="181" t="s">
        <v>1284</v>
      </c>
      <c r="D31" s="182">
        <v>0</v>
      </c>
      <c r="E31" s="182"/>
      <c r="F31" s="182">
        <v>0</v>
      </c>
      <c r="G31" s="182">
        <v>801484.80000000005</v>
      </c>
      <c r="H31" s="230">
        <f t="shared" si="0"/>
        <v>801484.80000000005</v>
      </c>
    </row>
    <row r="32" spans="1:8">
      <c r="A32" s="180">
        <v>117</v>
      </c>
      <c r="B32" s="180">
        <v>1</v>
      </c>
      <c r="C32" s="181" t="s">
        <v>72</v>
      </c>
      <c r="D32" s="182">
        <v>0</v>
      </c>
      <c r="E32" s="182"/>
      <c r="F32" s="182">
        <v>0</v>
      </c>
      <c r="G32" s="182">
        <v>4002347.2300000004</v>
      </c>
      <c r="H32" s="230">
        <f t="shared" si="0"/>
        <v>4002347.2300000004</v>
      </c>
    </row>
    <row r="33" spans="1:8">
      <c r="A33" s="180">
        <v>129</v>
      </c>
      <c r="B33" s="180">
        <v>1</v>
      </c>
      <c r="C33" s="181" t="s">
        <v>76</v>
      </c>
      <c r="D33" s="182">
        <v>0</v>
      </c>
      <c r="E33" s="182"/>
      <c r="F33" s="182">
        <v>0</v>
      </c>
      <c r="G33" s="182">
        <v>134991.5</v>
      </c>
      <c r="H33" s="230">
        <f t="shared" si="0"/>
        <v>134991.5</v>
      </c>
    </row>
    <row r="34" spans="1:8">
      <c r="A34" s="180">
        <v>130</v>
      </c>
      <c r="B34" s="180">
        <v>1</v>
      </c>
      <c r="C34" s="181" t="s">
        <v>77</v>
      </c>
      <c r="D34" s="182">
        <v>0</v>
      </c>
      <c r="E34" s="182"/>
      <c r="F34" s="182">
        <v>0</v>
      </c>
      <c r="G34" s="182">
        <v>791307.64</v>
      </c>
      <c r="H34" s="230">
        <f t="shared" si="0"/>
        <v>791307.64</v>
      </c>
    </row>
    <row r="35" spans="1:8">
      <c r="A35" s="180">
        <v>133</v>
      </c>
      <c r="B35" s="180">
        <v>1</v>
      </c>
      <c r="C35" s="181" t="s">
        <v>79</v>
      </c>
      <c r="D35" s="182">
        <v>0</v>
      </c>
      <c r="E35" s="182"/>
      <c r="F35" s="182">
        <v>0</v>
      </c>
      <c r="G35" s="182">
        <v>1881851.79</v>
      </c>
      <c r="H35" s="230">
        <f t="shared" si="0"/>
        <v>1881851.79</v>
      </c>
    </row>
    <row r="36" spans="1:8">
      <c r="A36" s="180">
        <v>134</v>
      </c>
      <c r="B36" s="180">
        <v>1</v>
      </c>
      <c r="C36" s="181" t="s">
        <v>80</v>
      </c>
      <c r="D36" s="182">
        <v>0</v>
      </c>
      <c r="E36" s="182"/>
      <c r="F36" s="182">
        <v>0</v>
      </c>
      <c r="G36" s="182">
        <v>11392448.049999999</v>
      </c>
      <c r="H36" s="230">
        <f t="shared" si="0"/>
        <v>11392448.049999999</v>
      </c>
    </row>
    <row r="37" spans="1:8">
      <c r="A37" s="180">
        <v>163</v>
      </c>
      <c r="B37" s="180">
        <v>1</v>
      </c>
      <c r="C37" s="181" t="s">
        <v>102</v>
      </c>
      <c r="D37" s="182">
        <v>777832.45</v>
      </c>
      <c r="E37" s="182"/>
      <c r="F37" s="182">
        <v>0</v>
      </c>
      <c r="G37" s="182">
        <v>9315664.8899999987</v>
      </c>
      <c r="H37" s="230">
        <f t="shared" si="0"/>
        <v>10093497.339999998</v>
      </c>
    </row>
    <row r="38" spans="1:8">
      <c r="A38" s="180">
        <v>203</v>
      </c>
      <c r="B38" s="180">
        <v>1</v>
      </c>
      <c r="C38" s="181" t="s">
        <v>111</v>
      </c>
      <c r="D38" s="182">
        <v>0</v>
      </c>
      <c r="E38" s="182"/>
      <c r="F38" s="182">
        <v>0</v>
      </c>
      <c r="G38" s="182">
        <v>170868.5</v>
      </c>
      <c r="H38" s="230">
        <f t="shared" si="0"/>
        <v>170868.5</v>
      </c>
    </row>
    <row r="39" spans="1:8">
      <c r="A39" s="180">
        <v>222</v>
      </c>
      <c r="B39" s="180">
        <v>1</v>
      </c>
      <c r="C39" s="181" t="s">
        <v>118</v>
      </c>
      <c r="D39" s="182">
        <v>135049.92000000001</v>
      </c>
      <c r="E39" s="182"/>
      <c r="F39" s="182">
        <v>0</v>
      </c>
      <c r="G39" s="182">
        <v>2762214.14</v>
      </c>
      <c r="H39" s="230">
        <f t="shared" si="0"/>
        <v>2897264.06</v>
      </c>
    </row>
    <row r="40" spans="1:8">
      <c r="A40" s="180">
        <v>234</v>
      </c>
      <c r="B40" s="180">
        <v>1</v>
      </c>
      <c r="C40" s="181" t="s">
        <v>1285</v>
      </c>
      <c r="D40" s="182">
        <v>0</v>
      </c>
      <c r="E40" s="182"/>
      <c r="F40" s="182">
        <v>0</v>
      </c>
      <c r="G40" s="182">
        <v>126696.81</v>
      </c>
      <c r="H40" s="230">
        <f t="shared" si="0"/>
        <v>126696.81</v>
      </c>
    </row>
    <row r="41" spans="1:8">
      <c r="A41" s="180">
        <v>269</v>
      </c>
      <c r="B41" s="180">
        <v>2</v>
      </c>
      <c r="C41" s="181" t="s">
        <v>140</v>
      </c>
      <c r="D41" s="182">
        <v>0</v>
      </c>
      <c r="E41" s="182"/>
      <c r="F41" s="182">
        <v>0</v>
      </c>
      <c r="G41" s="182">
        <v>94412</v>
      </c>
      <c r="H41" s="230">
        <f t="shared" si="0"/>
        <v>94412</v>
      </c>
    </row>
    <row r="42" spans="1:8">
      <c r="A42" s="180">
        <v>283</v>
      </c>
      <c r="B42" s="180">
        <v>1</v>
      </c>
      <c r="C42" s="181" t="s">
        <v>146</v>
      </c>
      <c r="D42" s="182">
        <v>1354188</v>
      </c>
      <c r="E42" s="182"/>
      <c r="F42" s="182">
        <v>0</v>
      </c>
      <c r="G42" s="182">
        <v>0</v>
      </c>
      <c r="H42" s="230">
        <f t="shared" si="0"/>
        <v>1354188</v>
      </c>
    </row>
    <row r="43" spans="1:8">
      <c r="A43" s="180">
        <v>290</v>
      </c>
      <c r="B43" s="180">
        <v>1</v>
      </c>
      <c r="C43" s="181" t="s">
        <v>794</v>
      </c>
      <c r="D43" s="182">
        <v>21762.13</v>
      </c>
      <c r="E43" s="182"/>
      <c r="F43" s="182">
        <v>0</v>
      </c>
      <c r="G43" s="182">
        <v>0</v>
      </c>
      <c r="H43" s="230">
        <f t="shared" si="0"/>
        <v>21762.13</v>
      </c>
    </row>
    <row r="44" spans="1:8">
      <c r="A44" s="180">
        <v>291</v>
      </c>
      <c r="B44" s="180">
        <v>1</v>
      </c>
      <c r="C44" s="181" t="s">
        <v>151</v>
      </c>
      <c r="D44" s="182">
        <v>24641515.419999998</v>
      </c>
      <c r="E44" s="182"/>
      <c r="F44" s="182">
        <v>0</v>
      </c>
      <c r="G44" s="182">
        <v>0</v>
      </c>
      <c r="H44" s="230">
        <f t="shared" si="0"/>
        <v>24641515.419999998</v>
      </c>
    </row>
    <row r="45" spans="1:8">
      <c r="A45" s="180">
        <v>292</v>
      </c>
      <c r="B45" s="180">
        <v>1</v>
      </c>
      <c r="C45" s="181" t="s">
        <v>152</v>
      </c>
      <c r="D45" s="182">
        <v>0</v>
      </c>
      <c r="E45" s="182"/>
      <c r="F45" s="182">
        <v>0</v>
      </c>
      <c r="G45" s="182">
        <v>107186</v>
      </c>
      <c r="H45" s="230">
        <f t="shared" si="0"/>
        <v>107186</v>
      </c>
    </row>
    <row r="46" spans="1:8">
      <c r="A46" s="180">
        <v>293</v>
      </c>
      <c r="B46" s="180">
        <v>1</v>
      </c>
      <c r="C46" s="181" t="s">
        <v>153</v>
      </c>
      <c r="D46" s="182">
        <v>0</v>
      </c>
      <c r="E46" s="182"/>
      <c r="F46" s="182">
        <v>0</v>
      </c>
      <c r="G46" s="182">
        <v>662</v>
      </c>
      <c r="H46" s="230">
        <f t="shared" si="0"/>
        <v>662</v>
      </c>
    </row>
    <row r="47" spans="1:8" ht="25.5">
      <c r="A47" s="180">
        <v>310</v>
      </c>
      <c r="B47" s="180">
        <v>1</v>
      </c>
      <c r="C47" s="181" t="s">
        <v>168</v>
      </c>
      <c r="D47" s="182">
        <v>0</v>
      </c>
      <c r="E47" s="182"/>
      <c r="F47" s="182">
        <v>0</v>
      </c>
      <c r="G47" s="182">
        <v>314617101.75000012</v>
      </c>
      <c r="H47" s="230">
        <f t="shared" si="0"/>
        <v>314617101.75000012</v>
      </c>
    </row>
    <row r="48" spans="1:8">
      <c r="A48" s="180">
        <v>312</v>
      </c>
      <c r="B48" s="180">
        <v>1</v>
      </c>
      <c r="C48" s="181" t="s">
        <v>170</v>
      </c>
      <c r="D48" s="182">
        <v>0</v>
      </c>
      <c r="E48" s="182"/>
      <c r="F48" s="182">
        <v>0</v>
      </c>
      <c r="G48" s="182">
        <v>9489157.0800000001</v>
      </c>
      <c r="H48" s="230">
        <f t="shared" si="0"/>
        <v>9489157.0800000001</v>
      </c>
    </row>
    <row r="49" spans="1:8">
      <c r="A49" s="180">
        <v>324</v>
      </c>
      <c r="B49" s="180">
        <v>1</v>
      </c>
      <c r="C49" s="181" t="s">
        <v>174</v>
      </c>
      <c r="D49" s="182">
        <v>0</v>
      </c>
      <c r="E49" s="182"/>
      <c r="F49" s="182">
        <v>0</v>
      </c>
      <c r="G49" s="182">
        <v>3400</v>
      </c>
      <c r="H49" s="230">
        <f t="shared" si="0"/>
        <v>3400</v>
      </c>
    </row>
    <row r="50" spans="1:8">
      <c r="A50" s="180">
        <v>347</v>
      </c>
      <c r="B50" s="180">
        <v>1</v>
      </c>
      <c r="C50" s="181" t="s">
        <v>182</v>
      </c>
      <c r="D50" s="182">
        <v>0</v>
      </c>
      <c r="E50" s="182"/>
      <c r="F50" s="182">
        <v>0</v>
      </c>
      <c r="G50" s="182">
        <v>662475.82999999996</v>
      </c>
      <c r="H50" s="230">
        <f t="shared" si="0"/>
        <v>662475.82999999996</v>
      </c>
    </row>
    <row r="51" spans="1:8">
      <c r="A51" s="180">
        <v>380</v>
      </c>
      <c r="B51" s="180">
        <v>1</v>
      </c>
      <c r="C51" s="181" t="s">
        <v>3680</v>
      </c>
      <c r="D51" s="182">
        <v>0</v>
      </c>
      <c r="E51" s="182"/>
      <c r="F51" s="182">
        <v>0</v>
      </c>
      <c r="G51" s="182">
        <v>1067149.3699999999</v>
      </c>
      <c r="H51" s="230">
        <f t="shared" si="0"/>
        <v>1067149.3699999999</v>
      </c>
    </row>
    <row r="52" spans="1:8">
      <c r="A52" s="180">
        <v>522</v>
      </c>
      <c r="B52" s="180">
        <v>1</v>
      </c>
      <c r="C52" s="181" t="s">
        <v>205</v>
      </c>
      <c r="D52" s="182">
        <v>0</v>
      </c>
      <c r="E52" s="182"/>
      <c r="F52" s="182">
        <v>0</v>
      </c>
      <c r="G52" s="182">
        <v>2570803</v>
      </c>
      <c r="H52" s="230">
        <f t="shared" si="0"/>
        <v>2570803</v>
      </c>
    </row>
    <row r="53" spans="1:8">
      <c r="A53" s="180">
        <v>523</v>
      </c>
      <c r="B53" s="180">
        <v>1</v>
      </c>
      <c r="C53" s="181" t="s">
        <v>846</v>
      </c>
      <c r="D53" s="182">
        <v>17558</v>
      </c>
      <c r="E53" s="182"/>
      <c r="F53" s="182">
        <v>0</v>
      </c>
      <c r="G53" s="182">
        <v>0</v>
      </c>
      <c r="H53" s="230">
        <f t="shared" ref="H53:H66" si="1">+D53+E53+F53+G53</f>
        <v>17558</v>
      </c>
    </row>
    <row r="54" spans="1:8">
      <c r="A54" s="180">
        <v>573</v>
      </c>
      <c r="B54" s="180">
        <v>1</v>
      </c>
      <c r="C54" s="181" t="s">
        <v>212</v>
      </c>
      <c r="D54" s="182">
        <v>0</v>
      </c>
      <c r="E54" s="182"/>
      <c r="F54" s="182">
        <v>0</v>
      </c>
      <c r="G54" s="182">
        <v>44307</v>
      </c>
      <c r="H54" s="230">
        <f t="shared" si="1"/>
        <v>44307</v>
      </c>
    </row>
    <row r="55" spans="1:8">
      <c r="A55" s="180">
        <v>576</v>
      </c>
      <c r="B55" s="180">
        <v>1</v>
      </c>
      <c r="C55" s="181" t="s">
        <v>5792</v>
      </c>
      <c r="D55" s="182">
        <v>0</v>
      </c>
      <c r="E55" s="182"/>
      <c r="F55" s="182">
        <v>0</v>
      </c>
      <c r="G55" s="182">
        <v>262004.00000000012</v>
      </c>
      <c r="H55" s="230">
        <f t="shared" si="1"/>
        <v>262004.00000000012</v>
      </c>
    </row>
    <row r="56" spans="1:8">
      <c r="A56" s="180">
        <v>582</v>
      </c>
      <c r="B56" s="180">
        <v>1</v>
      </c>
      <c r="C56" s="181" t="s">
        <v>220</v>
      </c>
      <c r="D56" s="182">
        <v>0</v>
      </c>
      <c r="E56" s="182"/>
      <c r="F56" s="182">
        <v>0</v>
      </c>
      <c r="G56" s="182">
        <v>572880.96999999881</v>
      </c>
      <c r="H56" s="230">
        <f t="shared" si="1"/>
        <v>572880.96999999881</v>
      </c>
    </row>
    <row r="57" spans="1:8">
      <c r="A57" s="180">
        <v>586</v>
      </c>
      <c r="B57" s="180">
        <v>1</v>
      </c>
      <c r="C57" s="181" t="s">
        <v>223</v>
      </c>
      <c r="D57" s="182">
        <v>0</v>
      </c>
      <c r="E57" s="182"/>
      <c r="F57" s="182">
        <v>0</v>
      </c>
      <c r="G57" s="182">
        <v>333512.23000000004</v>
      </c>
      <c r="H57" s="230">
        <f t="shared" si="1"/>
        <v>333512.23000000004</v>
      </c>
    </row>
    <row r="58" spans="1:8" ht="25.5">
      <c r="A58" s="180">
        <v>587</v>
      </c>
      <c r="B58" s="180">
        <v>1</v>
      </c>
      <c r="C58" s="181" t="s">
        <v>5793</v>
      </c>
      <c r="D58" s="182">
        <v>438719.84</v>
      </c>
      <c r="E58" s="182"/>
      <c r="F58" s="182">
        <v>0</v>
      </c>
      <c r="G58" s="182">
        <v>0</v>
      </c>
      <c r="H58" s="230">
        <f t="shared" si="1"/>
        <v>438719.84</v>
      </c>
    </row>
    <row r="59" spans="1:8">
      <c r="A59" s="180">
        <v>591</v>
      </c>
      <c r="B59" s="180">
        <v>1</v>
      </c>
      <c r="C59" s="181" t="s">
        <v>5794</v>
      </c>
      <c r="D59" s="182">
        <v>134807913.13999999</v>
      </c>
      <c r="E59" s="182"/>
      <c r="F59" s="182">
        <v>0</v>
      </c>
      <c r="G59" s="182">
        <v>14776655</v>
      </c>
      <c r="H59" s="230">
        <f t="shared" si="1"/>
        <v>149584568.13999999</v>
      </c>
    </row>
    <row r="60" spans="1:8">
      <c r="A60" s="180">
        <v>592</v>
      </c>
      <c r="B60" s="180">
        <v>1</v>
      </c>
      <c r="C60" s="181" t="s">
        <v>1286</v>
      </c>
      <c r="D60" s="182">
        <v>243387.58000000002</v>
      </c>
      <c r="E60" s="182"/>
      <c r="F60" s="182">
        <v>0</v>
      </c>
      <c r="G60" s="182">
        <v>1458999.5899999999</v>
      </c>
      <c r="H60" s="230">
        <f t="shared" si="1"/>
        <v>1702387.17</v>
      </c>
    </row>
    <row r="61" spans="1:8">
      <c r="A61" s="180">
        <v>594</v>
      </c>
      <c r="B61" s="180">
        <v>1</v>
      </c>
      <c r="C61" s="181" t="s">
        <v>113</v>
      </c>
      <c r="D61" s="182">
        <v>0</v>
      </c>
      <c r="E61" s="182"/>
      <c r="F61" s="182">
        <v>0</v>
      </c>
      <c r="G61" s="182">
        <v>34468.60000000149</v>
      </c>
      <c r="H61" s="230">
        <f t="shared" si="1"/>
        <v>34468.60000000149</v>
      </c>
    </row>
    <row r="62" spans="1:8">
      <c r="A62" s="180">
        <v>660</v>
      </c>
      <c r="B62" s="180">
        <v>1</v>
      </c>
      <c r="C62" s="181" t="s">
        <v>234</v>
      </c>
      <c r="D62" s="182">
        <v>0</v>
      </c>
      <c r="E62" s="182"/>
      <c r="F62" s="182">
        <v>0</v>
      </c>
      <c r="G62" s="182">
        <v>48051394.859999999</v>
      </c>
      <c r="H62" s="230">
        <f t="shared" si="1"/>
        <v>48051394.859999999</v>
      </c>
    </row>
    <row r="63" spans="1:8">
      <c r="A63" s="180">
        <v>661</v>
      </c>
      <c r="B63" s="180">
        <v>1</v>
      </c>
      <c r="C63" s="181" t="s">
        <v>235</v>
      </c>
      <c r="D63" s="182">
        <v>0</v>
      </c>
      <c r="E63" s="182"/>
      <c r="F63" s="182">
        <v>0</v>
      </c>
      <c r="G63" s="182">
        <v>993</v>
      </c>
      <c r="H63" s="230">
        <f t="shared" si="1"/>
        <v>993</v>
      </c>
    </row>
    <row r="64" spans="1:8">
      <c r="A64" s="180">
        <v>670</v>
      </c>
      <c r="B64" s="180">
        <v>1</v>
      </c>
      <c r="C64" s="181" t="s">
        <v>236</v>
      </c>
      <c r="D64" s="182">
        <v>0</v>
      </c>
      <c r="E64" s="182"/>
      <c r="F64" s="182">
        <v>0</v>
      </c>
      <c r="G64" s="182">
        <v>10986513.510000002</v>
      </c>
      <c r="H64" s="230">
        <f t="shared" si="1"/>
        <v>10986513.510000002</v>
      </c>
    </row>
    <row r="65" spans="1:8">
      <c r="A65" s="180"/>
      <c r="B65" s="180"/>
      <c r="C65" s="181"/>
      <c r="D65" s="182"/>
      <c r="E65" s="182"/>
      <c r="F65" s="182"/>
      <c r="G65" s="182"/>
      <c r="H65" s="230">
        <f t="shared" si="1"/>
        <v>0</v>
      </c>
    </row>
    <row r="66" spans="1:8">
      <c r="A66" s="180"/>
      <c r="B66" s="180"/>
      <c r="C66" s="233" t="s">
        <v>638</v>
      </c>
      <c r="D66" s="324">
        <f>+SUBTOTAL(9,D9:D64)</f>
        <v>213216934.35999998</v>
      </c>
      <c r="E66" s="324">
        <f>+SUBTOTAL(9,E9:E64)</f>
        <v>486943600</v>
      </c>
      <c r="F66" s="324">
        <f>+SUBTOTAL(9,F9:F64)</f>
        <v>19677658.630000003</v>
      </c>
      <c r="G66" s="324">
        <f>+SUBTOTAL(9,G9:G64)</f>
        <v>436513951.14000016</v>
      </c>
      <c r="H66" s="325">
        <f t="shared" si="1"/>
        <v>1156352144.1300001</v>
      </c>
    </row>
  </sheetData>
  <sheetProtection formatCells="0" formatColumns="0" formatRows="0" insertColumns="0" insertRows="0" insertHyperlinks="0" sort="0" autoFilter="0" pivotTables="0"/>
  <autoFilter ref="A8:H52"/>
  <mergeCells count="1">
    <mergeCell ref="D7:G7"/>
  </mergeCells>
  <printOptions horizontalCentered="1"/>
  <pageMargins left="0.23622047244094491" right="0.23622047244094491" top="0.74803149606299213" bottom="0.74803149606299213" header="0.31496062992125984" footer="0.31496062992125984"/>
  <pageSetup scale="85"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O628"/>
  <sheetViews>
    <sheetView showGridLines="0" view="pageBreakPreview" zoomScale="85" zoomScaleNormal="70" zoomScaleSheetLayoutView="85" workbookViewId="0">
      <pane xSplit="3" ySplit="12" topLeftCell="AJ202" activePane="bottomRight" state="frozen"/>
      <selection activeCell="G12" sqref="G12"/>
      <selection pane="topRight" activeCell="G12" sqref="G12"/>
      <selection pane="bottomLeft" activeCell="G12" sqref="G12"/>
      <selection pane="bottomRight" activeCell="B223" sqref="B223"/>
    </sheetView>
  </sheetViews>
  <sheetFormatPr baseColWidth="10" defaultRowHeight="15" outlineLevelRow="2" outlineLevelCol="1"/>
  <cols>
    <col min="1" max="1" width="8.140625" style="12" customWidth="1"/>
    <col min="2" max="2" width="82" style="13" customWidth="1"/>
    <col min="3" max="3" width="7.5703125" style="14" customWidth="1"/>
    <col min="4" max="5" width="13.7109375" style="15" hidden="1" customWidth="1" outlineLevel="1"/>
    <col min="6" max="6" width="16.5703125" style="15" hidden="1" customWidth="1" outlineLevel="1"/>
    <col min="7" max="9" width="13.7109375" style="15" hidden="1" customWidth="1" outlineLevel="1"/>
    <col min="10" max="10" width="15.7109375" style="15" hidden="1" customWidth="1" outlineLevel="1"/>
    <col min="11" max="11" width="14" style="15" hidden="1" customWidth="1" outlineLevel="1"/>
    <col min="12" max="12" width="15.28515625" style="15" hidden="1" customWidth="1" outlineLevel="1"/>
    <col min="13" max="13" width="14.85546875" style="15" hidden="1" customWidth="1" outlineLevel="1"/>
    <col min="14" max="14" width="15.7109375" style="15" hidden="1" customWidth="1" outlineLevel="1"/>
    <col min="15" max="18" width="13.7109375" style="15" hidden="1" customWidth="1" outlineLevel="1"/>
    <col min="19" max="21" width="15.7109375" style="15" hidden="1" customWidth="1" outlineLevel="1"/>
    <col min="22" max="24" width="13.7109375" style="15" hidden="1" customWidth="1" outlineLevel="1" collapsed="1"/>
    <col min="25" max="26" width="13.7109375" style="15" hidden="1" customWidth="1" outlineLevel="1"/>
    <col min="27" max="27" width="15" style="15" hidden="1" customWidth="1" outlineLevel="1" collapsed="1"/>
    <col min="28" max="28" width="15" style="15" hidden="1" customWidth="1" outlineLevel="1"/>
    <col min="29" max="30" width="18" style="15" hidden="1" customWidth="1" outlineLevel="1"/>
    <col min="31" max="32" width="15.5703125" style="15" hidden="1" customWidth="1" outlineLevel="1"/>
    <col min="33" max="35" width="13.7109375" style="15" hidden="1" customWidth="1" outlineLevel="1"/>
    <col min="36" max="36" width="20.42578125" style="16" customWidth="1" collapsed="1"/>
    <col min="37" max="39" width="11.42578125" style="16"/>
    <col min="40" max="40" width="17.140625" style="16" customWidth="1"/>
    <col min="41" max="41" width="14.42578125" style="16" customWidth="1"/>
    <col min="42" max="16384" width="11.42578125" style="16"/>
  </cols>
  <sheetData>
    <row r="1" spans="1:41" s="27" customFormat="1">
      <c r="A1" s="23"/>
      <c r="B1" s="24"/>
      <c r="C1" s="25"/>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row>
    <row r="2" spans="1:41" s="27" customFormat="1">
      <c r="A2" s="23"/>
      <c r="B2" s="24"/>
      <c r="C2" s="25"/>
      <c r="D2" s="26"/>
      <c r="E2" s="26"/>
      <c r="F2" s="26"/>
      <c r="G2" s="26"/>
      <c r="H2" s="26"/>
      <c r="I2" s="26"/>
      <c r="J2" s="26"/>
      <c r="K2" s="26"/>
      <c r="L2" s="26"/>
      <c r="M2" s="26"/>
      <c r="N2" s="26"/>
      <c r="O2" s="26"/>
      <c r="P2" s="26"/>
      <c r="Q2" s="26"/>
      <c r="R2" s="26"/>
      <c r="S2" s="26"/>
      <c r="T2" s="26"/>
      <c r="U2" s="26"/>
      <c r="V2" s="26"/>
      <c r="W2" s="26"/>
      <c r="X2" s="26"/>
      <c r="Y2" s="26"/>
      <c r="Z2" s="26"/>
      <c r="AA2" s="26"/>
      <c r="AB2" s="26"/>
      <c r="AC2" s="26"/>
      <c r="AD2" s="26"/>
      <c r="AE2" s="26"/>
      <c r="AF2" s="26"/>
      <c r="AG2" s="26"/>
      <c r="AH2" s="26"/>
      <c r="AI2" s="26"/>
    </row>
    <row r="3" spans="1:41" s="27" customFormat="1">
      <c r="A3" s="23"/>
      <c r="B3" s="24"/>
      <c r="C3" s="25"/>
      <c r="D3" s="26"/>
      <c r="E3" s="26"/>
      <c r="F3" s="26"/>
      <c r="G3" s="26"/>
      <c r="H3" s="26"/>
      <c r="I3" s="26"/>
      <c r="J3" s="26"/>
      <c r="K3" s="26"/>
      <c r="L3" s="26"/>
      <c r="M3" s="26"/>
      <c r="N3" s="26"/>
      <c r="O3" s="26"/>
      <c r="P3" s="26"/>
      <c r="Q3" s="26"/>
      <c r="R3" s="26"/>
      <c r="S3" s="26"/>
      <c r="T3" s="26"/>
      <c r="U3" s="26"/>
      <c r="V3" s="26"/>
      <c r="W3" s="26"/>
      <c r="X3" s="26"/>
      <c r="Y3" s="26"/>
      <c r="Z3" s="26"/>
      <c r="AA3" s="26"/>
      <c r="AB3" s="26"/>
      <c r="AC3" s="26"/>
      <c r="AD3" s="26"/>
      <c r="AE3" s="26"/>
      <c r="AF3" s="26"/>
      <c r="AG3" s="26"/>
      <c r="AH3" s="26"/>
      <c r="AI3" s="26"/>
    </row>
    <row r="4" spans="1:41" s="27" customFormat="1">
      <c r="A4" s="23"/>
      <c r="B4" s="24"/>
      <c r="C4" s="25"/>
      <c r="D4" s="26"/>
      <c r="E4" s="26"/>
      <c r="F4" s="26"/>
      <c r="G4" s="26"/>
      <c r="H4" s="26"/>
      <c r="I4" s="26"/>
      <c r="J4" s="26"/>
      <c r="K4" s="26"/>
      <c r="L4" s="26"/>
      <c r="M4" s="26"/>
      <c r="N4" s="26"/>
      <c r="O4" s="26"/>
      <c r="P4" s="26"/>
      <c r="Q4" s="26"/>
      <c r="R4" s="26"/>
      <c r="S4" s="26"/>
      <c r="T4" s="26"/>
      <c r="U4" s="26"/>
      <c r="V4" s="26"/>
      <c r="W4" s="26"/>
      <c r="X4" s="26"/>
      <c r="Y4" s="26"/>
      <c r="Z4" s="26"/>
      <c r="AA4" s="26"/>
      <c r="AB4" s="26"/>
      <c r="AC4" s="26"/>
      <c r="AD4" s="26"/>
      <c r="AE4" s="26"/>
      <c r="AF4" s="26"/>
      <c r="AG4" s="26"/>
      <c r="AH4" s="26"/>
      <c r="AI4" s="26"/>
    </row>
    <row r="5" spans="1:41" s="27" customFormat="1">
      <c r="A5" s="23"/>
      <c r="B5" s="24"/>
      <c r="C5" s="25"/>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row>
    <row r="6" spans="1:41" s="27" customFormat="1" ht="13.5" customHeight="1">
      <c r="A6" s="23"/>
      <c r="B6" s="24"/>
      <c r="C6" s="25"/>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row>
    <row r="7" spans="1:41" s="27" customFormat="1" ht="18" customHeight="1">
      <c r="A7" s="300" t="s">
        <v>639</v>
      </c>
      <c r="B7" s="300"/>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0"/>
    </row>
    <row r="8" spans="1:41" s="27" customFormat="1" ht="18.75">
      <c r="A8" s="300" t="s">
        <v>1269</v>
      </c>
      <c r="B8" s="300"/>
      <c r="C8" s="300"/>
      <c r="D8" s="300"/>
      <c r="E8" s="300"/>
      <c r="F8" s="300"/>
      <c r="G8" s="300"/>
      <c r="H8" s="300"/>
      <c r="I8" s="300"/>
      <c r="J8" s="300"/>
      <c r="K8" s="300"/>
      <c r="L8" s="300"/>
      <c r="M8" s="300"/>
      <c r="N8" s="300"/>
      <c r="O8" s="300"/>
      <c r="P8" s="300"/>
      <c r="Q8" s="300"/>
      <c r="R8" s="300"/>
      <c r="S8" s="300"/>
      <c r="T8" s="300"/>
      <c r="U8" s="300"/>
      <c r="V8" s="300"/>
      <c r="W8" s="300"/>
      <c r="X8" s="300"/>
      <c r="Y8" s="300"/>
      <c r="Z8" s="300"/>
      <c r="AA8" s="300"/>
      <c r="AB8" s="300"/>
      <c r="AC8" s="300"/>
      <c r="AD8" s="300"/>
      <c r="AE8" s="300"/>
      <c r="AF8" s="300"/>
      <c r="AG8" s="300"/>
      <c r="AH8" s="300"/>
      <c r="AI8" s="300"/>
      <c r="AJ8" s="300"/>
    </row>
    <row r="9" spans="1:41" s="27" customFormat="1" ht="18.75">
      <c r="A9" s="300" t="str">
        <f>+RESUMEN!A6</f>
        <v>ACTUALIZADO AL : 05 de febrero de 2018</v>
      </c>
      <c r="B9" s="300"/>
      <c r="C9" s="300"/>
      <c r="D9" s="300"/>
      <c r="E9" s="300"/>
      <c r="F9" s="300"/>
      <c r="G9" s="300"/>
      <c r="H9" s="300"/>
      <c r="I9" s="300"/>
      <c r="J9" s="300"/>
      <c r="K9" s="300"/>
      <c r="L9" s="300"/>
      <c r="M9" s="300"/>
      <c r="N9" s="300"/>
      <c r="O9" s="300"/>
      <c r="P9" s="300"/>
      <c r="Q9" s="300"/>
      <c r="R9" s="300"/>
      <c r="S9" s="300"/>
      <c r="T9" s="300"/>
      <c r="U9" s="300"/>
      <c r="V9" s="300"/>
      <c r="W9" s="300"/>
      <c r="X9" s="300"/>
      <c r="Y9" s="300"/>
      <c r="Z9" s="300"/>
      <c r="AA9" s="300"/>
      <c r="AB9" s="300"/>
      <c r="AC9" s="300"/>
      <c r="AD9" s="300"/>
      <c r="AE9" s="300"/>
      <c r="AF9" s="300"/>
      <c r="AG9" s="300"/>
      <c r="AH9" s="300"/>
      <c r="AI9" s="300"/>
      <c r="AJ9" s="300"/>
    </row>
    <row r="10" spans="1:41" s="27" customFormat="1" ht="18.75">
      <c r="A10" s="300" t="s">
        <v>640</v>
      </c>
      <c r="B10" s="300"/>
      <c r="C10" s="300"/>
      <c r="D10" s="300"/>
      <c r="E10" s="300"/>
      <c r="F10" s="300"/>
      <c r="G10" s="300"/>
      <c r="H10" s="300"/>
      <c r="I10" s="300"/>
      <c r="J10" s="300"/>
      <c r="K10" s="300"/>
      <c r="L10" s="300"/>
      <c r="M10" s="300"/>
      <c r="N10" s="300"/>
      <c r="O10" s="300"/>
      <c r="P10" s="300"/>
      <c r="Q10" s="300"/>
      <c r="R10" s="300"/>
      <c r="S10" s="300"/>
      <c r="T10" s="300"/>
      <c r="U10" s="300"/>
      <c r="V10" s="300"/>
      <c r="W10" s="300"/>
      <c r="X10" s="300"/>
      <c r="Y10" s="300"/>
      <c r="Z10" s="300"/>
      <c r="AA10" s="300"/>
      <c r="AB10" s="300"/>
      <c r="AC10" s="300"/>
      <c r="AD10" s="300"/>
      <c r="AE10" s="300"/>
      <c r="AF10" s="300"/>
      <c r="AG10" s="300"/>
      <c r="AH10" s="300"/>
      <c r="AI10" s="300"/>
      <c r="AJ10" s="300"/>
    </row>
    <row r="11" spans="1:41" s="27" customFormat="1" ht="15" customHeight="1">
      <c r="A11" s="72"/>
      <c r="B11" s="28"/>
      <c r="C11" s="29"/>
      <c r="D11" s="319" t="s">
        <v>641</v>
      </c>
      <c r="E11" s="319"/>
      <c r="F11" s="319"/>
      <c r="G11" s="319"/>
      <c r="H11" s="319"/>
      <c r="I11" s="319"/>
      <c r="J11" s="319"/>
      <c r="K11" s="319"/>
      <c r="L11" s="319"/>
      <c r="M11" s="319"/>
      <c r="N11" s="319"/>
      <c r="O11" s="319"/>
      <c r="P11" s="319"/>
      <c r="Q11" s="319"/>
      <c r="R11" s="319"/>
      <c r="S11" s="319"/>
      <c r="T11" s="319"/>
      <c r="U11" s="320"/>
      <c r="V11" s="321" t="s">
        <v>642</v>
      </c>
      <c r="W11" s="322"/>
      <c r="X11" s="322"/>
      <c r="Y11" s="322"/>
      <c r="Z11" s="322"/>
      <c r="AA11" s="322"/>
      <c r="AB11" s="322"/>
      <c r="AC11" s="322"/>
      <c r="AD11" s="322"/>
      <c r="AE11" s="322"/>
      <c r="AF11" s="322"/>
      <c r="AG11" s="322"/>
      <c r="AH11" s="322"/>
      <c r="AI11" s="323"/>
    </row>
    <row r="12" spans="1:41" s="17" customFormat="1" ht="34.5">
      <c r="A12" s="56" t="s">
        <v>643</v>
      </c>
      <c r="B12" s="57" t="s">
        <v>41</v>
      </c>
      <c r="C12" s="58" t="s">
        <v>644</v>
      </c>
      <c r="D12" s="58" t="s">
        <v>1251</v>
      </c>
      <c r="E12" s="58" t="s">
        <v>1252</v>
      </c>
      <c r="F12" s="56" t="s">
        <v>27</v>
      </c>
      <c r="G12" s="56" t="s">
        <v>3</v>
      </c>
      <c r="H12" s="56" t="s">
        <v>1258</v>
      </c>
      <c r="I12" s="56" t="s">
        <v>11</v>
      </c>
      <c r="J12" s="56" t="s">
        <v>6</v>
      </c>
      <c r="K12" s="56" t="s">
        <v>15</v>
      </c>
      <c r="L12" s="56" t="s">
        <v>1259</v>
      </c>
      <c r="M12" s="56" t="s">
        <v>17</v>
      </c>
      <c r="N12" s="56" t="s">
        <v>13</v>
      </c>
      <c r="O12" s="56" t="s">
        <v>1260</v>
      </c>
      <c r="P12" s="56" t="s">
        <v>1261</v>
      </c>
      <c r="Q12" s="56" t="s">
        <v>20</v>
      </c>
      <c r="R12" s="56" t="s">
        <v>21</v>
      </c>
      <c r="S12" s="56" t="s">
        <v>8</v>
      </c>
      <c r="T12" s="56" t="s">
        <v>1270</v>
      </c>
      <c r="U12" s="56" t="s">
        <v>1248</v>
      </c>
      <c r="V12" s="58" t="s">
        <v>1255</v>
      </c>
      <c r="W12" s="58" t="s">
        <v>1253</v>
      </c>
      <c r="X12" s="56" t="s">
        <v>3</v>
      </c>
      <c r="Y12" s="56" t="s">
        <v>632</v>
      </c>
      <c r="Z12" s="56" t="s">
        <v>11</v>
      </c>
      <c r="AA12" s="56" t="s">
        <v>6</v>
      </c>
      <c r="AB12" s="56" t="s">
        <v>17</v>
      </c>
      <c r="AC12" s="56" t="s">
        <v>13</v>
      </c>
      <c r="AD12" s="56" t="s">
        <v>1261</v>
      </c>
      <c r="AE12" s="56" t="s">
        <v>20</v>
      </c>
      <c r="AF12" s="56" t="s">
        <v>21</v>
      </c>
      <c r="AG12" s="56" t="s">
        <v>23</v>
      </c>
      <c r="AH12" s="56" t="s">
        <v>1250</v>
      </c>
      <c r="AI12" s="56" t="s">
        <v>1270</v>
      </c>
      <c r="AJ12" s="58" t="s">
        <v>645</v>
      </c>
    </row>
    <row r="13" spans="1:41" ht="20.100000000000001" customHeight="1">
      <c r="A13" s="59">
        <v>6</v>
      </c>
      <c r="B13" s="60" t="s">
        <v>690</v>
      </c>
      <c r="C13" s="61" t="s">
        <v>1301</v>
      </c>
      <c r="D13" s="62">
        <v>0</v>
      </c>
      <c r="E13" s="62">
        <v>20207.14</v>
      </c>
      <c r="F13" s="62">
        <v>0</v>
      </c>
      <c r="G13" s="62">
        <v>364368.38</v>
      </c>
      <c r="H13" s="62">
        <v>0</v>
      </c>
      <c r="I13" s="62">
        <v>50</v>
      </c>
      <c r="J13" s="62">
        <v>109913.97</v>
      </c>
      <c r="K13" s="62">
        <v>2516.2600000000002</v>
      </c>
      <c r="L13" s="62">
        <v>0</v>
      </c>
      <c r="M13" s="62">
        <v>0</v>
      </c>
      <c r="N13" s="62">
        <v>0</v>
      </c>
      <c r="O13" s="62">
        <v>291.61</v>
      </c>
      <c r="P13" s="62">
        <v>0</v>
      </c>
      <c r="Q13" s="62">
        <v>0</v>
      </c>
      <c r="R13" s="62">
        <v>0</v>
      </c>
      <c r="S13" s="62">
        <v>0</v>
      </c>
      <c r="T13" s="62">
        <v>0</v>
      </c>
      <c r="U13" s="62">
        <v>0</v>
      </c>
      <c r="V13" s="62">
        <v>0</v>
      </c>
      <c r="W13" s="62">
        <v>0</v>
      </c>
      <c r="X13" s="62">
        <v>0</v>
      </c>
      <c r="Y13" s="62">
        <v>0</v>
      </c>
      <c r="Z13" s="62">
        <v>0</v>
      </c>
      <c r="AA13" s="62">
        <v>0</v>
      </c>
      <c r="AB13" s="62">
        <v>0</v>
      </c>
      <c r="AC13" s="62">
        <v>0</v>
      </c>
      <c r="AD13" s="62">
        <v>0</v>
      </c>
      <c r="AE13" s="62">
        <v>0</v>
      </c>
      <c r="AF13" s="62">
        <v>0</v>
      </c>
      <c r="AG13" s="62">
        <v>0</v>
      </c>
      <c r="AH13" s="62">
        <v>0</v>
      </c>
      <c r="AI13" s="62">
        <v>0</v>
      </c>
      <c r="AJ13" s="63">
        <f>SUM(D13:AI13)</f>
        <v>497347.36</v>
      </c>
      <c r="AM13" s="70"/>
    </row>
    <row r="14" spans="1:41" ht="20.100000000000001" customHeight="1">
      <c r="A14" s="59">
        <v>10</v>
      </c>
      <c r="B14" s="60" t="s">
        <v>691</v>
      </c>
      <c r="C14" s="61" t="s">
        <v>1301</v>
      </c>
      <c r="D14" s="62">
        <v>0</v>
      </c>
      <c r="E14" s="62">
        <v>0</v>
      </c>
      <c r="F14" s="62">
        <v>0</v>
      </c>
      <c r="G14" s="62">
        <v>128513.68000000001</v>
      </c>
      <c r="H14" s="62">
        <v>0</v>
      </c>
      <c r="I14" s="62">
        <v>63259.41</v>
      </c>
      <c r="J14" s="62">
        <v>9060437.4800000004</v>
      </c>
      <c r="K14" s="62">
        <v>250837.48999999993</v>
      </c>
      <c r="L14" s="62">
        <v>0</v>
      </c>
      <c r="M14" s="62">
        <v>0</v>
      </c>
      <c r="N14" s="62">
        <v>2237320.6499999994</v>
      </c>
      <c r="O14" s="62">
        <v>0</v>
      </c>
      <c r="P14" s="62">
        <v>3417487.6799999992</v>
      </c>
      <c r="Q14" s="62">
        <v>0</v>
      </c>
      <c r="R14" s="62">
        <v>0</v>
      </c>
      <c r="S14" s="62">
        <v>0</v>
      </c>
      <c r="T14" s="62">
        <v>0</v>
      </c>
      <c r="U14" s="62">
        <v>0</v>
      </c>
      <c r="V14" s="62">
        <v>0</v>
      </c>
      <c r="W14" s="62">
        <v>0</v>
      </c>
      <c r="X14" s="62">
        <v>24010</v>
      </c>
      <c r="Y14" s="62">
        <v>0</v>
      </c>
      <c r="Z14" s="62">
        <v>0</v>
      </c>
      <c r="AA14" s="62">
        <v>137250.00940000001</v>
      </c>
      <c r="AB14" s="62">
        <v>0</v>
      </c>
      <c r="AC14" s="62">
        <v>1234515.31</v>
      </c>
      <c r="AD14" s="62">
        <v>0</v>
      </c>
      <c r="AE14" s="62">
        <v>0</v>
      </c>
      <c r="AF14" s="62">
        <v>0</v>
      </c>
      <c r="AG14" s="62">
        <v>0</v>
      </c>
      <c r="AH14" s="62">
        <v>0</v>
      </c>
      <c r="AI14" s="62">
        <v>0</v>
      </c>
      <c r="AJ14" s="63">
        <f t="shared" ref="AJ14:AJ77" si="0">SUM(D14:AI14)</f>
        <v>16553631.709400002</v>
      </c>
      <c r="AM14" s="70"/>
    </row>
    <row r="15" spans="1:41" ht="20.100000000000001" customHeight="1">
      <c r="A15" s="59">
        <v>15</v>
      </c>
      <c r="B15" s="60" t="s">
        <v>692</v>
      </c>
      <c r="C15" s="61" t="s">
        <v>1301</v>
      </c>
      <c r="D15" s="62">
        <v>0</v>
      </c>
      <c r="E15" s="62">
        <v>0</v>
      </c>
      <c r="F15" s="62">
        <v>75918424.069999993</v>
      </c>
      <c r="G15" s="62">
        <v>18647000.830000002</v>
      </c>
      <c r="H15" s="62">
        <v>0</v>
      </c>
      <c r="I15" s="62">
        <v>4503.5</v>
      </c>
      <c r="J15" s="62">
        <v>372258.62</v>
      </c>
      <c r="K15" s="62">
        <v>4246.28</v>
      </c>
      <c r="L15" s="62">
        <v>0</v>
      </c>
      <c r="M15" s="62">
        <v>0</v>
      </c>
      <c r="N15" s="62">
        <v>0.48</v>
      </c>
      <c r="O15" s="62">
        <v>0</v>
      </c>
      <c r="P15" s="62">
        <v>0</v>
      </c>
      <c r="Q15" s="62">
        <v>0</v>
      </c>
      <c r="R15" s="62">
        <v>0</v>
      </c>
      <c r="S15" s="62">
        <v>0</v>
      </c>
      <c r="T15" s="62">
        <v>1860</v>
      </c>
      <c r="U15" s="62">
        <v>0</v>
      </c>
      <c r="V15" s="62">
        <v>0</v>
      </c>
      <c r="W15" s="62">
        <v>0</v>
      </c>
      <c r="X15" s="62">
        <v>0</v>
      </c>
      <c r="Y15" s="62">
        <v>0</v>
      </c>
      <c r="Z15" s="62">
        <v>50.009399999999999</v>
      </c>
      <c r="AA15" s="62">
        <v>1182711.1968</v>
      </c>
      <c r="AB15" s="62">
        <v>0</v>
      </c>
      <c r="AC15" s="62">
        <v>0</v>
      </c>
      <c r="AD15" s="62">
        <v>0</v>
      </c>
      <c r="AE15" s="62">
        <v>0</v>
      </c>
      <c r="AF15" s="62">
        <v>0</v>
      </c>
      <c r="AG15" s="62">
        <v>0</v>
      </c>
      <c r="AH15" s="62">
        <v>0</v>
      </c>
      <c r="AI15" s="62">
        <v>0</v>
      </c>
      <c r="AJ15" s="63">
        <f t="shared" si="0"/>
        <v>96131054.98619999</v>
      </c>
      <c r="AM15" s="70"/>
    </row>
    <row r="16" spans="1:41" ht="20.100000000000001" customHeight="1">
      <c r="A16" s="59">
        <v>16</v>
      </c>
      <c r="B16" s="60" t="s">
        <v>693</v>
      </c>
      <c r="C16" s="64" t="s">
        <v>1301</v>
      </c>
      <c r="D16" s="62">
        <v>1873838.0499999998</v>
      </c>
      <c r="E16" s="62">
        <v>92193.62</v>
      </c>
      <c r="F16" s="62">
        <v>17714679.02</v>
      </c>
      <c r="G16" s="62">
        <v>12692204.08</v>
      </c>
      <c r="H16" s="62">
        <v>0</v>
      </c>
      <c r="I16" s="62">
        <v>7113.2000000000007</v>
      </c>
      <c r="J16" s="62">
        <v>20969921.68</v>
      </c>
      <c r="K16" s="62">
        <v>25431.660000000003</v>
      </c>
      <c r="L16" s="62">
        <v>0</v>
      </c>
      <c r="M16" s="62">
        <v>5884.4699999999993</v>
      </c>
      <c r="N16" s="62">
        <v>4513.0099999999993</v>
      </c>
      <c r="O16" s="62">
        <v>107188.77999999997</v>
      </c>
      <c r="P16" s="62">
        <v>0</v>
      </c>
      <c r="Q16" s="62">
        <v>0</v>
      </c>
      <c r="R16" s="62">
        <v>0</v>
      </c>
      <c r="S16" s="62">
        <v>0</v>
      </c>
      <c r="T16" s="62">
        <v>144895</v>
      </c>
      <c r="U16" s="62">
        <v>0</v>
      </c>
      <c r="V16" s="62">
        <v>0</v>
      </c>
      <c r="W16" s="62">
        <v>0</v>
      </c>
      <c r="X16" s="62">
        <v>0</v>
      </c>
      <c r="Y16" s="62">
        <v>0</v>
      </c>
      <c r="Z16" s="62">
        <v>0</v>
      </c>
      <c r="AA16" s="62">
        <v>0</v>
      </c>
      <c r="AB16" s="62">
        <v>0</v>
      </c>
      <c r="AC16" s="62">
        <v>0</v>
      </c>
      <c r="AD16" s="62">
        <v>0</v>
      </c>
      <c r="AE16" s="62">
        <v>0</v>
      </c>
      <c r="AF16" s="62">
        <v>0</v>
      </c>
      <c r="AG16" s="62">
        <v>0</v>
      </c>
      <c r="AH16" s="62">
        <v>0</v>
      </c>
      <c r="AI16" s="62">
        <v>0</v>
      </c>
      <c r="AJ16" s="63">
        <f t="shared" si="0"/>
        <v>53637862.569999985</v>
      </c>
      <c r="AM16" s="70"/>
      <c r="AO16" s="18"/>
    </row>
    <row r="17" spans="1:41" ht="20.100000000000001" customHeight="1">
      <c r="A17" s="59">
        <v>20</v>
      </c>
      <c r="B17" s="60" t="s">
        <v>694</v>
      </c>
      <c r="C17" s="61" t="s">
        <v>1301</v>
      </c>
      <c r="D17" s="62">
        <v>3317307</v>
      </c>
      <c r="E17" s="62">
        <v>613.86</v>
      </c>
      <c r="F17" s="62">
        <v>0</v>
      </c>
      <c r="G17" s="62">
        <v>15290356.939999999</v>
      </c>
      <c r="H17" s="62">
        <v>0</v>
      </c>
      <c r="I17" s="62">
        <v>1670</v>
      </c>
      <c r="J17" s="62">
        <v>118144.98999999999</v>
      </c>
      <c r="K17" s="62">
        <v>10535.52</v>
      </c>
      <c r="L17" s="62">
        <v>0</v>
      </c>
      <c r="M17" s="62">
        <v>0</v>
      </c>
      <c r="N17" s="62">
        <v>0</v>
      </c>
      <c r="O17" s="62">
        <v>0</v>
      </c>
      <c r="P17" s="62">
        <v>0</v>
      </c>
      <c r="Q17" s="62">
        <v>0</v>
      </c>
      <c r="R17" s="62">
        <v>0</v>
      </c>
      <c r="S17" s="62">
        <v>0</v>
      </c>
      <c r="T17" s="62">
        <v>0</v>
      </c>
      <c r="U17" s="62">
        <v>0</v>
      </c>
      <c r="V17" s="62">
        <v>0</v>
      </c>
      <c r="W17" s="62">
        <v>0</v>
      </c>
      <c r="X17" s="62">
        <v>0</v>
      </c>
      <c r="Y17" s="62">
        <v>0</v>
      </c>
      <c r="Z17" s="62">
        <v>0</v>
      </c>
      <c r="AA17" s="62">
        <v>0</v>
      </c>
      <c r="AB17" s="62">
        <v>0</v>
      </c>
      <c r="AC17" s="62">
        <v>0</v>
      </c>
      <c r="AD17" s="62">
        <v>0</v>
      </c>
      <c r="AE17" s="62">
        <v>0</v>
      </c>
      <c r="AF17" s="62">
        <v>0</v>
      </c>
      <c r="AG17" s="62">
        <v>0</v>
      </c>
      <c r="AH17" s="62">
        <v>0</v>
      </c>
      <c r="AI17" s="62">
        <v>0</v>
      </c>
      <c r="AJ17" s="63">
        <f t="shared" si="0"/>
        <v>18738628.309999999</v>
      </c>
      <c r="AM17" s="70"/>
      <c r="AN17" s="18"/>
      <c r="AO17" s="18"/>
    </row>
    <row r="18" spans="1:41" ht="20.100000000000001" customHeight="1">
      <c r="A18" s="59">
        <v>25</v>
      </c>
      <c r="B18" s="60" t="s">
        <v>695</v>
      </c>
      <c r="C18" s="61" t="s">
        <v>1301</v>
      </c>
      <c r="D18" s="62">
        <v>0</v>
      </c>
      <c r="E18" s="62">
        <v>3828988.05</v>
      </c>
      <c r="F18" s="62">
        <v>1248705</v>
      </c>
      <c r="G18" s="62">
        <v>5573161.3199999994</v>
      </c>
      <c r="H18" s="62">
        <v>0</v>
      </c>
      <c r="I18" s="62">
        <v>1608.23</v>
      </c>
      <c r="J18" s="62">
        <v>8598649.6500000004</v>
      </c>
      <c r="K18" s="62">
        <v>18611.789999999997</v>
      </c>
      <c r="L18" s="62">
        <v>27794275.680000003</v>
      </c>
      <c r="M18" s="62">
        <v>0</v>
      </c>
      <c r="N18" s="62">
        <v>331443491.43999976</v>
      </c>
      <c r="O18" s="62">
        <v>0</v>
      </c>
      <c r="P18" s="62">
        <v>1500000</v>
      </c>
      <c r="Q18" s="62">
        <v>0</v>
      </c>
      <c r="R18" s="62">
        <v>0</v>
      </c>
      <c r="S18" s="62">
        <v>0</v>
      </c>
      <c r="T18" s="62">
        <v>461995134.63999999</v>
      </c>
      <c r="U18" s="62">
        <v>0</v>
      </c>
      <c r="V18" s="62">
        <v>0</v>
      </c>
      <c r="W18" s="62">
        <v>0</v>
      </c>
      <c r="X18" s="62">
        <v>0</v>
      </c>
      <c r="Y18" s="62">
        <v>0</v>
      </c>
      <c r="Z18" s="62">
        <v>0</v>
      </c>
      <c r="AA18" s="62">
        <v>0</v>
      </c>
      <c r="AB18" s="62">
        <v>0</v>
      </c>
      <c r="AC18" s="62">
        <v>0</v>
      </c>
      <c r="AD18" s="62">
        <v>0</v>
      </c>
      <c r="AE18" s="62">
        <v>0</v>
      </c>
      <c r="AF18" s="62">
        <v>0</v>
      </c>
      <c r="AG18" s="62">
        <v>0</v>
      </c>
      <c r="AH18" s="62">
        <v>0</v>
      </c>
      <c r="AI18" s="62">
        <v>0</v>
      </c>
      <c r="AJ18" s="63">
        <f t="shared" si="0"/>
        <v>842002625.79999971</v>
      </c>
      <c r="AM18" s="70"/>
      <c r="AN18" s="18"/>
      <c r="AO18" s="18"/>
    </row>
    <row r="19" spans="1:41" ht="20.100000000000001" customHeight="1">
      <c r="A19" s="59">
        <v>30</v>
      </c>
      <c r="B19" s="60" t="s">
        <v>696</v>
      </c>
      <c r="C19" s="61" t="s">
        <v>1301</v>
      </c>
      <c r="D19" s="62">
        <v>0</v>
      </c>
      <c r="E19" s="62">
        <v>3356500.5</v>
      </c>
      <c r="F19" s="62">
        <v>0</v>
      </c>
      <c r="G19" s="62">
        <v>6689.7</v>
      </c>
      <c r="H19" s="62">
        <v>0</v>
      </c>
      <c r="I19" s="62">
        <v>0</v>
      </c>
      <c r="J19" s="62">
        <v>0</v>
      </c>
      <c r="K19" s="62">
        <v>0</v>
      </c>
      <c r="L19" s="62">
        <v>0</v>
      </c>
      <c r="M19" s="62">
        <v>0</v>
      </c>
      <c r="N19" s="62">
        <v>0</v>
      </c>
      <c r="O19" s="62">
        <v>0</v>
      </c>
      <c r="P19" s="62">
        <v>601757.14</v>
      </c>
      <c r="Q19" s="62">
        <v>0</v>
      </c>
      <c r="R19" s="62">
        <v>0</v>
      </c>
      <c r="S19" s="62">
        <v>0</v>
      </c>
      <c r="T19" s="62">
        <v>0</v>
      </c>
      <c r="U19" s="62">
        <v>0</v>
      </c>
      <c r="V19" s="62">
        <v>0</v>
      </c>
      <c r="W19" s="62">
        <v>0</v>
      </c>
      <c r="X19" s="62">
        <v>0</v>
      </c>
      <c r="Y19" s="62">
        <v>0</v>
      </c>
      <c r="Z19" s="62">
        <v>0</v>
      </c>
      <c r="AA19" s="62">
        <v>0</v>
      </c>
      <c r="AB19" s="62">
        <v>0</v>
      </c>
      <c r="AC19" s="62">
        <v>0</v>
      </c>
      <c r="AD19" s="62">
        <v>0</v>
      </c>
      <c r="AE19" s="62">
        <v>0</v>
      </c>
      <c r="AF19" s="62">
        <v>0</v>
      </c>
      <c r="AG19" s="62">
        <v>0</v>
      </c>
      <c r="AH19" s="62">
        <v>0</v>
      </c>
      <c r="AI19" s="62">
        <v>0</v>
      </c>
      <c r="AJ19" s="63">
        <f t="shared" si="0"/>
        <v>3964947.3400000003</v>
      </c>
      <c r="AM19" s="70"/>
    </row>
    <row r="20" spans="1:41" ht="20.100000000000001" customHeight="1">
      <c r="A20" s="59">
        <v>35</v>
      </c>
      <c r="B20" s="60" t="s">
        <v>697</v>
      </c>
      <c r="C20" s="64" t="s">
        <v>1301</v>
      </c>
      <c r="D20" s="62">
        <v>0</v>
      </c>
      <c r="E20" s="62">
        <v>3564</v>
      </c>
      <c r="F20" s="62">
        <v>0</v>
      </c>
      <c r="G20" s="62">
        <v>7252722.7599999979</v>
      </c>
      <c r="H20" s="62">
        <v>0</v>
      </c>
      <c r="I20" s="62">
        <v>2906.5600000000004</v>
      </c>
      <c r="J20" s="62">
        <v>5790676.9000000004</v>
      </c>
      <c r="K20" s="62">
        <v>2167.83</v>
      </c>
      <c r="L20" s="62">
        <v>51222</v>
      </c>
      <c r="M20" s="62">
        <v>680.86</v>
      </c>
      <c r="N20" s="62">
        <v>156.32</v>
      </c>
      <c r="O20" s="62">
        <v>75.52</v>
      </c>
      <c r="P20" s="62">
        <v>467734.24</v>
      </c>
      <c r="Q20" s="62">
        <v>0</v>
      </c>
      <c r="R20" s="62">
        <v>0</v>
      </c>
      <c r="S20" s="62">
        <v>0</v>
      </c>
      <c r="T20" s="62">
        <v>3356744.6000000006</v>
      </c>
      <c r="U20" s="62">
        <v>0</v>
      </c>
      <c r="V20" s="62">
        <v>0</v>
      </c>
      <c r="W20" s="62">
        <v>0</v>
      </c>
      <c r="X20" s="62">
        <v>0</v>
      </c>
      <c r="Y20" s="62">
        <v>0</v>
      </c>
      <c r="Z20" s="62">
        <v>0</v>
      </c>
      <c r="AA20" s="62">
        <v>1780124.3810000001</v>
      </c>
      <c r="AB20" s="62">
        <v>0</v>
      </c>
      <c r="AC20" s="62">
        <v>0</v>
      </c>
      <c r="AD20" s="62">
        <v>0</v>
      </c>
      <c r="AE20" s="62">
        <v>0</v>
      </c>
      <c r="AF20" s="62">
        <v>0</v>
      </c>
      <c r="AG20" s="62">
        <v>0</v>
      </c>
      <c r="AH20" s="62">
        <v>0</v>
      </c>
      <c r="AI20" s="62">
        <v>0</v>
      </c>
      <c r="AJ20" s="63">
        <f t="shared" si="0"/>
        <v>18708775.971000001</v>
      </c>
      <c r="AM20" s="70"/>
    </row>
    <row r="21" spans="1:41" ht="20.100000000000001" customHeight="1">
      <c r="A21" s="59">
        <v>41</v>
      </c>
      <c r="B21" s="60" t="s">
        <v>698</v>
      </c>
      <c r="C21" s="61" t="s">
        <v>1301</v>
      </c>
      <c r="D21" s="62">
        <v>0</v>
      </c>
      <c r="E21" s="62">
        <v>0</v>
      </c>
      <c r="F21" s="62">
        <v>31382948.369999997</v>
      </c>
      <c r="G21" s="62">
        <v>5020804.1000000006</v>
      </c>
      <c r="H21" s="62">
        <v>0</v>
      </c>
      <c r="I21" s="62">
        <v>0</v>
      </c>
      <c r="J21" s="62">
        <v>2238157.44</v>
      </c>
      <c r="K21" s="62">
        <v>0</v>
      </c>
      <c r="L21" s="62">
        <v>0</v>
      </c>
      <c r="M21" s="62">
        <v>0</v>
      </c>
      <c r="N21" s="62">
        <v>0</v>
      </c>
      <c r="O21" s="62">
        <v>0</v>
      </c>
      <c r="P21" s="62">
        <v>0</v>
      </c>
      <c r="Q21" s="62">
        <v>0</v>
      </c>
      <c r="R21" s="62">
        <v>0</v>
      </c>
      <c r="S21" s="62">
        <v>0</v>
      </c>
      <c r="T21" s="62">
        <v>102911.24</v>
      </c>
      <c r="U21" s="62">
        <v>0</v>
      </c>
      <c r="V21" s="62">
        <v>0</v>
      </c>
      <c r="W21" s="62">
        <v>0</v>
      </c>
      <c r="X21" s="62">
        <v>0</v>
      </c>
      <c r="Y21" s="62">
        <v>0</v>
      </c>
      <c r="Z21" s="62">
        <v>0</v>
      </c>
      <c r="AA21" s="62">
        <v>0</v>
      </c>
      <c r="AB21" s="62">
        <v>0</v>
      </c>
      <c r="AC21" s="62">
        <v>0</v>
      </c>
      <c r="AD21" s="62">
        <v>0</v>
      </c>
      <c r="AE21" s="62">
        <v>0</v>
      </c>
      <c r="AF21" s="62">
        <v>0</v>
      </c>
      <c r="AG21" s="62">
        <v>0</v>
      </c>
      <c r="AH21" s="62">
        <v>0</v>
      </c>
      <c r="AI21" s="62">
        <v>0</v>
      </c>
      <c r="AJ21" s="63">
        <f t="shared" si="0"/>
        <v>38744821.149999999</v>
      </c>
      <c r="AM21" s="70"/>
    </row>
    <row r="22" spans="1:41" ht="20.100000000000001" customHeight="1">
      <c r="A22" s="59">
        <v>46</v>
      </c>
      <c r="B22" s="60" t="s">
        <v>699</v>
      </c>
      <c r="C22" s="61" t="s">
        <v>1301</v>
      </c>
      <c r="D22" s="62">
        <v>3366022.36</v>
      </c>
      <c r="E22" s="62">
        <v>3321331.8</v>
      </c>
      <c r="F22" s="62">
        <v>32027472.610000003</v>
      </c>
      <c r="G22" s="62">
        <v>5323155.290000001</v>
      </c>
      <c r="H22" s="62">
        <v>0</v>
      </c>
      <c r="I22" s="62">
        <v>59239.040000000008</v>
      </c>
      <c r="J22" s="62">
        <v>19704223.340000004</v>
      </c>
      <c r="K22" s="62">
        <v>61399.489999999983</v>
      </c>
      <c r="L22" s="62">
        <v>0</v>
      </c>
      <c r="M22" s="62">
        <v>0.03</v>
      </c>
      <c r="N22" s="62">
        <v>36935.999999999993</v>
      </c>
      <c r="O22" s="62">
        <v>87505.11</v>
      </c>
      <c r="P22" s="62">
        <v>210036</v>
      </c>
      <c r="Q22" s="62">
        <v>0</v>
      </c>
      <c r="R22" s="62">
        <v>0</v>
      </c>
      <c r="S22" s="62">
        <v>0</v>
      </c>
      <c r="T22" s="62">
        <v>0</v>
      </c>
      <c r="U22" s="62">
        <v>0</v>
      </c>
      <c r="V22" s="62">
        <v>0</v>
      </c>
      <c r="W22" s="62">
        <v>0</v>
      </c>
      <c r="X22" s="62">
        <v>3107.58</v>
      </c>
      <c r="Y22" s="62">
        <v>0</v>
      </c>
      <c r="Z22" s="62">
        <v>0</v>
      </c>
      <c r="AA22" s="62">
        <v>0</v>
      </c>
      <c r="AB22" s="62">
        <v>0</v>
      </c>
      <c r="AC22" s="62">
        <v>0</v>
      </c>
      <c r="AD22" s="62">
        <v>0</v>
      </c>
      <c r="AE22" s="62">
        <v>0</v>
      </c>
      <c r="AF22" s="62">
        <v>0</v>
      </c>
      <c r="AG22" s="62">
        <v>0</v>
      </c>
      <c r="AH22" s="62">
        <v>0</v>
      </c>
      <c r="AI22" s="62">
        <v>0</v>
      </c>
      <c r="AJ22" s="63">
        <f t="shared" si="0"/>
        <v>64200428.650000006</v>
      </c>
      <c r="AM22" s="70"/>
    </row>
    <row r="23" spans="1:41" ht="20.100000000000001" customHeight="1">
      <c r="A23" s="59">
        <v>47</v>
      </c>
      <c r="B23" s="60" t="s">
        <v>700</v>
      </c>
      <c r="C23" s="61" t="s">
        <v>1301</v>
      </c>
      <c r="D23" s="62">
        <v>152251.60999999999</v>
      </c>
      <c r="E23" s="62">
        <v>0</v>
      </c>
      <c r="F23" s="62">
        <v>3986652.17</v>
      </c>
      <c r="G23" s="62">
        <v>2485165.1</v>
      </c>
      <c r="H23" s="62">
        <v>0</v>
      </c>
      <c r="I23" s="62">
        <v>1152.02</v>
      </c>
      <c r="J23" s="62">
        <v>3023717.39</v>
      </c>
      <c r="K23" s="62">
        <v>1765.55</v>
      </c>
      <c r="L23" s="62">
        <v>0</v>
      </c>
      <c r="M23" s="62">
        <v>0</v>
      </c>
      <c r="N23" s="62">
        <v>0</v>
      </c>
      <c r="O23" s="62">
        <v>0</v>
      </c>
      <c r="P23" s="62">
        <v>415909</v>
      </c>
      <c r="Q23" s="62">
        <v>0</v>
      </c>
      <c r="R23" s="62">
        <v>0</v>
      </c>
      <c r="S23" s="62">
        <v>0</v>
      </c>
      <c r="T23" s="62">
        <v>0</v>
      </c>
      <c r="U23" s="62">
        <v>0</v>
      </c>
      <c r="V23" s="62">
        <v>0</v>
      </c>
      <c r="W23" s="62">
        <v>0</v>
      </c>
      <c r="X23" s="62">
        <v>0</v>
      </c>
      <c r="Y23" s="62">
        <v>0</v>
      </c>
      <c r="Z23" s="62">
        <v>300.0564</v>
      </c>
      <c r="AA23" s="62">
        <v>32701523.685600005</v>
      </c>
      <c r="AB23" s="62">
        <v>0</v>
      </c>
      <c r="AC23" s="62">
        <v>0</v>
      </c>
      <c r="AD23" s="62">
        <v>0</v>
      </c>
      <c r="AE23" s="62">
        <v>0</v>
      </c>
      <c r="AF23" s="62">
        <v>0</v>
      </c>
      <c r="AG23" s="62">
        <v>0</v>
      </c>
      <c r="AH23" s="62">
        <v>0</v>
      </c>
      <c r="AI23" s="62">
        <v>0</v>
      </c>
      <c r="AJ23" s="63">
        <f t="shared" si="0"/>
        <v>42768436.582000002</v>
      </c>
      <c r="AM23" s="70"/>
    </row>
    <row r="24" spans="1:41" ht="20.100000000000001" customHeight="1">
      <c r="A24" s="59">
        <v>48</v>
      </c>
      <c r="B24" s="60" t="s">
        <v>701</v>
      </c>
      <c r="C24" s="61" t="s">
        <v>1301</v>
      </c>
      <c r="D24" s="62">
        <v>0</v>
      </c>
      <c r="E24" s="62">
        <v>0</v>
      </c>
      <c r="F24" s="62">
        <v>164205</v>
      </c>
      <c r="G24" s="62">
        <v>77798.89</v>
      </c>
      <c r="H24" s="62">
        <v>0</v>
      </c>
      <c r="I24" s="62">
        <v>292.5</v>
      </c>
      <c r="J24" s="62">
        <v>321.45</v>
      </c>
      <c r="K24" s="62">
        <v>27980</v>
      </c>
      <c r="L24" s="62">
        <v>0</v>
      </c>
      <c r="M24" s="62">
        <v>0</v>
      </c>
      <c r="N24" s="62">
        <v>0</v>
      </c>
      <c r="O24" s="62">
        <v>0</v>
      </c>
      <c r="P24" s="62">
        <v>0</v>
      </c>
      <c r="Q24" s="62">
        <v>0</v>
      </c>
      <c r="R24" s="62">
        <v>0</v>
      </c>
      <c r="S24" s="62">
        <v>0</v>
      </c>
      <c r="T24" s="62">
        <v>0</v>
      </c>
      <c r="U24" s="62">
        <v>0</v>
      </c>
      <c r="V24" s="62">
        <v>0</v>
      </c>
      <c r="W24" s="62">
        <v>0</v>
      </c>
      <c r="X24" s="62">
        <v>0</v>
      </c>
      <c r="Y24" s="62">
        <v>0</v>
      </c>
      <c r="Z24" s="62">
        <v>0</v>
      </c>
      <c r="AA24" s="62">
        <v>0</v>
      </c>
      <c r="AB24" s="62">
        <v>0</v>
      </c>
      <c r="AC24" s="62">
        <v>0</v>
      </c>
      <c r="AD24" s="62">
        <v>0</v>
      </c>
      <c r="AE24" s="62">
        <v>0</v>
      </c>
      <c r="AF24" s="62">
        <v>0</v>
      </c>
      <c r="AG24" s="62">
        <v>0</v>
      </c>
      <c r="AH24" s="62">
        <v>0</v>
      </c>
      <c r="AI24" s="62">
        <v>0</v>
      </c>
      <c r="AJ24" s="63">
        <f t="shared" si="0"/>
        <v>270597.84000000003</v>
      </c>
      <c r="AM24" s="70"/>
    </row>
    <row r="25" spans="1:41" ht="20.100000000000001" customHeight="1">
      <c r="A25" s="59">
        <v>50</v>
      </c>
      <c r="B25" s="60" t="s">
        <v>702</v>
      </c>
      <c r="C25" s="61" t="s">
        <v>1301</v>
      </c>
      <c r="D25" s="62">
        <v>0</v>
      </c>
      <c r="E25" s="62">
        <v>0</v>
      </c>
      <c r="F25" s="62">
        <v>0</v>
      </c>
      <c r="G25" s="62">
        <v>21218.29</v>
      </c>
      <c r="H25" s="62">
        <v>0</v>
      </c>
      <c r="I25" s="62">
        <v>0</v>
      </c>
      <c r="J25" s="62">
        <v>0</v>
      </c>
      <c r="K25" s="62">
        <v>0</v>
      </c>
      <c r="L25" s="62">
        <v>0</v>
      </c>
      <c r="M25" s="62">
        <v>0</v>
      </c>
      <c r="N25" s="62">
        <v>0</v>
      </c>
      <c r="O25" s="62">
        <v>0</v>
      </c>
      <c r="P25" s="62">
        <v>0</v>
      </c>
      <c r="Q25" s="62">
        <v>0</v>
      </c>
      <c r="R25" s="62">
        <v>0</v>
      </c>
      <c r="S25" s="62">
        <v>0</v>
      </c>
      <c r="T25" s="62">
        <v>0</v>
      </c>
      <c r="U25" s="62">
        <v>0</v>
      </c>
      <c r="V25" s="62">
        <v>0</v>
      </c>
      <c r="W25" s="62">
        <v>0</v>
      </c>
      <c r="X25" s="62">
        <v>0</v>
      </c>
      <c r="Y25" s="62">
        <v>0</v>
      </c>
      <c r="Z25" s="62">
        <v>0</v>
      </c>
      <c r="AA25" s="62">
        <v>0</v>
      </c>
      <c r="AB25" s="62">
        <v>0</v>
      </c>
      <c r="AC25" s="62">
        <v>0</v>
      </c>
      <c r="AD25" s="62">
        <v>0</v>
      </c>
      <c r="AE25" s="62">
        <v>0</v>
      </c>
      <c r="AF25" s="62">
        <v>0</v>
      </c>
      <c r="AG25" s="62">
        <v>0</v>
      </c>
      <c r="AH25" s="62">
        <v>0</v>
      </c>
      <c r="AI25" s="62">
        <v>0</v>
      </c>
      <c r="AJ25" s="63">
        <f t="shared" si="0"/>
        <v>21218.29</v>
      </c>
      <c r="AM25" s="70"/>
    </row>
    <row r="26" spans="1:41" ht="20.100000000000001" customHeight="1">
      <c r="A26" s="59">
        <v>51</v>
      </c>
      <c r="B26" s="60" t="s">
        <v>703</v>
      </c>
      <c r="C26" s="61" t="s">
        <v>1301</v>
      </c>
      <c r="D26" s="62">
        <v>0</v>
      </c>
      <c r="E26" s="62">
        <v>0</v>
      </c>
      <c r="F26" s="62">
        <v>0</v>
      </c>
      <c r="G26" s="62">
        <v>21065.759999999998</v>
      </c>
      <c r="H26" s="62">
        <v>0</v>
      </c>
      <c r="I26" s="62">
        <v>50</v>
      </c>
      <c r="J26" s="62">
        <v>1813351.6500000001</v>
      </c>
      <c r="K26" s="62">
        <v>0</v>
      </c>
      <c r="L26" s="62">
        <v>0</v>
      </c>
      <c r="M26" s="62">
        <v>0</v>
      </c>
      <c r="N26" s="62">
        <v>0</v>
      </c>
      <c r="O26" s="62">
        <v>0</v>
      </c>
      <c r="P26" s="62">
        <v>0</v>
      </c>
      <c r="Q26" s="62">
        <v>0</v>
      </c>
      <c r="R26" s="62">
        <v>0</v>
      </c>
      <c r="S26" s="62">
        <v>0</v>
      </c>
      <c r="T26" s="62">
        <v>0</v>
      </c>
      <c r="U26" s="62">
        <v>0</v>
      </c>
      <c r="V26" s="62">
        <v>0</v>
      </c>
      <c r="W26" s="62">
        <v>0</v>
      </c>
      <c r="X26" s="62">
        <v>0</v>
      </c>
      <c r="Y26" s="62">
        <v>0</v>
      </c>
      <c r="Z26" s="62">
        <v>0</v>
      </c>
      <c r="AA26" s="62">
        <v>0</v>
      </c>
      <c r="AB26" s="62">
        <v>0</v>
      </c>
      <c r="AC26" s="62">
        <v>0</v>
      </c>
      <c r="AD26" s="62">
        <v>0</v>
      </c>
      <c r="AE26" s="62">
        <v>0</v>
      </c>
      <c r="AF26" s="62">
        <v>0</v>
      </c>
      <c r="AG26" s="62">
        <v>0</v>
      </c>
      <c r="AH26" s="62">
        <v>0</v>
      </c>
      <c r="AI26" s="62">
        <v>0</v>
      </c>
      <c r="AJ26" s="63">
        <f t="shared" si="0"/>
        <v>1834467.4100000001</v>
      </c>
      <c r="AM26" s="70"/>
    </row>
    <row r="27" spans="1:41" ht="20.100000000000001" customHeight="1">
      <c r="A27" s="59">
        <v>52</v>
      </c>
      <c r="B27" s="60" t="s">
        <v>704</v>
      </c>
      <c r="C27" s="61" t="s">
        <v>1301</v>
      </c>
      <c r="D27" s="62">
        <v>39606.92</v>
      </c>
      <c r="E27" s="62">
        <v>0</v>
      </c>
      <c r="F27" s="62">
        <v>367467.59</v>
      </c>
      <c r="G27" s="62">
        <v>126646.82</v>
      </c>
      <c r="H27" s="62">
        <v>0</v>
      </c>
      <c r="I27" s="62">
        <v>4150.630000000001</v>
      </c>
      <c r="J27" s="62">
        <v>411438.18</v>
      </c>
      <c r="K27" s="62">
        <v>1773.42</v>
      </c>
      <c r="L27" s="62">
        <v>0</v>
      </c>
      <c r="M27" s="62">
        <v>0</v>
      </c>
      <c r="N27" s="62">
        <v>643.91999999999996</v>
      </c>
      <c r="O27" s="62">
        <v>0</v>
      </c>
      <c r="P27" s="62">
        <v>0</v>
      </c>
      <c r="Q27" s="62">
        <v>0</v>
      </c>
      <c r="R27" s="62">
        <v>0</v>
      </c>
      <c r="S27" s="62">
        <v>0</v>
      </c>
      <c r="T27" s="62">
        <v>0</v>
      </c>
      <c r="U27" s="62">
        <v>0</v>
      </c>
      <c r="V27" s="62">
        <v>0</v>
      </c>
      <c r="W27" s="62">
        <v>0</v>
      </c>
      <c r="X27" s="62">
        <v>0</v>
      </c>
      <c r="Y27" s="62">
        <v>0</v>
      </c>
      <c r="Z27" s="62">
        <v>0</v>
      </c>
      <c r="AA27" s="62">
        <v>0</v>
      </c>
      <c r="AB27" s="62">
        <v>2375.9610000000002</v>
      </c>
      <c r="AC27" s="62">
        <v>0</v>
      </c>
      <c r="AD27" s="62">
        <v>0</v>
      </c>
      <c r="AE27" s="62">
        <v>0</v>
      </c>
      <c r="AF27" s="62">
        <v>0</v>
      </c>
      <c r="AG27" s="62">
        <v>0</v>
      </c>
      <c r="AH27" s="62">
        <v>0</v>
      </c>
      <c r="AI27" s="62">
        <v>0</v>
      </c>
      <c r="AJ27" s="63">
        <f t="shared" si="0"/>
        <v>954103.44100000022</v>
      </c>
      <c r="AM27" s="70"/>
    </row>
    <row r="28" spans="1:41" ht="20.100000000000001" customHeight="1">
      <c r="A28" s="59">
        <v>66</v>
      </c>
      <c r="B28" s="60" t="s">
        <v>705</v>
      </c>
      <c r="C28" s="61" t="s">
        <v>1301</v>
      </c>
      <c r="D28" s="62">
        <v>1012422</v>
      </c>
      <c r="E28" s="62">
        <v>45435.99</v>
      </c>
      <c r="F28" s="62">
        <v>115368.9</v>
      </c>
      <c r="G28" s="62">
        <v>445553.74000000005</v>
      </c>
      <c r="H28" s="62">
        <v>0</v>
      </c>
      <c r="I28" s="62">
        <v>0</v>
      </c>
      <c r="J28" s="62">
        <v>451.61</v>
      </c>
      <c r="K28" s="62">
        <v>0</v>
      </c>
      <c r="L28" s="62">
        <v>0</v>
      </c>
      <c r="M28" s="62">
        <v>0</v>
      </c>
      <c r="N28" s="62">
        <v>940</v>
      </c>
      <c r="O28" s="62">
        <v>0</v>
      </c>
      <c r="P28" s="62">
        <v>7891.1900000000005</v>
      </c>
      <c r="Q28" s="62">
        <v>0</v>
      </c>
      <c r="R28" s="62">
        <v>0</v>
      </c>
      <c r="S28" s="62">
        <v>0</v>
      </c>
      <c r="T28" s="62">
        <v>0</v>
      </c>
      <c r="U28" s="62">
        <v>0</v>
      </c>
      <c r="V28" s="62">
        <v>0</v>
      </c>
      <c r="W28" s="62">
        <v>0</v>
      </c>
      <c r="X28" s="62">
        <v>50.009399999999999</v>
      </c>
      <c r="Y28" s="62">
        <v>0</v>
      </c>
      <c r="Z28" s="62">
        <v>200.0376</v>
      </c>
      <c r="AA28" s="62">
        <v>12735416.510600001</v>
      </c>
      <c r="AB28" s="62">
        <v>0</v>
      </c>
      <c r="AC28" s="62">
        <v>0</v>
      </c>
      <c r="AD28" s="62">
        <v>0</v>
      </c>
      <c r="AE28" s="62">
        <v>0</v>
      </c>
      <c r="AF28" s="62">
        <v>0</v>
      </c>
      <c r="AG28" s="62">
        <v>0</v>
      </c>
      <c r="AH28" s="62">
        <v>0</v>
      </c>
      <c r="AI28" s="62">
        <v>0</v>
      </c>
      <c r="AJ28" s="63">
        <f t="shared" si="0"/>
        <v>14363729.987600001</v>
      </c>
      <c r="AM28" s="70"/>
    </row>
    <row r="29" spans="1:41" ht="20.100000000000001" customHeight="1">
      <c r="A29" s="59">
        <v>70</v>
      </c>
      <c r="B29" s="60" t="s">
        <v>706</v>
      </c>
      <c r="C29" s="61" t="s">
        <v>1301</v>
      </c>
      <c r="D29" s="62">
        <v>0</v>
      </c>
      <c r="E29" s="62">
        <v>0</v>
      </c>
      <c r="F29" s="62">
        <v>2329685.5300000003</v>
      </c>
      <c r="G29" s="62">
        <v>91324.59</v>
      </c>
      <c r="H29" s="62">
        <v>0</v>
      </c>
      <c r="I29" s="62">
        <v>250</v>
      </c>
      <c r="J29" s="62">
        <v>34547</v>
      </c>
      <c r="K29" s="62">
        <v>1149.8399999999999</v>
      </c>
      <c r="L29" s="62">
        <v>0</v>
      </c>
      <c r="M29" s="62">
        <v>0</v>
      </c>
      <c r="N29" s="62">
        <v>2616.61</v>
      </c>
      <c r="O29" s="62">
        <v>0</v>
      </c>
      <c r="P29" s="62">
        <v>0</v>
      </c>
      <c r="Q29" s="62">
        <v>0</v>
      </c>
      <c r="R29" s="62">
        <v>0</v>
      </c>
      <c r="S29" s="62">
        <v>0</v>
      </c>
      <c r="T29" s="62">
        <v>83458.86</v>
      </c>
      <c r="U29" s="62">
        <v>0</v>
      </c>
      <c r="V29" s="62">
        <v>0</v>
      </c>
      <c r="W29" s="62">
        <v>0</v>
      </c>
      <c r="X29" s="62">
        <v>0</v>
      </c>
      <c r="Y29" s="62">
        <v>0</v>
      </c>
      <c r="Z29" s="62">
        <v>100.0188</v>
      </c>
      <c r="AA29" s="62">
        <v>16114140</v>
      </c>
      <c r="AB29" s="62">
        <v>0</v>
      </c>
      <c r="AC29" s="62">
        <v>0</v>
      </c>
      <c r="AD29" s="62">
        <v>0</v>
      </c>
      <c r="AE29" s="62">
        <v>0</v>
      </c>
      <c r="AF29" s="62">
        <v>0</v>
      </c>
      <c r="AG29" s="62">
        <v>0</v>
      </c>
      <c r="AH29" s="62">
        <v>0</v>
      </c>
      <c r="AI29" s="62">
        <v>0</v>
      </c>
      <c r="AJ29" s="63">
        <f t="shared" si="0"/>
        <v>18657272.448800001</v>
      </c>
      <c r="AM29" s="70"/>
    </row>
    <row r="30" spans="1:41" ht="20.100000000000001" customHeight="1">
      <c r="A30" s="59">
        <v>76</v>
      </c>
      <c r="B30" s="60" t="s">
        <v>707</v>
      </c>
      <c r="C30" s="61" t="s">
        <v>1301</v>
      </c>
      <c r="D30" s="62">
        <v>0</v>
      </c>
      <c r="E30" s="62">
        <v>0</v>
      </c>
      <c r="F30" s="62">
        <v>0</v>
      </c>
      <c r="G30" s="62">
        <v>0</v>
      </c>
      <c r="H30" s="62">
        <v>0</v>
      </c>
      <c r="I30" s="62">
        <v>0</v>
      </c>
      <c r="J30" s="62">
        <v>9016681.870000001</v>
      </c>
      <c r="K30" s="62">
        <v>0</v>
      </c>
      <c r="L30" s="62">
        <v>0</v>
      </c>
      <c r="M30" s="62">
        <v>0</v>
      </c>
      <c r="N30" s="62">
        <v>0</v>
      </c>
      <c r="O30" s="62">
        <v>0</v>
      </c>
      <c r="P30" s="62">
        <v>20000</v>
      </c>
      <c r="Q30" s="62">
        <v>0</v>
      </c>
      <c r="R30" s="62">
        <v>0</v>
      </c>
      <c r="S30" s="62">
        <v>0</v>
      </c>
      <c r="T30" s="62">
        <v>0</v>
      </c>
      <c r="U30" s="62">
        <v>0</v>
      </c>
      <c r="V30" s="62">
        <v>0</v>
      </c>
      <c r="W30" s="62">
        <v>0</v>
      </c>
      <c r="X30" s="62">
        <v>0</v>
      </c>
      <c r="Y30" s="62">
        <v>0</v>
      </c>
      <c r="Z30" s="62">
        <v>0</v>
      </c>
      <c r="AA30" s="62">
        <v>968332.0122</v>
      </c>
      <c r="AB30" s="62">
        <v>0</v>
      </c>
      <c r="AC30" s="62">
        <v>0</v>
      </c>
      <c r="AD30" s="62">
        <v>0</v>
      </c>
      <c r="AE30" s="62">
        <v>0</v>
      </c>
      <c r="AF30" s="62">
        <v>0</v>
      </c>
      <c r="AG30" s="62">
        <v>0</v>
      </c>
      <c r="AH30" s="62">
        <v>0</v>
      </c>
      <c r="AI30" s="62">
        <v>0</v>
      </c>
      <c r="AJ30" s="63">
        <f t="shared" si="0"/>
        <v>10005013.882200001</v>
      </c>
      <c r="AM30" s="70"/>
    </row>
    <row r="31" spans="1:41" ht="20.100000000000001" customHeight="1">
      <c r="A31" s="59">
        <v>78</v>
      </c>
      <c r="B31" s="60" t="s">
        <v>708</v>
      </c>
      <c r="C31" s="61" t="s">
        <v>1301</v>
      </c>
      <c r="D31" s="62">
        <v>0</v>
      </c>
      <c r="E31" s="62">
        <v>0</v>
      </c>
      <c r="F31" s="62">
        <v>897787.63</v>
      </c>
      <c r="G31" s="62">
        <v>33467.319999999992</v>
      </c>
      <c r="H31" s="62">
        <v>0</v>
      </c>
      <c r="I31" s="62">
        <v>8485.98</v>
      </c>
      <c r="J31" s="62">
        <v>3403.05</v>
      </c>
      <c r="K31" s="62">
        <v>375.64</v>
      </c>
      <c r="L31" s="62">
        <v>0</v>
      </c>
      <c r="M31" s="62">
        <v>0</v>
      </c>
      <c r="N31" s="62">
        <v>0</v>
      </c>
      <c r="O31" s="62">
        <v>0</v>
      </c>
      <c r="P31" s="62">
        <v>816724</v>
      </c>
      <c r="Q31" s="62">
        <v>0</v>
      </c>
      <c r="R31" s="62">
        <v>0</v>
      </c>
      <c r="S31" s="62">
        <v>0</v>
      </c>
      <c r="T31" s="62">
        <v>0</v>
      </c>
      <c r="U31" s="62">
        <v>0</v>
      </c>
      <c r="V31" s="62">
        <v>0</v>
      </c>
      <c r="W31" s="62">
        <v>0</v>
      </c>
      <c r="X31" s="62">
        <v>0</v>
      </c>
      <c r="Y31" s="62">
        <v>0</v>
      </c>
      <c r="Z31" s="62">
        <v>100.0188</v>
      </c>
      <c r="AA31" s="62">
        <v>3841600</v>
      </c>
      <c r="AB31" s="62">
        <v>0</v>
      </c>
      <c r="AC31" s="62">
        <v>0</v>
      </c>
      <c r="AD31" s="62">
        <v>0</v>
      </c>
      <c r="AE31" s="62">
        <v>0</v>
      </c>
      <c r="AF31" s="62">
        <v>0</v>
      </c>
      <c r="AG31" s="62">
        <v>0</v>
      </c>
      <c r="AH31" s="62">
        <v>0</v>
      </c>
      <c r="AI31" s="62">
        <v>0</v>
      </c>
      <c r="AJ31" s="63">
        <f t="shared" si="0"/>
        <v>5601943.6387999998</v>
      </c>
      <c r="AM31" s="70"/>
    </row>
    <row r="32" spans="1:41" ht="20.100000000000001" customHeight="1">
      <c r="A32" s="59">
        <v>80</v>
      </c>
      <c r="B32" s="60" t="s">
        <v>709</v>
      </c>
      <c r="C32" s="61" t="s">
        <v>1301</v>
      </c>
      <c r="D32" s="62">
        <v>0</v>
      </c>
      <c r="E32" s="62">
        <v>0</v>
      </c>
      <c r="F32" s="62">
        <v>0</v>
      </c>
      <c r="G32" s="62">
        <v>0</v>
      </c>
      <c r="H32" s="62">
        <v>0</v>
      </c>
      <c r="I32" s="62">
        <v>0</v>
      </c>
      <c r="J32" s="62">
        <v>0</v>
      </c>
      <c r="K32" s="62">
        <v>0</v>
      </c>
      <c r="L32" s="62">
        <v>0</v>
      </c>
      <c r="M32" s="62">
        <v>0</v>
      </c>
      <c r="N32" s="62">
        <v>0</v>
      </c>
      <c r="O32" s="62">
        <v>0</v>
      </c>
      <c r="P32" s="62">
        <v>0</v>
      </c>
      <c r="Q32" s="62">
        <v>0</v>
      </c>
      <c r="R32" s="62">
        <v>0</v>
      </c>
      <c r="S32" s="62">
        <v>0</v>
      </c>
      <c r="T32" s="62">
        <v>0</v>
      </c>
      <c r="U32" s="62">
        <v>0</v>
      </c>
      <c r="V32" s="62">
        <v>0</v>
      </c>
      <c r="W32" s="62">
        <v>0</v>
      </c>
      <c r="X32" s="62">
        <v>0</v>
      </c>
      <c r="Y32" s="62">
        <v>0</v>
      </c>
      <c r="Z32" s="62">
        <v>0</v>
      </c>
      <c r="AA32" s="62">
        <v>0</v>
      </c>
      <c r="AB32" s="62">
        <v>0</v>
      </c>
      <c r="AC32" s="62">
        <v>0</v>
      </c>
      <c r="AD32" s="62">
        <v>0</v>
      </c>
      <c r="AE32" s="62">
        <v>0</v>
      </c>
      <c r="AF32" s="62">
        <v>0</v>
      </c>
      <c r="AG32" s="62">
        <v>0</v>
      </c>
      <c r="AH32" s="62">
        <v>0</v>
      </c>
      <c r="AI32" s="62">
        <v>0</v>
      </c>
      <c r="AJ32" s="63">
        <f t="shared" si="0"/>
        <v>0</v>
      </c>
      <c r="AM32" s="70"/>
    </row>
    <row r="33" spans="1:39" ht="20.100000000000001" customHeight="1">
      <c r="A33" s="59">
        <v>81</v>
      </c>
      <c r="B33" s="60" t="s">
        <v>710</v>
      </c>
      <c r="C33" s="61" t="s">
        <v>1301</v>
      </c>
      <c r="D33" s="62">
        <v>0</v>
      </c>
      <c r="E33" s="62">
        <v>307922</v>
      </c>
      <c r="F33" s="62">
        <v>430498503.58999997</v>
      </c>
      <c r="G33" s="62">
        <v>16583886.440000001</v>
      </c>
      <c r="H33" s="62">
        <v>0</v>
      </c>
      <c r="I33" s="62">
        <v>0</v>
      </c>
      <c r="J33" s="62">
        <v>443128393.39999998</v>
      </c>
      <c r="K33" s="62">
        <v>0</v>
      </c>
      <c r="L33" s="62">
        <v>0</v>
      </c>
      <c r="M33" s="62">
        <v>0</v>
      </c>
      <c r="N33" s="62">
        <v>1662.76</v>
      </c>
      <c r="O33" s="62">
        <v>0</v>
      </c>
      <c r="P33" s="62">
        <v>0</v>
      </c>
      <c r="Q33" s="62">
        <v>0</v>
      </c>
      <c r="R33" s="62">
        <v>0</v>
      </c>
      <c r="S33" s="62">
        <v>0</v>
      </c>
      <c r="T33" s="62">
        <v>1586.88</v>
      </c>
      <c r="U33" s="62">
        <v>0</v>
      </c>
      <c r="V33" s="62">
        <v>0</v>
      </c>
      <c r="W33" s="62">
        <v>0</v>
      </c>
      <c r="X33" s="62">
        <v>0</v>
      </c>
      <c r="Y33" s="62">
        <v>0</v>
      </c>
      <c r="Z33" s="62">
        <v>200.0376</v>
      </c>
      <c r="AA33" s="62">
        <v>20801751.215</v>
      </c>
      <c r="AB33" s="62">
        <v>0</v>
      </c>
      <c r="AC33" s="62">
        <v>0</v>
      </c>
      <c r="AD33" s="62">
        <v>0</v>
      </c>
      <c r="AE33" s="62">
        <v>0</v>
      </c>
      <c r="AF33" s="62">
        <v>0</v>
      </c>
      <c r="AG33" s="62">
        <v>0</v>
      </c>
      <c r="AH33" s="62">
        <v>0</v>
      </c>
      <c r="AI33" s="62">
        <v>0</v>
      </c>
      <c r="AJ33" s="63">
        <f t="shared" si="0"/>
        <v>911323906.32260001</v>
      </c>
      <c r="AM33" s="70"/>
    </row>
    <row r="34" spans="1:39" ht="20.100000000000001" customHeight="1">
      <c r="A34" s="59">
        <v>86</v>
      </c>
      <c r="B34" s="60" t="s">
        <v>711</v>
      </c>
      <c r="C34" s="61" t="s">
        <v>1301</v>
      </c>
      <c r="D34" s="62">
        <v>9930219.620000001</v>
      </c>
      <c r="E34" s="62">
        <v>13891567.050000001</v>
      </c>
      <c r="F34" s="62">
        <v>9547.4500000000007</v>
      </c>
      <c r="G34" s="62">
        <v>1711015.1800000002</v>
      </c>
      <c r="H34" s="62">
        <v>0</v>
      </c>
      <c r="I34" s="62">
        <v>50</v>
      </c>
      <c r="J34" s="62">
        <v>22395293.610000003</v>
      </c>
      <c r="K34" s="62">
        <v>0</v>
      </c>
      <c r="L34" s="62">
        <v>0</v>
      </c>
      <c r="M34" s="62">
        <v>0</v>
      </c>
      <c r="N34" s="62">
        <v>0</v>
      </c>
      <c r="O34" s="62">
        <v>0</v>
      </c>
      <c r="P34" s="62">
        <v>0</v>
      </c>
      <c r="Q34" s="62">
        <v>0</v>
      </c>
      <c r="R34" s="62">
        <v>0</v>
      </c>
      <c r="S34" s="62">
        <v>0</v>
      </c>
      <c r="T34" s="62">
        <v>0</v>
      </c>
      <c r="U34" s="62">
        <v>0</v>
      </c>
      <c r="V34" s="62">
        <v>0</v>
      </c>
      <c r="W34" s="62">
        <v>0</v>
      </c>
      <c r="X34" s="62">
        <v>50.009399999999999</v>
      </c>
      <c r="Y34" s="62">
        <v>0</v>
      </c>
      <c r="Z34" s="62">
        <v>1100.2068000000002</v>
      </c>
      <c r="AA34" s="62">
        <v>334017319.46100003</v>
      </c>
      <c r="AB34" s="62">
        <v>0</v>
      </c>
      <c r="AC34" s="62">
        <v>0</v>
      </c>
      <c r="AD34" s="62">
        <v>0</v>
      </c>
      <c r="AE34" s="62">
        <v>0</v>
      </c>
      <c r="AF34" s="62">
        <v>0</v>
      </c>
      <c r="AG34" s="62">
        <v>0</v>
      </c>
      <c r="AH34" s="62">
        <v>0</v>
      </c>
      <c r="AI34" s="62">
        <v>0</v>
      </c>
      <c r="AJ34" s="63">
        <f t="shared" si="0"/>
        <v>381956162.58720005</v>
      </c>
      <c r="AM34" s="70"/>
    </row>
    <row r="35" spans="1:39" ht="20.100000000000001" customHeight="1">
      <c r="A35" s="59">
        <v>87</v>
      </c>
      <c r="B35" s="60" t="s">
        <v>712</v>
      </c>
      <c r="C35" s="61" t="s">
        <v>1301</v>
      </c>
      <c r="D35" s="62">
        <v>0</v>
      </c>
      <c r="E35" s="62">
        <v>0</v>
      </c>
      <c r="F35" s="62">
        <v>3150</v>
      </c>
      <c r="G35" s="62">
        <v>187058.79000000004</v>
      </c>
      <c r="H35" s="62">
        <v>0</v>
      </c>
      <c r="I35" s="62">
        <v>0</v>
      </c>
      <c r="J35" s="62">
        <v>153548.06</v>
      </c>
      <c r="K35" s="62">
        <v>0</v>
      </c>
      <c r="L35" s="62">
        <v>0</v>
      </c>
      <c r="M35" s="62">
        <v>0</v>
      </c>
      <c r="N35" s="62">
        <v>0</v>
      </c>
      <c r="O35" s="62">
        <v>0</v>
      </c>
      <c r="P35" s="62">
        <v>0</v>
      </c>
      <c r="Q35" s="62">
        <v>0</v>
      </c>
      <c r="R35" s="62">
        <v>0</v>
      </c>
      <c r="S35" s="62">
        <v>0</v>
      </c>
      <c r="T35" s="62">
        <v>0</v>
      </c>
      <c r="U35" s="62">
        <v>0</v>
      </c>
      <c r="V35" s="62">
        <v>0</v>
      </c>
      <c r="W35" s="62">
        <v>0</v>
      </c>
      <c r="X35" s="62">
        <v>0</v>
      </c>
      <c r="Y35" s="62">
        <v>0</v>
      </c>
      <c r="Z35" s="62">
        <v>0</v>
      </c>
      <c r="AA35" s="62">
        <v>0</v>
      </c>
      <c r="AB35" s="62">
        <v>0</v>
      </c>
      <c r="AC35" s="62">
        <v>0</v>
      </c>
      <c r="AD35" s="62">
        <v>0</v>
      </c>
      <c r="AE35" s="62">
        <v>0</v>
      </c>
      <c r="AF35" s="62">
        <v>0</v>
      </c>
      <c r="AG35" s="62">
        <v>0</v>
      </c>
      <c r="AH35" s="62">
        <v>0</v>
      </c>
      <c r="AI35" s="62">
        <v>0</v>
      </c>
      <c r="AJ35" s="63">
        <f t="shared" si="0"/>
        <v>343756.85000000003</v>
      </c>
      <c r="AM35" s="70"/>
    </row>
    <row r="36" spans="1:39" ht="20.100000000000001" customHeight="1">
      <c r="A36" s="59">
        <v>95</v>
      </c>
      <c r="B36" s="60" t="s">
        <v>713</v>
      </c>
      <c r="C36" s="61" t="s">
        <v>1301</v>
      </c>
      <c r="D36" s="62">
        <v>0</v>
      </c>
      <c r="E36" s="62">
        <v>0</v>
      </c>
      <c r="F36" s="62">
        <v>0</v>
      </c>
      <c r="G36" s="62">
        <v>0</v>
      </c>
      <c r="H36" s="62">
        <v>0</v>
      </c>
      <c r="I36" s="62">
        <v>0</v>
      </c>
      <c r="J36" s="62">
        <v>0</v>
      </c>
      <c r="K36" s="62">
        <v>0</v>
      </c>
      <c r="L36" s="62">
        <v>0</v>
      </c>
      <c r="M36" s="62">
        <v>0</v>
      </c>
      <c r="N36" s="62">
        <v>0</v>
      </c>
      <c r="O36" s="62">
        <v>0</v>
      </c>
      <c r="P36" s="62">
        <v>0</v>
      </c>
      <c r="Q36" s="62">
        <v>0</v>
      </c>
      <c r="R36" s="62">
        <v>0</v>
      </c>
      <c r="S36" s="62">
        <v>0</v>
      </c>
      <c r="T36" s="62">
        <v>0</v>
      </c>
      <c r="U36" s="62">
        <v>0</v>
      </c>
      <c r="V36" s="62">
        <v>0</v>
      </c>
      <c r="W36" s="62">
        <v>0</v>
      </c>
      <c r="X36" s="62">
        <v>0</v>
      </c>
      <c r="Y36" s="62">
        <v>0</v>
      </c>
      <c r="Z36" s="62">
        <v>0</v>
      </c>
      <c r="AA36" s="62">
        <v>0</v>
      </c>
      <c r="AB36" s="62">
        <v>0</v>
      </c>
      <c r="AC36" s="62">
        <v>0</v>
      </c>
      <c r="AD36" s="62">
        <v>0</v>
      </c>
      <c r="AE36" s="62">
        <v>0</v>
      </c>
      <c r="AF36" s="62">
        <v>0</v>
      </c>
      <c r="AG36" s="62">
        <v>0</v>
      </c>
      <c r="AH36" s="62">
        <v>0</v>
      </c>
      <c r="AI36" s="62">
        <v>0</v>
      </c>
      <c r="AJ36" s="63">
        <f t="shared" si="0"/>
        <v>0</v>
      </c>
      <c r="AM36" s="70"/>
    </row>
    <row r="37" spans="1:39" ht="20.100000000000001" customHeight="1">
      <c r="A37" s="59" t="s">
        <v>618</v>
      </c>
      <c r="B37" s="60" t="s">
        <v>714</v>
      </c>
      <c r="C37" s="61" t="s">
        <v>1301</v>
      </c>
      <c r="D37" s="62">
        <v>141654.40999999997</v>
      </c>
      <c r="E37" s="62">
        <v>13951078.33</v>
      </c>
      <c r="F37" s="62">
        <v>20717606.129999999</v>
      </c>
      <c r="G37" s="62">
        <v>0</v>
      </c>
      <c r="H37" s="62">
        <v>0</v>
      </c>
      <c r="I37" s="62">
        <v>0</v>
      </c>
      <c r="J37" s="62">
        <v>1461777.67</v>
      </c>
      <c r="K37" s="62">
        <v>0</v>
      </c>
      <c r="L37" s="62">
        <v>0</v>
      </c>
      <c r="M37" s="62">
        <v>0</v>
      </c>
      <c r="N37" s="62">
        <v>0</v>
      </c>
      <c r="O37" s="62">
        <v>0</v>
      </c>
      <c r="P37" s="62">
        <v>0</v>
      </c>
      <c r="Q37" s="62">
        <v>0</v>
      </c>
      <c r="R37" s="62">
        <v>0</v>
      </c>
      <c r="S37" s="62">
        <v>0</v>
      </c>
      <c r="T37" s="62">
        <v>0</v>
      </c>
      <c r="U37" s="62">
        <v>0</v>
      </c>
      <c r="V37" s="62">
        <v>0</v>
      </c>
      <c r="W37" s="62">
        <v>0</v>
      </c>
      <c r="X37" s="62">
        <v>0</v>
      </c>
      <c r="Y37" s="62">
        <v>0</v>
      </c>
      <c r="Z37" s="62">
        <v>0</v>
      </c>
      <c r="AA37" s="62">
        <v>0</v>
      </c>
      <c r="AB37" s="62">
        <v>0</v>
      </c>
      <c r="AC37" s="62">
        <v>0</v>
      </c>
      <c r="AD37" s="62">
        <v>0</v>
      </c>
      <c r="AE37" s="62">
        <v>0</v>
      </c>
      <c r="AF37" s="62">
        <v>0</v>
      </c>
      <c r="AG37" s="62">
        <v>0</v>
      </c>
      <c r="AH37" s="62">
        <v>0</v>
      </c>
      <c r="AI37" s="62">
        <v>0</v>
      </c>
      <c r="AJ37" s="63">
        <f t="shared" si="0"/>
        <v>36272116.539999999</v>
      </c>
      <c r="AM37" s="70"/>
    </row>
    <row r="38" spans="1:39" ht="20.100000000000001" customHeight="1">
      <c r="A38" s="59" t="s">
        <v>620</v>
      </c>
      <c r="B38" s="60" t="s">
        <v>714</v>
      </c>
      <c r="C38" s="61" t="s">
        <v>1301</v>
      </c>
      <c r="D38" s="62">
        <v>51735359.429999992</v>
      </c>
      <c r="E38" s="62">
        <v>1900412.5700000003</v>
      </c>
      <c r="F38" s="62">
        <v>741723856.35000002</v>
      </c>
      <c r="G38" s="62">
        <v>8577519.3199999947</v>
      </c>
      <c r="H38" s="62">
        <v>0</v>
      </c>
      <c r="I38" s="62">
        <v>9453.7999999999993</v>
      </c>
      <c r="J38" s="62">
        <v>625231268.41999996</v>
      </c>
      <c r="K38" s="62">
        <v>7689.02</v>
      </c>
      <c r="L38" s="62">
        <v>8018.08</v>
      </c>
      <c r="M38" s="62">
        <v>0</v>
      </c>
      <c r="N38" s="62">
        <v>5455175.5199999996</v>
      </c>
      <c r="O38" s="62">
        <v>0</v>
      </c>
      <c r="P38" s="62">
        <v>2631.96</v>
      </c>
      <c r="Q38" s="62">
        <v>0</v>
      </c>
      <c r="R38" s="62">
        <v>0.01</v>
      </c>
      <c r="S38" s="62">
        <v>0</v>
      </c>
      <c r="T38" s="62">
        <v>8787958.1799999997</v>
      </c>
      <c r="U38" s="62">
        <v>121946.68</v>
      </c>
      <c r="V38" s="62">
        <v>0</v>
      </c>
      <c r="W38" s="62">
        <v>38450.300000000003</v>
      </c>
      <c r="X38" s="62">
        <v>595685.42460000003</v>
      </c>
      <c r="Y38" s="62">
        <v>29.017800000000005</v>
      </c>
      <c r="Z38" s="62">
        <v>50.009399999999999</v>
      </c>
      <c r="AA38" s="62">
        <v>1565615.3366</v>
      </c>
      <c r="AB38" s="62">
        <v>0</v>
      </c>
      <c r="AC38" s="62">
        <v>1372305.4757999999</v>
      </c>
      <c r="AD38" s="62">
        <v>0</v>
      </c>
      <c r="AE38" s="62">
        <v>0</v>
      </c>
      <c r="AF38" s="62">
        <v>1147.5408</v>
      </c>
      <c r="AG38" s="62">
        <v>0.21</v>
      </c>
      <c r="AH38" s="62">
        <v>5196900.0159999998</v>
      </c>
      <c r="AI38" s="62">
        <v>0</v>
      </c>
      <c r="AJ38" s="63">
        <f t="shared" si="0"/>
        <v>1452331472.671</v>
      </c>
      <c r="AM38" s="70"/>
    </row>
    <row r="39" spans="1:39" ht="20.100000000000001" customHeight="1">
      <c r="A39" s="59" t="s">
        <v>621</v>
      </c>
      <c r="B39" s="60" t="s">
        <v>715</v>
      </c>
      <c r="C39" s="61" t="s">
        <v>1301</v>
      </c>
      <c r="D39" s="62">
        <v>0</v>
      </c>
      <c r="E39" s="62">
        <v>0</v>
      </c>
      <c r="F39" s="62">
        <v>1171555450</v>
      </c>
      <c r="G39" s="62">
        <v>150</v>
      </c>
      <c r="H39" s="62">
        <v>0</v>
      </c>
      <c r="I39" s="62">
        <v>1938711.300000001</v>
      </c>
      <c r="J39" s="62">
        <v>106169882.32999998</v>
      </c>
      <c r="K39" s="62">
        <v>55137.21</v>
      </c>
      <c r="L39" s="62">
        <v>8826525.8600000013</v>
      </c>
      <c r="M39" s="62">
        <v>0</v>
      </c>
      <c r="N39" s="62">
        <v>1475809730.46</v>
      </c>
      <c r="O39" s="62">
        <v>2583.14</v>
      </c>
      <c r="P39" s="62">
        <v>5464097.1200000001</v>
      </c>
      <c r="Q39" s="62">
        <v>746128249.17999995</v>
      </c>
      <c r="R39" s="62">
        <v>711294533.33999991</v>
      </c>
      <c r="S39" s="62">
        <v>0</v>
      </c>
      <c r="T39" s="62">
        <v>24869026.280000005</v>
      </c>
      <c r="U39" s="62">
        <v>0</v>
      </c>
      <c r="V39" s="62">
        <v>0</v>
      </c>
      <c r="W39" s="62">
        <v>0</v>
      </c>
      <c r="X39" s="62">
        <v>1061.2420000000002</v>
      </c>
      <c r="Y39" s="62">
        <v>0</v>
      </c>
      <c r="Z39" s="62">
        <v>0</v>
      </c>
      <c r="AA39" s="62">
        <v>1471523841.8762</v>
      </c>
      <c r="AB39" s="62">
        <v>0</v>
      </c>
      <c r="AC39" s="62">
        <v>340076841.70179987</v>
      </c>
      <c r="AD39" s="62">
        <v>592589.02640000009</v>
      </c>
      <c r="AE39" s="62">
        <v>2025846461.620801</v>
      </c>
      <c r="AF39" s="62">
        <v>1669.4495999999999</v>
      </c>
      <c r="AG39" s="62">
        <v>0</v>
      </c>
      <c r="AH39" s="62">
        <v>0</v>
      </c>
      <c r="AI39" s="62">
        <v>0</v>
      </c>
      <c r="AJ39" s="63">
        <f t="shared" si="0"/>
        <v>8090156541.1367998</v>
      </c>
      <c r="AM39" s="70"/>
    </row>
    <row r="40" spans="1:39" ht="20.100000000000001" customHeight="1">
      <c r="A40" s="59" t="s">
        <v>623</v>
      </c>
      <c r="B40" s="60" t="s">
        <v>716</v>
      </c>
      <c r="C40" s="61" t="s">
        <v>1301</v>
      </c>
      <c r="D40" s="62">
        <v>0</v>
      </c>
      <c r="E40" s="62">
        <v>0</v>
      </c>
      <c r="F40" s="62">
        <v>31157396.57</v>
      </c>
      <c r="G40" s="62">
        <v>0</v>
      </c>
      <c r="H40" s="62">
        <v>0</v>
      </c>
      <c r="I40" s="62">
        <v>900</v>
      </c>
      <c r="J40" s="62">
        <v>19017287.059999999</v>
      </c>
      <c r="K40" s="62">
        <v>0</v>
      </c>
      <c r="L40" s="62">
        <v>51160.11</v>
      </c>
      <c r="M40" s="62">
        <v>0</v>
      </c>
      <c r="N40" s="62">
        <v>0</v>
      </c>
      <c r="O40" s="62">
        <v>0</v>
      </c>
      <c r="P40" s="62">
        <v>0</v>
      </c>
      <c r="Q40" s="62">
        <v>0</v>
      </c>
      <c r="R40" s="62">
        <v>0</v>
      </c>
      <c r="S40" s="62">
        <v>0</v>
      </c>
      <c r="T40" s="62">
        <v>0</v>
      </c>
      <c r="U40" s="62">
        <v>0</v>
      </c>
      <c r="V40" s="62">
        <v>0</v>
      </c>
      <c r="W40" s="62">
        <v>0</v>
      </c>
      <c r="X40" s="62">
        <v>0</v>
      </c>
      <c r="Y40" s="62">
        <v>0</v>
      </c>
      <c r="Z40" s="62">
        <v>0</v>
      </c>
      <c r="AA40" s="62">
        <v>0</v>
      </c>
      <c r="AB40" s="62">
        <v>0</v>
      </c>
      <c r="AC40" s="62">
        <v>0</v>
      </c>
      <c r="AD40" s="62">
        <v>0</v>
      </c>
      <c r="AE40" s="62">
        <v>0</v>
      </c>
      <c r="AF40" s="62">
        <v>0</v>
      </c>
      <c r="AG40" s="62">
        <v>0</v>
      </c>
      <c r="AH40" s="62">
        <v>0</v>
      </c>
      <c r="AI40" s="62">
        <v>0</v>
      </c>
      <c r="AJ40" s="63">
        <f t="shared" si="0"/>
        <v>50226743.739999995</v>
      </c>
      <c r="AM40" s="70"/>
    </row>
    <row r="41" spans="1:39" ht="20.100000000000001" customHeight="1">
      <c r="A41" s="59" t="s">
        <v>625</v>
      </c>
      <c r="B41" s="60" t="s">
        <v>717</v>
      </c>
      <c r="C41" s="61" t="s">
        <v>1301</v>
      </c>
      <c r="D41" s="62">
        <v>0</v>
      </c>
      <c r="E41" s="62">
        <v>0</v>
      </c>
      <c r="F41" s="62">
        <v>0</v>
      </c>
      <c r="G41" s="62">
        <v>0</v>
      </c>
      <c r="H41" s="62">
        <v>0</v>
      </c>
      <c r="I41" s="62">
        <v>0</v>
      </c>
      <c r="J41" s="62">
        <v>0</v>
      </c>
      <c r="K41" s="62">
        <v>0</v>
      </c>
      <c r="L41" s="62">
        <v>0</v>
      </c>
      <c r="M41" s="62">
        <v>0</v>
      </c>
      <c r="N41" s="62">
        <v>0</v>
      </c>
      <c r="O41" s="62">
        <v>0</v>
      </c>
      <c r="P41" s="62">
        <v>0</v>
      </c>
      <c r="Q41" s="62">
        <v>0</v>
      </c>
      <c r="R41" s="62">
        <v>0</v>
      </c>
      <c r="S41" s="62">
        <v>0</v>
      </c>
      <c r="T41" s="62">
        <v>0</v>
      </c>
      <c r="U41" s="62">
        <v>0</v>
      </c>
      <c r="V41" s="62">
        <v>0</v>
      </c>
      <c r="W41" s="62">
        <v>0</v>
      </c>
      <c r="X41" s="62">
        <v>0</v>
      </c>
      <c r="Y41" s="62">
        <v>0</v>
      </c>
      <c r="Z41" s="62">
        <v>0</v>
      </c>
      <c r="AA41" s="62">
        <v>0</v>
      </c>
      <c r="AB41" s="62">
        <v>0</v>
      </c>
      <c r="AC41" s="62">
        <v>0</v>
      </c>
      <c r="AD41" s="62">
        <v>0</v>
      </c>
      <c r="AE41" s="62">
        <v>0</v>
      </c>
      <c r="AF41" s="62">
        <v>0</v>
      </c>
      <c r="AG41" s="62">
        <v>0</v>
      </c>
      <c r="AH41" s="62">
        <v>0</v>
      </c>
      <c r="AI41" s="62">
        <v>0</v>
      </c>
      <c r="AJ41" s="63">
        <f t="shared" si="0"/>
        <v>0</v>
      </c>
      <c r="AM41" s="70"/>
    </row>
    <row r="42" spans="1:39" ht="20.100000000000001" customHeight="1">
      <c r="A42" s="59">
        <v>108</v>
      </c>
      <c r="B42" s="60" t="s">
        <v>66</v>
      </c>
      <c r="C42" s="61" t="s">
        <v>1301</v>
      </c>
      <c r="D42" s="62">
        <v>0</v>
      </c>
      <c r="E42" s="62">
        <v>0</v>
      </c>
      <c r="F42" s="62">
        <v>5250</v>
      </c>
      <c r="G42" s="62">
        <v>16972.2</v>
      </c>
      <c r="H42" s="62">
        <v>0</v>
      </c>
      <c r="I42" s="62">
        <v>0</v>
      </c>
      <c r="J42" s="62">
        <v>0</v>
      </c>
      <c r="K42" s="62">
        <v>0</v>
      </c>
      <c r="L42" s="62">
        <v>0</v>
      </c>
      <c r="M42" s="62">
        <v>0</v>
      </c>
      <c r="N42" s="62">
        <v>0</v>
      </c>
      <c r="O42" s="62">
        <v>0</v>
      </c>
      <c r="P42" s="62">
        <v>0</v>
      </c>
      <c r="Q42" s="62">
        <v>0</v>
      </c>
      <c r="R42" s="62">
        <v>0</v>
      </c>
      <c r="S42" s="62">
        <v>0</v>
      </c>
      <c r="T42" s="62">
        <v>0</v>
      </c>
      <c r="U42" s="62">
        <v>0</v>
      </c>
      <c r="V42" s="62">
        <v>0</v>
      </c>
      <c r="W42" s="62">
        <v>0</v>
      </c>
      <c r="X42" s="62">
        <v>0</v>
      </c>
      <c r="Y42" s="62">
        <v>0</v>
      </c>
      <c r="Z42" s="62">
        <v>0</v>
      </c>
      <c r="AA42" s="62">
        <v>0</v>
      </c>
      <c r="AB42" s="62">
        <v>0</v>
      </c>
      <c r="AC42" s="62">
        <v>0</v>
      </c>
      <c r="AD42" s="62">
        <v>0</v>
      </c>
      <c r="AE42" s="62">
        <v>0</v>
      </c>
      <c r="AF42" s="62">
        <v>0</v>
      </c>
      <c r="AG42" s="62">
        <v>0</v>
      </c>
      <c r="AH42" s="62">
        <v>0</v>
      </c>
      <c r="AI42" s="62">
        <v>0</v>
      </c>
      <c r="AJ42" s="63">
        <f t="shared" si="0"/>
        <v>22222.2</v>
      </c>
      <c r="AM42" s="70"/>
    </row>
    <row r="43" spans="1:39" ht="20.100000000000001" customHeight="1">
      <c r="A43" s="59">
        <v>109</v>
      </c>
      <c r="B43" s="60" t="s">
        <v>718</v>
      </c>
      <c r="C43" s="61" t="s">
        <v>1301</v>
      </c>
      <c r="D43" s="62">
        <v>0</v>
      </c>
      <c r="E43" s="62">
        <v>0</v>
      </c>
      <c r="F43" s="62">
        <v>712302.5</v>
      </c>
      <c r="G43" s="62">
        <v>2251.1999999999998</v>
      </c>
      <c r="H43" s="62">
        <v>0</v>
      </c>
      <c r="I43" s="62">
        <v>0</v>
      </c>
      <c r="J43" s="62">
        <v>0</v>
      </c>
      <c r="K43" s="62">
        <v>0</v>
      </c>
      <c r="L43" s="62">
        <v>0</v>
      </c>
      <c r="M43" s="62">
        <v>0</v>
      </c>
      <c r="N43" s="62">
        <v>0</v>
      </c>
      <c r="O43" s="62">
        <v>0</v>
      </c>
      <c r="P43" s="62">
        <v>0</v>
      </c>
      <c r="Q43" s="62">
        <v>0</v>
      </c>
      <c r="R43" s="62">
        <v>0</v>
      </c>
      <c r="S43" s="62">
        <v>0</v>
      </c>
      <c r="T43" s="62">
        <v>0</v>
      </c>
      <c r="U43" s="62">
        <v>0</v>
      </c>
      <c r="V43" s="62">
        <v>0</v>
      </c>
      <c r="W43" s="62">
        <v>0</v>
      </c>
      <c r="X43" s="62">
        <v>0</v>
      </c>
      <c r="Y43" s="62">
        <v>0</v>
      </c>
      <c r="Z43" s="62">
        <v>0</v>
      </c>
      <c r="AA43" s="62">
        <v>0</v>
      </c>
      <c r="AB43" s="62">
        <v>0</v>
      </c>
      <c r="AC43" s="62">
        <v>0</v>
      </c>
      <c r="AD43" s="62">
        <v>0</v>
      </c>
      <c r="AE43" s="62">
        <v>0</v>
      </c>
      <c r="AF43" s="62">
        <v>0</v>
      </c>
      <c r="AG43" s="62">
        <v>0</v>
      </c>
      <c r="AH43" s="62">
        <v>0</v>
      </c>
      <c r="AI43" s="62">
        <v>0</v>
      </c>
      <c r="AJ43" s="63">
        <f t="shared" si="0"/>
        <v>714553.7</v>
      </c>
      <c r="AM43" s="70"/>
    </row>
    <row r="44" spans="1:39" ht="20.100000000000001" customHeight="1">
      <c r="A44" s="59">
        <v>111</v>
      </c>
      <c r="B44" s="60" t="s">
        <v>719</v>
      </c>
      <c r="C44" s="61" t="s">
        <v>1301</v>
      </c>
      <c r="D44" s="62">
        <v>0</v>
      </c>
      <c r="E44" s="62">
        <v>0</v>
      </c>
      <c r="F44" s="62">
        <v>0</v>
      </c>
      <c r="G44" s="62">
        <v>2290</v>
      </c>
      <c r="H44" s="62">
        <v>0</v>
      </c>
      <c r="I44" s="62">
        <v>0</v>
      </c>
      <c r="J44" s="62">
        <v>0</v>
      </c>
      <c r="K44" s="62">
        <v>0</v>
      </c>
      <c r="L44" s="62">
        <v>0</v>
      </c>
      <c r="M44" s="62">
        <v>0</v>
      </c>
      <c r="N44" s="62">
        <v>0</v>
      </c>
      <c r="O44" s="62">
        <v>0</v>
      </c>
      <c r="P44" s="62">
        <v>0</v>
      </c>
      <c r="Q44" s="62">
        <v>0</v>
      </c>
      <c r="R44" s="62">
        <v>0</v>
      </c>
      <c r="S44" s="62">
        <v>0</v>
      </c>
      <c r="T44" s="62">
        <v>0</v>
      </c>
      <c r="U44" s="62">
        <v>0</v>
      </c>
      <c r="V44" s="62">
        <v>0</v>
      </c>
      <c r="W44" s="62">
        <v>0</v>
      </c>
      <c r="X44" s="62">
        <v>0</v>
      </c>
      <c r="Y44" s="62">
        <v>0</v>
      </c>
      <c r="Z44" s="62">
        <v>0</v>
      </c>
      <c r="AA44" s="62">
        <v>0</v>
      </c>
      <c r="AB44" s="62">
        <v>0</v>
      </c>
      <c r="AC44" s="62">
        <v>0</v>
      </c>
      <c r="AD44" s="62">
        <v>0</v>
      </c>
      <c r="AE44" s="62">
        <v>0</v>
      </c>
      <c r="AF44" s="62">
        <v>0</v>
      </c>
      <c r="AG44" s="62">
        <v>0</v>
      </c>
      <c r="AH44" s="62">
        <v>0</v>
      </c>
      <c r="AI44" s="62">
        <v>0</v>
      </c>
      <c r="AJ44" s="63">
        <f t="shared" si="0"/>
        <v>2290</v>
      </c>
      <c r="AM44" s="70"/>
    </row>
    <row r="45" spans="1:39" ht="20.100000000000001" customHeight="1">
      <c r="A45" s="59">
        <v>112</v>
      </c>
      <c r="B45" s="60" t="s">
        <v>720</v>
      </c>
      <c r="C45" s="61" t="s">
        <v>1301</v>
      </c>
      <c r="D45" s="62">
        <v>0</v>
      </c>
      <c r="E45" s="62">
        <v>0</v>
      </c>
      <c r="F45" s="62">
        <v>0</v>
      </c>
      <c r="G45" s="62">
        <v>3084</v>
      </c>
      <c r="H45" s="62">
        <v>0</v>
      </c>
      <c r="I45" s="62">
        <v>0</v>
      </c>
      <c r="J45" s="62">
        <v>0</v>
      </c>
      <c r="K45" s="62">
        <v>0</v>
      </c>
      <c r="L45" s="62">
        <v>0</v>
      </c>
      <c r="M45" s="62">
        <v>0</v>
      </c>
      <c r="N45" s="62">
        <v>0</v>
      </c>
      <c r="O45" s="62">
        <v>0</v>
      </c>
      <c r="P45" s="62">
        <v>0</v>
      </c>
      <c r="Q45" s="62">
        <v>0</v>
      </c>
      <c r="R45" s="62">
        <v>0</v>
      </c>
      <c r="S45" s="62">
        <v>0</v>
      </c>
      <c r="T45" s="62">
        <v>0</v>
      </c>
      <c r="U45" s="62">
        <v>0</v>
      </c>
      <c r="V45" s="62">
        <v>0</v>
      </c>
      <c r="W45" s="62">
        <v>0</v>
      </c>
      <c r="X45" s="62">
        <v>0</v>
      </c>
      <c r="Y45" s="62">
        <v>0</v>
      </c>
      <c r="Z45" s="62">
        <v>0</v>
      </c>
      <c r="AA45" s="62">
        <v>0</v>
      </c>
      <c r="AB45" s="62">
        <v>0</v>
      </c>
      <c r="AC45" s="62">
        <v>0</v>
      </c>
      <c r="AD45" s="62">
        <v>0</v>
      </c>
      <c r="AE45" s="62">
        <v>0</v>
      </c>
      <c r="AF45" s="62">
        <v>0</v>
      </c>
      <c r="AG45" s="62">
        <v>0</v>
      </c>
      <c r="AH45" s="62">
        <v>0</v>
      </c>
      <c r="AI45" s="62">
        <v>0</v>
      </c>
      <c r="AJ45" s="63">
        <f t="shared" si="0"/>
        <v>3084</v>
      </c>
      <c r="AM45" s="70"/>
    </row>
    <row r="46" spans="1:39" ht="20.100000000000001" customHeight="1">
      <c r="A46" s="59">
        <v>113</v>
      </c>
      <c r="B46" s="60" t="s">
        <v>721</v>
      </c>
      <c r="C46" s="61" t="s">
        <v>1301</v>
      </c>
      <c r="D46" s="62">
        <v>0</v>
      </c>
      <c r="E46" s="62">
        <v>0</v>
      </c>
      <c r="F46" s="62">
        <v>0</v>
      </c>
      <c r="G46" s="62">
        <v>0</v>
      </c>
      <c r="H46" s="62">
        <v>0</v>
      </c>
      <c r="I46" s="62">
        <v>0</v>
      </c>
      <c r="J46" s="62">
        <v>0</v>
      </c>
      <c r="K46" s="62">
        <v>0</v>
      </c>
      <c r="L46" s="62">
        <v>0</v>
      </c>
      <c r="M46" s="62">
        <v>0</v>
      </c>
      <c r="N46" s="62">
        <v>0</v>
      </c>
      <c r="O46" s="62">
        <v>0</v>
      </c>
      <c r="P46" s="62">
        <v>0</v>
      </c>
      <c r="Q46" s="62">
        <v>0</v>
      </c>
      <c r="R46" s="62">
        <v>0</v>
      </c>
      <c r="S46" s="62">
        <v>0</v>
      </c>
      <c r="T46" s="62">
        <v>0</v>
      </c>
      <c r="U46" s="62">
        <v>0</v>
      </c>
      <c r="V46" s="62">
        <v>0</v>
      </c>
      <c r="W46" s="62">
        <v>0</v>
      </c>
      <c r="X46" s="62">
        <v>0</v>
      </c>
      <c r="Y46" s="62">
        <v>0</v>
      </c>
      <c r="Z46" s="62">
        <v>0</v>
      </c>
      <c r="AA46" s="62">
        <v>0</v>
      </c>
      <c r="AB46" s="62">
        <v>0</v>
      </c>
      <c r="AC46" s="62">
        <v>0</v>
      </c>
      <c r="AD46" s="62">
        <v>0</v>
      </c>
      <c r="AE46" s="62">
        <v>0</v>
      </c>
      <c r="AF46" s="62">
        <v>0</v>
      </c>
      <c r="AG46" s="62">
        <v>0</v>
      </c>
      <c r="AH46" s="62">
        <v>0</v>
      </c>
      <c r="AI46" s="62">
        <v>0</v>
      </c>
      <c r="AJ46" s="63">
        <f t="shared" si="0"/>
        <v>0</v>
      </c>
      <c r="AM46" s="70"/>
    </row>
    <row r="47" spans="1:39" ht="20.100000000000001" customHeight="1">
      <c r="A47" s="59">
        <v>115</v>
      </c>
      <c r="B47" s="60" t="s">
        <v>722</v>
      </c>
      <c r="C47" s="61" t="s">
        <v>1301</v>
      </c>
      <c r="D47" s="62">
        <v>0</v>
      </c>
      <c r="E47" s="62">
        <v>0</v>
      </c>
      <c r="F47" s="62">
        <v>0</v>
      </c>
      <c r="G47" s="62">
        <v>0</v>
      </c>
      <c r="H47" s="62">
        <v>0</v>
      </c>
      <c r="I47" s="62">
        <v>0</v>
      </c>
      <c r="J47" s="62">
        <v>0</v>
      </c>
      <c r="K47" s="62">
        <v>0</v>
      </c>
      <c r="L47" s="62">
        <v>0</v>
      </c>
      <c r="M47" s="62">
        <v>0</v>
      </c>
      <c r="N47" s="62">
        <v>0</v>
      </c>
      <c r="O47" s="62">
        <v>0</v>
      </c>
      <c r="P47" s="62">
        <v>0</v>
      </c>
      <c r="Q47" s="62">
        <v>0</v>
      </c>
      <c r="R47" s="62">
        <v>0</v>
      </c>
      <c r="S47" s="62">
        <v>0</v>
      </c>
      <c r="T47" s="62">
        <v>0</v>
      </c>
      <c r="U47" s="62">
        <v>0</v>
      </c>
      <c r="V47" s="62">
        <v>0</v>
      </c>
      <c r="W47" s="62">
        <v>0</v>
      </c>
      <c r="X47" s="62">
        <v>0</v>
      </c>
      <c r="Y47" s="62">
        <v>0</v>
      </c>
      <c r="Z47" s="62">
        <v>0</v>
      </c>
      <c r="AA47" s="62">
        <v>0</v>
      </c>
      <c r="AB47" s="62">
        <v>0</v>
      </c>
      <c r="AC47" s="62">
        <v>0</v>
      </c>
      <c r="AD47" s="62">
        <v>0</v>
      </c>
      <c r="AE47" s="62">
        <v>0</v>
      </c>
      <c r="AF47" s="62">
        <v>0</v>
      </c>
      <c r="AG47" s="62">
        <v>0</v>
      </c>
      <c r="AH47" s="62">
        <v>0</v>
      </c>
      <c r="AI47" s="62">
        <v>0</v>
      </c>
      <c r="AJ47" s="63">
        <f t="shared" si="0"/>
        <v>0</v>
      </c>
      <c r="AM47" s="70"/>
    </row>
    <row r="48" spans="1:39" ht="20.100000000000001" customHeight="1">
      <c r="A48" s="59">
        <v>117</v>
      </c>
      <c r="B48" s="60" t="s">
        <v>723</v>
      </c>
      <c r="C48" s="61" t="s">
        <v>1301</v>
      </c>
      <c r="D48" s="62">
        <v>0</v>
      </c>
      <c r="E48" s="62">
        <v>0</v>
      </c>
      <c r="F48" s="62">
        <v>8208300.5700000003</v>
      </c>
      <c r="G48" s="62">
        <v>2245</v>
      </c>
      <c r="H48" s="62">
        <v>0</v>
      </c>
      <c r="I48" s="62">
        <v>13450</v>
      </c>
      <c r="J48" s="62">
        <v>8774.17</v>
      </c>
      <c r="K48" s="62">
        <v>8221.5</v>
      </c>
      <c r="L48" s="62">
        <v>0</v>
      </c>
      <c r="M48" s="62">
        <v>0</v>
      </c>
      <c r="N48" s="62">
        <v>160</v>
      </c>
      <c r="O48" s="62">
        <v>5994.31</v>
      </c>
      <c r="P48" s="62">
        <v>0</v>
      </c>
      <c r="Q48" s="62">
        <v>0</v>
      </c>
      <c r="R48" s="62">
        <v>0</v>
      </c>
      <c r="S48" s="62">
        <v>0</v>
      </c>
      <c r="T48" s="62">
        <v>0</v>
      </c>
      <c r="U48" s="62">
        <v>0</v>
      </c>
      <c r="V48" s="62">
        <v>0</v>
      </c>
      <c r="W48" s="62">
        <v>0</v>
      </c>
      <c r="X48" s="62">
        <v>0</v>
      </c>
      <c r="Y48" s="62">
        <v>0</v>
      </c>
      <c r="Z48" s="62">
        <v>0</v>
      </c>
      <c r="AA48" s="62">
        <v>0</v>
      </c>
      <c r="AB48" s="62">
        <v>0</v>
      </c>
      <c r="AC48" s="62">
        <v>0</v>
      </c>
      <c r="AD48" s="62">
        <v>0</v>
      </c>
      <c r="AE48" s="62">
        <v>0</v>
      </c>
      <c r="AF48" s="62">
        <v>0</v>
      </c>
      <c r="AG48" s="62">
        <v>0</v>
      </c>
      <c r="AH48" s="62">
        <v>0</v>
      </c>
      <c r="AI48" s="62">
        <v>0</v>
      </c>
      <c r="AJ48" s="63">
        <f t="shared" si="0"/>
        <v>8247145.5499999998</v>
      </c>
      <c r="AM48" s="70"/>
    </row>
    <row r="49" spans="1:39" ht="20.100000000000001" customHeight="1">
      <c r="A49" s="59">
        <v>119</v>
      </c>
      <c r="B49" s="60" t="s">
        <v>724</v>
      </c>
      <c r="C49" s="61" t="s">
        <v>1301</v>
      </c>
      <c r="D49" s="62">
        <v>0</v>
      </c>
      <c r="E49" s="62">
        <v>0</v>
      </c>
      <c r="F49" s="62">
        <v>0</v>
      </c>
      <c r="G49" s="62">
        <v>0</v>
      </c>
      <c r="H49" s="62">
        <v>0</v>
      </c>
      <c r="I49" s="62">
        <v>2650</v>
      </c>
      <c r="J49" s="62">
        <v>0</v>
      </c>
      <c r="K49" s="62">
        <v>0</v>
      </c>
      <c r="L49" s="62">
        <v>0</v>
      </c>
      <c r="M49" s="62">
        <v>0</v>
      </c>
      <c r="N49" s="62">
        <v>0</v>
      </c>
      <c r="O49" s="62">
        <v>0</v>
      </c>
      <c r="P49" s="62">
        <v>0</v>
      </c>
      <c r="Q49" s="62">
        <v>0</v>
      </c>
      <c r="R49" s="62">
        <v>0</v>
      </c>
      <c r="S49" s="62">
        <v>0</v>
      </c>
      <c r="T49" s="62">
        <v>0</v>
      </c>
      <c r="U49" s="62">
        <v>0</v>
      </c>
      <c r="V49" s="62">
        <v>0</v>
      </c>
      <c r="W49" s="62">
        <v>0</v>
      </c>
      <c r="X49" s="62">
        <v>0</v>
      </c>
      <c r="Y49" s="62">
        <v>0</v>
      </c>
      <c r="Z49" s="62">
        <v>0</v>
      </c>
      <c r="AA49" s="62">
        <v>0</v>
      </c>
      <c r="AB49" s="62">
        <v>0</v>
      </c>
      <c r="AC49" s="62">
        <v>0</v>
      </c>
      <c r="AD49" s="62">
        <v>0</v>
      </c>
      <c r="AE49" s="62">
        <v>0</v>
      </c>
      <c r="AF49" s="62">
        <v>0</v>
      </c>
      <c r="AG49" s="62">
        <v>0</v>
      </c>
      <c r="AH49" s="62">
        <v>0</v>
      </c>
      <c r="AI49" s="62">
        <v>0</v>
      </c>
      <c r="AJ49" s="63">
        <f t="shared" si="0"/>
        <v>2650</v>
      </c>
      <c r="AM49" s="70"/>
    </row>
    <row r="50" spans="1:39" ht="20.100000000000001" customHeight="1">
      <c r="A50" s="59">
        <v>121</v>
      </c>
      <c r="B50" s="60" t="s">
        <v>725</v>
      </c>
      <c r="C50" s="61" t="s">
        <v>1301</v>
      </c>
      <c r="D50" s="62">
        <v>0</v>
      </c>
      <c r="E50" s="62">
        <v>0</v>
      </c>
      <c r="F50" s="62">
        <v>0</v>
      </c>
      <c r="G50" s="62">
        <v>0</v>
      </c>
      <c r="H50" s="62">
        <v>0</v>
      </c>
      <c r="I50" s="62">
        <v>0</v>
      </c>
      <c r="J50" s="62">
        <v>0</v>
      </c>
      <c r="K50" s="62">
        <v>0</v>
      </c>
      <c r="L50" s="62">
        <v>0</v>
      </c>
      <c r="M50" s="62">
        <v>0</v>
      </c>
      <c r="N50" s="62">
        <v>0</v>
      </c>
      <c r="O50" s="62">
        <v>0</v>
      </c>
      <c r="P50" s="62">
        <v>0</v>
      </c>
      <c r="Q50" s="62">
        <v>0</v>
      </c>
      <c r="R50" s="62">
        <v>0</v>
      </c>
      <c r="S50" s="62">
        <v>0</v>
      </c>
      <c r="T50" s="62">
        <v>0</v>
      </c>
      <c r="U50" s="62">
        <v>0</v>
      </c>
      <c r="V50" s="62">
        <v>0</v>
      </c>
      <c r="W50" s="62">
        <v>0</v>
      </c>
      <c r="X50" s="62">
        <v>0</v>
      </c>
      <c r="Y50" s="62">
        <v>0</v>
      </c>
      <c r="Z50" s="62">
        <v>0</v>
      </c>
      <c r="AA50" s="62">
        <v>0</v>
      </c>
      <c r="AB50" s="62">
        <v>0</v>
      </c>
      <c r="AC50" s="62">
        <v>0</v>
      </c>
      <c r="AD50" s="62">
        <v>0</v>
      </c>
      <c r="AE50" s="62">
        <v>0</v>
      </c>
      <c r="AF50" s="62">
        <v>0</v>
      </c>
      <c r="AG50" s="62">
        <v>0</v>
      </c>
      <c r="AH50" s="62">
        <v>0</v>
      </c>
      <c r="AI50" s="62">
        <v>0</v>
      </c>
      <c r="AJ50" s="63">
        <f t="shared" si="0"/>
        <v>0</v>
      </c>
      <c r="AM50" s="70"/>
    </row>
    <row r="51" spans="1:39" ht="20.100000000000001" customHeight="1">
      <c r="A51" s="59">
        <v>124</v>
      </c>
      <c r="B51" s="60" t="s">
        <v>726</v>
      </c>
      <c r="C51" s="61" t="s">
        <v>1301</v>
      </c>
      <c r="D51" s="62">
        <v>0</v>
      </c>
      <c r="E51" s="62">
        <v>0</v>
      </c>
      <c r="F51" s="62">
        <v>0</v>
      </c>
      <c r="G51" s="62">
        <v>0</v>
      </c>
      <c r="H51" s="62">
        <v>0</v>
      </c>
      <c r="I51" s="62">
        <v>0</v>
      </c>
      <c r="J51" s="62">
        <v>0</v>
      </c>
      <c r="K51" s="62">
        <v>0</v>
      </c>
      <c r="L51" s="62">
        <v>0</v>
      </c>
      <c r="M51" s="62">
        <v>0</v>
      </c>
      <c r="N51" s="62">
        <v>0</v>
      </c>
      <c r="O51" s="62">
        <v>0</v>
      </c>
      <c r="P51" s="62">
        <v>0</v>
      </c>
      <c r="Q51" s="62">
        <v>0</v>
      </c>
      <c r="R51" s="62">
        <v>0</v>
      </c>
      <c r="S51" s="62">
        <v>0</v>
      </c>
      <c r="T51" s="62">
        <v>0</v>
      </c>
      <c r="U51" s="62">
        <v>0</v>
      </c>
      <c r="V51" s="62">
        <v>0</v>
      </c>
      <c r="W51" s="62">
        <v>0</v>
      </c>
      <c r="X51" s="62">
        <v>0</v>
      </c>
      <c r="Y51" s="62">
        <v>0</v>
      </c>
      <c r="Z51" s="62">
        <v>0</v>
      </c>
      <c r="AA51" s="62">
        <v>0</v>
      </c>
      <c r="AB51" s="62">
        <v>0</v>
      </c>
      <c r="AC51" s="62">
        <v>0</v>
      </c>
      <c r="AD51" s="62">
        <v>0</v>
      </c>
      <c r="AE51" s="62">
        <v>0</v>
      </c>
      <c r="AF51" s="62">
        <v>0</v>
      </c>
      <c r="AG51" s="62">
        <v>0</v>
      </c>
      <c r="AH51" s="62">
        <v>0</v>
      </c>
      <c r="AI51" s="62">
        <v>0</v>
      </c>
      <c r="AJ51" s="63">
        <f t="shared" si="0"/>
        <v>0</v>
      </c>
      <c r="AM51" s="70"/>
    </row>
    <row r="52" spans="1:39" ht="20.100000000000001" customHeight="1">
      <c r="A52" s="59">
        <v>129</v>
      </c>
      <c r="B52" s="60" t="s">
        <v>727</v>
      </c>
      <c r="C52" s="61" t="s">
        <v>1301</v>
      </c>
      <c r="D52" s="62">
        <v>0</v>
      </c>
      <c r="E52" s="62">
        <v>0</v>
      </c>
      <c r="F52" s="62">
        <v>736893</v>
      </c>
      <c r="G52" s="62">
        <v>0</v>
      </c>
      <c r="H52" s="62">
        <v>0</v>
      </c>
      <c r="I52" s="62">
        <v>0</v>
      </c>
      <c r="J52" s="62">
        <v>0</v>
      </c>
      <c r="K52" s="62">
        <v>0</v>
      </c>
      <c r="L52" s="62">
        <v>0</v>
      </c>
      <c r="M52" s="62">
        <v>0</v>
      </c>
      <c r="N52" s="62">
        <v>0</v>
      </c>
      <c r="O52" s="62">
        <v>0</v>
      </c>
      <c r="P52" s="62">
        <v>0</v>
      </c>
      <c r="Q52" s="62">
        <v>0</v>
      </c>
      <c r="R52" s="62">
        <v>0</v>
      </c>
      <c r="S52" s="62">
        <v>0</v>
      </c>
      <c r="T52" s="62">
        <v>0</v>
      </c>
      <c r="U52" s="62">
        <v>0</v>
      </c>
      <c r="V52" s="62">
        <v>0</v>
      </c>
      <c r="W52" s="62">
        <v>0</v>
      </c>
      <c r="X52" s="62">
        <v>0</v>
      </c>
      <c r="Y52" s="62">
        <v>0</v>
      </c>
      <c r="Z52" s="62">
        <v>0</v>
      </c>
      <c r="AA52" s="62">
        <v>0</v>
      </c>
      <c r="AB52" s="62">
        <v>0</v>
      </c>
      <c r="AC52" s="62">
        <v>0</v>
      </c>
      <c r="AD52" s="62">
        <v>0</v>
      </c>
      <c r="AE52" s="62">
        <v>0</v>
      </c>
      <c r="AF52" s="62">
        <v>0</v>
      </c>
      <c r="AG52" s="62">
        <v>0</v>
      </c>
      <c r="AH52" s="62">
        <v>0</v>
      </c>
      <c r="AI52" s="62">
        <v>0</v>
      </c>
      <c r="AJ52" s="63">
        <f t="shared" si="0"/>
        <v>736893</v>
      </c>
      <c r="AM52" s="70"/>
    </row>
    <row r="53" spans="1:39" ht="20.100000000000001" customHeight="1">
      <c r="A53" s="59">
        <v>130</v>
      </c>
      <c r="B53" s="60" t="s">
        <v>728</v>
      </c>
      <c r="C53" s="61" t="s">
        <v>1301</v>
      </c>
      <c r="D53" s="62">
        <v>0</v>
      </c>
      <c r="E53" s="62">
        <v>0</v>
      </c>
      <c r="F53" s="62">
        <v>10278740.49</v>
      </c>
      <c r="G53" s="62">
        <v>3763163.37</v>
      </c>
      <c r="H53" s="62">
        <v>0</v>
      </c>
      <c r="I53" s="62">
        <v>0</v>
      </c>
      <c r="J53" s="62">
        <v>943635.19</v>
      </c>
      <c r="K53" s="62">
        <v>0</v>
      </c>
      <c r="L53" s="62">
        <v>0</v>
      </c>
      <c r="M53" s="62">
        <v>0</v>
      </c>
      <c r="N53" s="62">
        <v>0</v>
      </c>
      <c r="O53" s="62">
        <v>0</v>
      </c>
      <c r="P53" s="62">
        <v>0</v>
      </c>
      <c r="Q53" s="62">
        <v>0</v>
      </c>
      <c r="R53" s="62">
        <v>0</v>
      </c>
      <c r="S53" s="62">
        <v>0</v>
      </c>
      <c r="T53" s="62">
        <v>0</v>
      </c>
      <c r="U53" s="62">
        <v>0</v>
      </c>
      <c r="V53" s="62">
        <v>0</v>
      </c>
      <c r="W53" s="62">
        <v>0</v>
      </c>
      <c r="X53" s="62">
        <v>0</v>
      </c>
      <c r="Y53" s="62">
        <v>0</v>
      </c>
      <c r="Z53" s="62">
        <v>0</v>
      </c>
      <c r="AA53" s="62">
        <v>0</v>
      </c>
      <c r="AB53" s="62">
        <v>0</v>
      </c>
      <c r="AC53" s="62">
        <v>0</v>
      </c>
      <c r="AD53" s="62">
        <v>0</v>
      </c>
      <c r="AE53" s="62">
        <v>0</v>
      </c>
      <c r="AF53" s="62">
        <v>0</v>
      </c>
      <c r="AG53" s="62">
        <v>0</v>
      </c>
      <c r="AH53" s="62">
        <v>0</v>
      </c>
      <c r="AI53" s="62">
        <v>0</v>
      </c>
      <c r="AJ53" s="63">
        <f t="shared" si="0"/>
        <v>14985539.049999999</v>
      </c>
      <c r="AM53" s="70"/>
    </row>
    <row r="54" spans="1:39" ht="20.100000000000001" customHeight="1">
      <c r="A54" s="59">
        <v>132</v>
      </c>
      <c r="B54" s="60" t="s">
        <v>729</v>
      </c>
      <c r="C54" s="61" t="s">
        <v>1301</v>
      </c>
      <c r="D54" s="62">
        <v>0</v>
      </c>
      <c r="E54" s="62">
        <v>0</v>
      </c>
      <c r="F54" s="62">
        <v>17172</v>
      </c>
      <c r="G54" s="62">
        <v>27758.379999999997</v>
      </c>
      <c r="H54" s="62">
        <v>0</v>
      </c>
      <c r="I54" s="62">
        <v>5039.3</v>
      </c>
      <c r="J54" s="62">
        <v>16211058.77</v>
      </c>
      <c r="K54" s="62">
        <v>15705</v>
      </c>
      <c r="L54" s="62">
        <v>0</v>
      </c>
      <c r="M54" s="62">
        <v>0</v>
      </c>
      <c r="N54" s="62">
        <v>240784.32</v>
      </c>
      <c r="O54" s="62">
        <v>0</v>
      </c>
      <c r="P54" s="62">
        <v>0</v>
      </c>
      <c r="Q54" s="62">
        <v>0</v>
      </c>
      <c r="R54" s="62">
        <v>0</v>
      </c>
      <c r="S54" s="62">
        <v>0</v>
      </c>
      <c r="T54" s="62">
        <v>0</v>
      </c>
      <c r="U54" s="62">
        <v>0</v>
      </c>
      <c r="V54" s="62">
        <v>0</v>
      </c>
      <c r="W54" s="62">
        <v>0</v>
      </c>
      <c r="X54" s="62">
        <v>0</v>
      </c>
      <c r="Y54" s="62">
        <v>0</v>
      </c>
      <c r="Z54" s="62">
        <v>0</v>
      </c>
      <c r="AA54" s="62">
        <v>0</v>
      </c>
      <c r="AB54" s="62">
        <v>0</v>
      </c>
      <c r="AC54" s="62">
        <v>0</v>
      </c>
      <c r="AD54" s="62">
        <v>0</v>
      </c>
      <c r="AE54" s="62">
        <v>0</v>
      </c>
      <c r="AF54" s="62">
        <v>0</v>
      </c>
      <c r="AG54" s="62">
        <v>0</v>
      </c>
      <c r="AH54" s="62">
        <v>0</v>
      </c>
      <c r="AI54" s="62">
        <v>0</v>
      </c>
      <c r="AJ54" s="63">
        <f t="shared" si="0"/>
        <v>16517517.77</v>
      </c>
      <c r="AM54" s="70"/>
    </row>
    <row r="55" spans="1:39" ht="20.100000000000001" customHeight="1">
      <c r="A55" s="59">
        <v>133</v>
      </c>
      <c r="B55" s="60" t="s">
        <v>730</v>
      </c>
      <c r="C55" s="61" t="s">
        <v>1301</v>
      </c>
      <c r="D55" s="62">
        <v>0</v>
      </c>
      <c r="E55" s="62">
        <v>0</v>
      </c>
      <c r="F55" s="62">
        <v>1295675.3400000001</v>
      </c>
      <c r="G55" s="62">
        <v>146553</v>
      </c>
      <c r="H55" s="62">
        <v>0</v>
      </c>
      <c r="I55" s="62">
        <v>0</v>
      </c>
      <c r="J55" s="62">
        <v>0</v>
      </c>
      <c r="K55" s="62">
        <v>0</v>
      </c>
      <c r="L55" s="62">
        <v>0</v>
      </c>
      <c r="M55" s="62">
        <v>0</v>
      </c>
      <c r="N55" s="62">
        <v>0</v>
      </c>
      <c r="O55" s="62">
        <v>0</v>
      </c>
      <c r="P55" s="62">
        <v>0</v>
      </c>
      <c r="Q55" s="62">
        <v>0</v>
      </c>
      <c r="R55" s="62">
        <v>0</v>
      </c>
      <c r="S55" s="62">
        <v>0</v>
      </c>
      <c r="T55" s="62">
        <v>0</v>
      </c>
      <c r="U55" s="62">
        <v>0</v>
      </c>
      <c r="V55" s="62">
        <v>0</v>
      </c>
      <c r="W55" s="62">
        <v>0</v>
      </c>
      <c r="X55" s="62">
        <v>0</v>
      </c>
      <c r="Y55" s="62">
        <v>0</v>
      </c>
      <c r="Z55" s="62">
        <v>0</v>
      </c>
      <c r="AA55" s="62">
        <v>0</v>
      </c>
      <c r="AB55" s="62">
        <v>0</v>
      </c>
      <c r="AC55" s="62">
        <v>0</v>
      </c>
      <c r="AD55" s="62">
        <v>0</v>
      </c>
      <c r="AE55" s="62">
        <v>0</v>
      </c>
      <c r="AF55" s="62">
        <v>0</v>
      </c>
      <c r="AG55" s="62">
        <v>0</v>
      </c>
      <c r="AH55" s="62">
        <v>0</v>
      </c>
      <c r="AI55" s="62">
        <v>0</v>
      </c>
      <c r="AJ55" s="63">
        <f t="shared" si="0"/>
        <v>1442228.34</v>
      </c>
      <c r="AM55" s="70"/>
    </row>
    <row r="56" spans="1:39" ht="20.100000000000001" customHeight="1">
      <c r="A56" s="59">
        <v>134</v>
      </c>
      <c r="B56" s="60" t="s">
        <v>731</v>
      </c>
      <c r="C56" s="61" t="s">
        <v>1301</v>
      </c>
      <c r="D56" s="62">
        <v>0</v>
      </c>
      <c r="E56" s="62">
        <v>480</v>
      </c>
      <c r="F56" s="62">
        <v>30989351.260000002</v>
      </c>
      <c r="G56" s="62">
        <v>1871.5</v>
      </c>
      <c r="H56" s="62">
        <v>0</v>
      </c>
      <c r="I56" s="62">
        <v>0</v>
      </c>
      <c r="J56" s="62">
        <v>0</v>
      </c>
      <c r="K56" s="62">
        <v>0</v>
      </c>
      <c r="L56" s="62">
        <v>0</v>
      </c>
      <c r="M56" s="62">
        <v>0</v>
      </c>
      <c r="N56" s="62">
        <v>0</v>
      </c>
      <c r="O56" s="62">
        <v>0</v>
      </c>
      <c r="P56" s="62">
        <v>0</v>
      </c>
      <c r="Q56" s="62">
        <v>0</v>
      </c>
      <c r="R56" s="62">
        <v>0</v>
      </c>
      <c r="S56" s="62">
        <v>0</v>
      </c>
      <c r="T56" s="62">
        <v>0</v>
      </c>
      <c r="U56" s="62">
        <v>0</v>
      </c>
      <c r="V56" s="62">
        <v>0</v>
      </c>
      <c r="W56" s="62">
        <v>0</v>
      </c>
      <c r="X56" s="62">
        <v>0</v>
      </c>
      <c r="Y56" s="62">
        <v>0</v>
      </c>
      <c r="Z56" s="62">
        <v>0</v>
      </c>
      <c r="AA56" s="62">
        <v>0</v>
      </c>
      <c r="AB56" s="62">
        <v>0</v>
      </c>
      <c r="AC56" s="62">
        <v>0</v>
      </c>
      <c r="AD56" s="62">
        <v>0</v>
      </c>
      <c r="AE56" s="62">
        <v>0</v>
      </c>
      <c r="AF56" s="62">
        <v>0</v>
      </c>
      <c r="AG56" s="62">
        <v>0</v>
      </c>
      <c r="AH56" s="62">
        <v>0</v>
      </c>
      <c r="AI56" s="62">
        <v>0</v>
      </c>
      <c r="AJ56" s="63">
        <f t="shared" si="0"/>
        <v>30991702.760000002</v>
      </c>
      <c r="AM56" s="70"/>
    </row>
    <row r="57" spans="1:39" ht="20.100000000000001" customHeight="1">
      <c r="A57" s="73">
        <v>137</v>
      </c>
      <c r="B57" s="74" t="s">
        <v>732</v>
      </c>
      <c r="C57" s="75" t="s">
        <v>1301</v>
      </c>
      <c r="D57" s="76">
        <v>0</v>
      </c>
      <c r="E57" s="76">
        <v>0</v>
      </c>
      <c r="F57" s="76">
        <v>0</v>
      </c>
      <c r="G57" s="76">
        <v>0</v>
      </c>
      <c r="H57" s="76">
        <v>0</v>
      </c>
      <c r="I57" s="76">
        <v>50</v>
      </c>
      <c r="J57" s="76">
        <v>474595.31</v>
      </c>
      <c r="K57" s="76">
        <v>0</v>
      </c>
      <c r="L57" s="76">
        <v>0</v>
      </c>
      <c r="M57" s="76">
        <v>0</v>
      </c>
      <c r="N57" s="76">
        <v>0</v>
      </c>
      <c r="O57" s="76">
        <v>0</v>
      </c>
      <c r="P57" s="76">
        <v>0</v>
      </c>
      <c r="Q57" s="76">
        <v>0</v>
      </c>
      <c r="R57" s="76">
        <v>0</v>
      </c>
      <c r="S57" s="76">
        <v>0</v>
      </c>
      <c r="T57" s="76">
        <v>0</v>
      </c>
      <c r="U57" s="76">
        <v>0</v>
      </c>
      <c r="V57" s="76">
        <v>0</v>
      </c>
      <c r="W57" s="76">
        <v>0</v>
      </c>
      <c r="X57" s="76">
        <v>0</v>
      </c>
      <c r="Y57" s="76">
        <v>0</v>
      </c>
      <c r="Z57" s="76">
        <v>0</v>
      </c>
      <c r="AA57" s="76">
        <v>0</v>
      </c>
      <c r="AB57" s="76">
        <v>0</v>
      </c>
      <c r="AC57" s="76">
        <v>0</v>
      </c>
      <c r="AD57" s="76">
        <v>0</v>
      </c>
      <c r="AE57" s="76">
        <v>0</v>
      </c>
      <c r="AF57" s="76">
        <v>0</v>
      </c>
      <c r="AG57" s="76">
        <v>0</v>
      </c>
      <c r="AH57" s="76">
        <v>0</v>
      </c>
      <c r="AI57" s="76">
        <v>0</v>
      </c>
      <c r="AJ57" s="77">
        <f t="shared" si="0"/>
        <v>474645.31</v>
      </c>
      <c r="AM57" s="70"/>
    </row>
    <row r="58" spans="1:39" ht="20.100000000000001" customHeight="1">
      <c r="A58" s="73">
        <v>138</v>
      </c>
      <c r="B58" s="74" t="s">
        <v>733</v>
      </c>
      <c r="C58" s="75" t="s">
        <v>1301</v>
      </c>
      <c r="D58" s="76">
        <v>0</v>
      </c>
      <c r="E58" s="76">
        <v>0</v>
      </c>
      <c r="F58" s="76">
        <v>0</v>
      </c>
      <c r="G58" s="76">
        <v>0</v>
      </c>
      <c r="H58" s="76">
        <v>0</v>
      </c>
      <c r="I58" s="76">
        <v>0</v>
      </c>
      <c r="J58" s="76">
        <v>0</v>
      </c>
      <c r="K58" s="76">
        <v>0</v>
      </c>
      <c r="L58" s="76">
        <v>0</v>
      </c>
      <c r="M58" s="76">
        <v>0</v>
      </c>
      <c r="N58" s="76">
        <v>0</v>
      </c>
      <c r="O58" s="76">
        <v>0</v>
      </c>
      <c r="P58" s="76">
        <v>0</v>
      </c>
      <c r="Q58" s="76">
        <v>0</v>
      </c>
      <c r="R58" s="76">
        <v>0</v>
      </c>
      <c r="S58" s="76">
        <v>0</v>
      </c>
      <c r="T58" s="76">
        <v>0</v>
      </c>
      <c r="U58" s="76">
        <v>0</v>
      </c>
      <c r="V58" s="76">
        <v>0</v>
      </c>
      <c r="W58" s="76">
        <v>0</v>
      </c>
      <c r="X58" s="76">
        <v>0</v>
      </c>
      <c r="Y58" s="76">
        <v>0</v>
      </c>
      <c r="Z58" s="76">
        <v>0</v>
      </c>
      <c r="AA58" s="76">
        <v>0</v>
      </c>
      <c r="AB58" s="76">
        <v>0</v>
      </c>
      <c r="AC58" s="76">
        <v>0</v>
      </c>
      <c r="AD58" s="76">
        <v>0</v>
      </c>
      <c r="AE58" s="76">
        <v>0</v>
      </c>
      <c r="AF58" s="76">
        <v>0</v>
      </c>
      <c r="AG58" s="76">
        <v>0</v>
      </c>
      <c r="AH58" s="76">
        <v>0</v>
      </c>
      <c r="AI58" s="76">
        <v>0</v>
      </c>
      <c r="AJ58" s="77">
        <f t="shared" si="0"/>
        <v>0</v>
      </c>
      <c r="AM58" s="70"/>
    </row>
    <row r="59" spans="1:39" ht="20.100000000000001" customHeight="1">
      <c r="A59" s="73">
        <v>139</v>
      </c>
      <c r="B59" s="74" t="s">
        <v>734</v>
      </c>
      <c r="C59" s="75" t="s">
        <v>1301</v>
      </c>
      <c r="D59" s="76">
        <v>0</v>
      </c>
      <c r="E59" s="76">
        <v>0</v>
      </c>
      <c r="F59" s="76">
        <v>0</v>
      </c>
      <c r="G59" s="76">
        <v>20324.399999999998</v>
      </c>
      <c r="H59" s="76">
        <v>0</v>
      </c>
      <c r="I59" s="76">
        <v>0</v>
      </c>
      <c r="J59" s="76">
        <v>0</v>
      </c>
      <c r="K59" s="76">
        <v>0</v>
      </c>
      <c r="L59" s="76">
        <v>0</v>
      </c>
      <c r="M59" s="76">
        <v>0</v>
      </c>
      <c r="N59" s="76">
        <v>0</v>
      </c>
      <c r="O59" s="76">
        <v>0</v>
      </c>
      <c r="P59" s="76">
        <v>0</v>
      </c>
      <c r="Q59" s="76">
        <v>0</v>
      </c>
      <c r="R59" s="76">
        <v>0</v>
      </c>
      <c r="S59" s="76">
        <v>0</v>
      </c>
      <c r="T59" s="76">
        <v>0</v>
      </c>
      <c r="U59" s="76">
        <v>0</v>
      </c>
      <c r="V59" s="76">
        <v>0</v>
      </c>
      <c r="W59" s="76">
        <v>0</v>
      </c>
      <c r="X59" s="76">
        <v>0</v>
      </c>
      <c r="Y59" s="76">
        <v>0</v>
      </c>
      <c r="Z59" s="76">
        <v>0</v>
      </c>
      <c r="AA59" s="76">
        <v>0</v>
      </c>
      <c r="AB59" s="76">
        <v>0</v>
      </c>
      <c r="AC59" s="76">
        <v>0</v>
      </c>
      <c r="AD59" s="76">
        <v>0</v>
      </c>
      <c r="AE59" s="76">
        <v>0</v>
      </c>
      <c r="AF59" s="76">
        <v>0</v>
      </c>
      <c r="AG59" s="76">
        <v>0</v>
      </c>
      <c r="AH59" s="76">
        <v>0</v>
      </c>
      <c r="AI59" s="76">
        <v>0</v>
      </c>
      <c r="AJ59" s="77">
        <f t="shared" si="0"/>
        <v>20324.399999999998</v>
      </c>
      <c r="AM59" s="70"/>
    </row>
    <row r="60" spans="1:39" ht="20.100000000000001" customHeight="1">
      <c r="A60" s="73">
        <v>140</v>
      </c>
      <c r="B60" s="74" t="s">
        <v>735</v>
      </c>
      <c r="C60" s="75" t="s">
        <v>1301</v>
      </c>
      <c r="D60" s="76">
        <v>0</v>
      </c>
      <c r="E60" s="76">
        <v>0</v>
      </c>
      <c r="F60" s="76">
        <v>0</v>
      </c>
      <c r="G60" s="76">
        <v>1975.5500000000002</v>
      </c>
      <c r="H60" s="76">
        <v>0</v>
      </c>
      <c r="I60" s="76">
        <v>0</v>
      </c>
      <c r="J60" s="76">
        <v>0</v>
      </c>
      <c r="K60" s="76">
        <v>0</v>
      </c>
      <c r="L60" s="76">
        <v>0</v>
      </c>
      <c r="M60" s="76">
        <v>0</v>
      </c>
      <c r="N60" s="76">
        <v>0</v>
      </c>
      <c r="O60" s="76">
        <v>0</v>
      </c>
      <c r="P60" s="76">
        <v>0</v>
      </c>
      <c r="Q60" s="76">
        <v>0</v>
      </c>
      <c r="R60" s="76">
        <v>0</v>
      </c>
      <c r="S60" s="76">
        <v>0</v>
      </c>
      <c r="T60" s="76">
        <v>0</v>
      </c>
      <c r="U60" s="76">
        <v>0</v>
      </c>
      <c r="V60" s="76">
        <v>0</v>
      </c>
      <c r="W60" s="76">
        <v>0</v>
      </c>
      <c r="X60" s="76">
        <v>0</v>
      </c>
      <c r="Y60" s="76">
        <v>0</v>
      </c>
      <c r="Z60" s="76">
        <v>0</v>
      </c>
      <c r="AA60" s="76">
        <v>0</v>
      </c>
      <c r="AB60" s="76">
        <v>0</v>
      </c>
      <c r="AC60" s="76">
        <v>0</v>
      </c>
      <c r="AD60" s="76">
        <v>0</v>
      </c>
      <c r="AE60" s="76">
        <v>0</v>
      </c>
      <c r="AF60" s="76">
        <v>0</v>
      </c>
      <c r="AG60" s="76">
        <v>0</v>
      </c>
      <c r="AH60" s="76">
        <v>0</v>
      </c>
      <c r="AI60" s="76">
        <v>0</v>
      </c>
      <c r="AJ60" s="77">
        <f t="shared" si="0"/>
        <v>1975.5500000000002</v>
      </c>
      <c r="AM60" s="70"/>
    </row>
    <row r="61" spans="1:39" ht="20.100000000000001" customHeight="1">
      <c r="A61" s="73">
        <v>141</v>
      </c>
      <c r="B61" s="74" t="s">
        <v>736</v>
      </c>
      <c r="C61" s="75" t="s">
        <v>1301</v>
      </c>
      <c r="D61" s="76">
        <v>0</v>
      </c>
      <c r="E61" s="76">
        <v>0</v>
      </c>
      <c r="F61" s="76">
        <v>0</v>
      </c>
      <c r="G61" s="76">
        <v>0</v>
      </c>
      <c r="H61" s="76">
        <v>0</v>
      </c>
      <c r="I61" s="76">
        <v>0</v>
      </c>
      <c r="J61" s="76">
        <v>0</v>
      </c>
      <c r="K61" s="76">
        <v>0</v>
      </c>
      <c r="L61" s="76">
        <v>0</v>
      </c>
      <c r="M61" s="76">
        <v>0</v>
      </c>
      <c r="N61" s="76">
        <v>0</v>
      </c>
      <c r="O61" s="76">
        <v>0</v>
      </c>
      <c r="P61" s="76">
        <v>0</v>
      </c>
      <c r="Q61" s="76">
        <v>0</v>
      </c>
      <c r="R61" s="76">
        <v>0</v>
      </c>
      <c r="S61" s="76">
        <v>0</v>
      </c>
      <c r="T61" s="76">
        <v>0</v>
      </c>
      <c r="U61" s="76">
        <v>0</v>
      </c>
      <c r="V61" s="76">
        <v>0</v>
      </c>
      <c r="W61" s="76">
        <v>0</v>
      </c>
      <c r="X61" s="76">
        <v>0</v>
      </c>
      <c r="Y61" s="76">
        <v>0</v>
      </c>
      <c r="Z61" s="76">
        <v>0</v>
      </c>
      <c r="AA61" s="76">
        <v>0</v>
      </c>
      <c r="AB61" s="76">
        <v>0</v>
      </c>
      <c r="AC61" s="76">
        <v>0</v>
      </c>
      <c r="AD61" s="76">
        <v>0</v>
      </c>
      <c r="AE61" s="76">
        <v>0</v>
      </c>
      <c r="AF61" s="76">
        <v>0</v>
      </c>
      <c r="AG61" s="76">
        <v>0</v>
      </c>
      <c r="AH61" s="76">
        <v>0</v>
      </c>
      <c r="AI61" s="76">
        <v>0</v>
      </c>
      <c r="AJ61" s="77">
        <f t="shared" si="0"/>
        <v>0</v>
      </c>
      <c r="AM61" s="70"/>
    </row>
    <row r="62" spans="1:39" ht="20.100000000000001" customHeight="1">
      <c r="A62" s="73">
        <v>142</v>
      </c>
      <c r="B62" s="74" t="s">
        <v>737</v>
      </c>
      <c r="C62" s="75" t="s">
        <v>1301</v>
      </c>
      <c r="D62" s="76">
        <v>0</v>
      </c>
      <c r="E62" s="76">
        <v>0</v>
      </c>
      <c r="F62" s="76">
        <v>0</v>
      </c>
      <c r="G62" s="76">
        <v>0</v>
      </c>
      <c r="H62" s="76">
        <v>0</v>
      </c>
      <c r="I62" s="76">
        <v>0</v>
      </c>
      <c r="J62" s="76">
        <v>0</v>
      </c>
      <c r="K62" s="76">
        <v>0</v>
      </c>
      <c r="L62" s="76">
        <v>0</v>
      </c>
      <c r="M62" s="76">
        <v>0</v>
      </c>
      <c r="N62" s="76">
        <v>0</v>
      </c>
      <c r="O62" s="76">
        <v>0</v>
      </c>
      <c r="P62" s="76">
        <v>0</v>
      </c>
      <c r="Q62" s="76">
        <v>0</v>
      </c>
      <c r="R62" s="76">
        <v>0</v>
      </c>
      <c r="S62" s="76">
        <v>0</v>
      </c>
      <c r="T62" s="76">
        <v>0</v>
      </c>
      <c r="U62" s="76">
        <v>0</v>
      </c>
      <c r="V62" s="76">
        <v>0</v>
      </c>
      <c r="W62" s="76">
        <v>0</v>
      </c>
      <c r="X62" s="76">
        <v>0</v>
      </c>
      <c r="Y62" s="76">
        <v>0</v>
      </c>
      <c r="Z62" s="76">
        <v>0</v>
      </c>
      <c r="AA62" s="76">
        <v>0</v>
      </c>
      <c r="AB62" s="76">
        <v>0</v>
      </c>
      <c r="AC62" s="76">
        <v>0</v>
      </c>
      <c r="AD62" s="76">
        <v>0</v>
      </c>
      <c r="AE62" s="76">
        <v>0</v>
      </c>
      <c r="AF62" s="76">
        <v>0</v>
      </c>
      <c r="AG62" s="76">
        <v>0</v>
      </c>
      <c r="AH62" s="76">
        <v>0</v>
      </c>
      <c r="AI62" s="76">
        <v>0</v>
      </c>
      <c r="AJ62" s="77">
        <f t="shared" si="0"/>
        <v>0</v>
      </c>
      <c r="AM62" s="70"/>
    </row>
    <row r="63" spans="1:39" ht="20.100000000000001" customHeight="1">
      <c r="A63" s="73">
        <v>143</v>
      </c>
      <c r="B63" s="74" t="s">
        <v>87</v>
      </c>
      <c r="C63" s="75" t="s">
        <v>1301</v>
      </c>
      <c r="D63" s="76">
        <v>0</v>
      </c>
      <c r="E63" s="76">
        <v>0</v>
      </c>
      <c r="F63" s="76">
        <v>0</v>
      </c>
      <c r="G63" s="76">
        <v>0</v>
      </c>
      <c r="H63" s="76">
        <v>0</v>
      </c>
      <c r="I63" s="76">
        <v>0</v>
      </c>
      <c r="J63" s="76">
        <v>0</v>
      </c>
      <c r="K63" s="76">
        <v>0</v>
      </c>
      <c r="L63" s="76">
        <v>0</v>
      </c>
      <c r="M63" s="76">
        <v>0</v>
      </c>
      <c r="N63" s="76">
        <v>0</v>
      </c>
      <c r="O63" s="76">
        <v>0</v>
      </c>
      <c r="P63" s="76">
        <v>0</v>
      </c>
      <c r="Q63" s="76">
        <v>0</v>
      </c>
      <c r="R63" s="76">
        <v>0</v>
      </c>
      <c r="S63" s="76">
        <v>0</v>
      </c>
      <c r="T63" s="76">
        <v>0</v>
      </c>
      <c r="U63" s="76">
        <v>0</v>
      </c>
      <c r="V63" s="76">
        <v>0</v>
      </c>
      <c r="W63" s="76">
        <v>0</v>
      </c>
      <c r="X63" s="76">
        <v>0</v>
      </c>
      <c r="Y63" s="76">
        <v>0</v>
      </c>
      <c r="Z63" s="76">
        <v>0</v>
      </c>
      <c r="AA63" s="76">
        <v>0</v>
      </c>
      <c r="AB63" s="76">
        <v>0</v>
      </c>
      <c r="AC63" s="76">
        <v>0</v>
      </c>
      <c r="AD63" s="76">
        <v>0</v>
      </c>
      <c r="AE63" s="76">
        <v>0</v>
      </c>
      <c r="AF63" s="76">
        <v>0</v>
      </c>
      <c r="AG63" s="76">
        <v>0</v>
      </c>
      <c r="AH63" s="76">
        <v>0</v>
      </c>
      <c r="AI63" s="76">
        <v>0</v>
      </c>
      <c r="AJ63" s="77">
        <f t="shared" si="0"/>
        <v>0</v>
      </c>
      <c r="AM63" s="70"/>
    </row>
    <row r="64" spans="1:39" ht="20.100000000000001" customHeight="1">
      <c r="A64" s="73">
        <v>144</v>
      </c>
      <c r="B64" s="74" t="s">
        <v>738</v>
      </c>
      <c r="C64" s="75" t="s">
        <v>1301</v>
      </c>
      <c r="D64" s="76">
        <v>0</v>
      </c>
      <c r="E64" s="76">
        <v>0</v>
      </c>
      <c r="F64" s="76">
        <v>0</v>
      </c>
      <c r="G64" s="76">
        <v>5472.8</v>
      </c>
      <c r="H64" s="76">
        <v>0</v>
      </c>
      <c r="I64" s="76">
        <v>0</v>
      </c>
      <c r="J64" s="76">
        <v>0</v>
      </c>
      <c r="K64" s="76">
        <v>0</v>
      </c>
      <c r="L64" s="76">
        <v>0</v>
      </c>
      <c r="M64" s="76">
        <v>0</v>
      </c>
      <c r="N64" s="76">
        <v>0</v>
      </c>
      <c r="O64" s="76">
        <v>0</v>
      </c>
      <c r="P64" s="76">
        <v>0</v>
      </c>
      <c r="Q64" s="76">
        <v>0</v>
      </c>
      <c r="R64" s="76">
        <v>0</v>
      </c>
      <c r="S64" s="76">
        <v>0</v>
      </c>
      <c r="T64" s="76">
        <v>0</v>
      </c>
      <c r="U64" s="76">
        <v>0</v>
      </c>
      <c r="V64" s="76">
        <v>0</v>
      </c>
      <c r="W64" s="76">
        <v>0</v>
      </c>
      <c r="X64" s="76">
        <v>0</v>
      </c>
      <c r="Y64" s="76">
        <v>0</v>
      </c>
      <c r="Z64" s="76">
        <v>0</v>
      </c>
      <c r="AA64" s="76">
        <v>0</v>
      </c>
      <c r="AB64" s="76">
        <v>0</v>
      </c>
      <c r="AC64" s="76">
        <v>0</v>
      </c>
      <c r="AD64" s="76">
        <v>0</v>
      </c>
      <c r="AE64" s="76">
        <v>0</v>
      </c>
      <c r="AF64" s="76">
        <v>0</v>
      </c>
      <c r="AG64" s="76">
        <v>0</v>
      </c>
      <c r="AH64" s="76">
        <v>0</v>
      </c>
      <c r="AI64" s="76">
        <v>0</v>
      </c>
      <c r="AJ64" s="77">
        <f t="shared" si="0"/>
        <v>5472.8</v>
      </c>
      <c r="AM64" s="70"/>
    </row>
    <row r="65" spans="1:39" ht="20.100000000000001" customHeight="1">
      <c r="A65" s="73">
        <v>145</v>
      </c>
      <c r="B65" s="74" t="s">
        <v>89</v>
      </c>
      <c r="C65" s="75" t="s">
        <v>1301</v>
      </c>
      <c r="D65" s="76">
        <v>0</v>
      </c>
      <c r="E65" s="76">
        <v>0</v>
      </c>
      <c r="F65" s="76">
        <v>0</v>
      </c>
      <c r="G65" s="76">
        <v>0</v>
      </c>
      <c r="H65" s="76">
        <v>0</v>
      </c>
      <c r="I65" s="76">
        <v>0</v>
      </c>
      <c r="J65" s="76">
        <v>0</v>
      </c>
      <c r="K65" s="76">
        <v>0</v>
      </c>
      <c r="L65" s="76">
        <v>0</v>
      </c>
      <c r="M65" s="76">
        <v>0</v>
      </c>
      <c r="N65" s="76">
        <v>0</v>
      </c>
      <c r="O65" s="76">
        <v>0</v>
      </c>
      <c r="P65" s="76">
        <v>0</v>
      </c>
      <c r="Q65" s="76">
        <v>0</v>
      </c>
      <c r="R65" s="76">
        <v>0</v>
      </c>
      <c r="S65" s="76">
        <v>0</v>
      </c>
      <c r="T65" s="76">
        <v>0</v>
      </c>
      <c r="U65" s="76">
        <v>0</v>
      </c>
      <c r="V65" s="76">
        <v>0</v>
      </c>
      <c r="W65" s="76">
        <v>0</v>
      </c>
      <c r="X65" s="76">
        <v>0</v>
      </c>
      <c r="Y65" s="76">
        <v>0</v>
      </c>
      <c r="Z65" s="76">
        <v>0</v>
      </c>
      <c r="AA65" s="76">
        <v>0</v>
      </c>
      <c r="AB65" s="76">
        <v>0</v>
      </c>
      <c r="AC65" s="76">
        <v>0</v>
      </c>
      <c r="AD65" s="76">
        <v>0</v>
      </c>
      <c r="AE65" s="76">
        <v>0</v>
      </c>
      <c r="AF65" s="76">
        <v>0</v>
      </c>
      <c r="AG65" s="76">
        <v>0</v>
      </c>
      <c r="AH65" s="76">
        <v>0</v>
      </c>
      <c r="AI65" s="76">
        <v>0</v>
      </c>
      <c r="AJ65" s="77">
        <f t="shared" si="0"/>
        <v>0</v>
      </c>
      <c r="AM65" s="70"/>
    </row>
    <row r="66" spans="1:39" ht="20.100000000000001" customHeight="1">
      <c r="A66" s="73">
        <v>146</v>
      </c>
      <c r="B66" s="74" t="s">
        <v>90</v>
      </c>
      <c r="C66" s="75" t="s">
        <v>1301</v>
      </c>
      <c r="D66" s="76">
        <v>0</v>
      </c>
      <c r="E66" s="76">
        <v>0</v>
      </c>
      <c r="F66" s="76">
        <v>0</v>
      </c>
      <c r="G66" s="76">
        <v>0</v>
      </c>
      <c r="H66" s="76">
        <v>0</v>
      </c>
      <c r="I66" s="76">
        <v>0</v>
      </c>
      <c r="J66" s="76">
        <v>0</v>
      </c>
      <c r="K66" s="76">
        <v>0</v>
      </c>
      <c r="L66" s="76">
        <v>0</v>
      </c>
      <c r="M66" s="76">
        <v>0</v>
      </c>
      <c r="N66" s="76">
        <v>0</v>
      </c>
      <c r="O66" s="76">
        <v>0</v>
      </c>
      <c r="P66" s="76">
        <v>0</v>
      </c>
      <c r="Q66" s="76">
        <v>0</v>
      </c>
      <c r="R66" s="76">
        <v>0</v>
      </c>
      <c r="S66" s="76">
        <v>0</v>
      </c>
      <c r="T66" s="76">
        <v>0</v>
      </c>
      <c r="U66" s="76">
        <v>0</v>
      </c>
      <c r="V66" s="76">
        <v>0</v>
      </c>
      <c r="W66" s="76">
        <v>0</v>
      </c>
      <c r="X66" s="76">
        <v>0</v>
      </c>
      <c r="Y66" s="76">
        <v>0</v>
      </c>
      <c r="Z66" s="76">
        <v>0</v>
      </c>
      <c r="AA66" s="76">
        <v>0</v>
      </c>
      <c r="AB66" s="76">
        <v>0</v>
      </c>
      <c r="AC66" s="76">
        <v>0</v>
      </c>
      <c r="AD66" s="76">
        <v>0</v>
      </c>
      <c r="AE66" s="76">
        <v>0</v>
      </c>
      <c r="AF66" s="76">
        <v>0</v>
      </c>
      <c r="AG66" s="76">
        <v>0</v>
      </c>
      <c r="AH66" s="76">
        <v>0</v>
      </c>
      <c r="AI66" s="76">
        <v>0</v>
      </c>
      <c r="AJ66" s="77">
        <f t="shared" si="0"/>
        <v>0</v>
      </c>
      <c r="AM66" s="70"/>
    </row>
    <row r="67" spans="1:39" ht="20.100000000000001" customHeight="1">
      <c r="A67" s="73">
        <v>147</v>
      </c>
      <c r="B67" s="74" t="s">
        <v>739</v>
      </c>
      <c r="C67" s="75" t="s">
        <v>1301</v>
      </c>
      <c r="D67" s="76">
        <v>0</v>
      </c>
      <c r="E67" s="76">
        <v>0</v>
      </c>
      <c r="F67" s="76">
        <v>0</v>
      </c>
      <c r="G67" s="76">
        <v>0</v>
      </c>
      <c r="H67" s="76">
        <v>0</v>
      </c>
      <c r="I67" s="76">
        <v>0</v>
      </c>
      <c r="J67" s="76">
        <v>0</v>
      </c>
      <c r="K67" s="76">
        <v>0</v>
      </c>
      <c r="L67" s="76">
        <v>0</v>
      </c>
      <c r="M67" s="76">
        <v>0</v>
      </c>
      <c r="N67" s="76">
        <v>0</v>
      </c>
      <c r="O67" s="76">
        <v>0</v>
      </c>
      <c r="P67" s="76">
        <v>0</v>
      </c>
      <c r="Q67" s="76">
        <v>0</v>
      </c>
      <c r="R67" s="76">
        <v>0</v>
      </c>
      <c r="S67" s="76">
        <v>0</v>
      </c>
      <c r="T67" s="76">
        <v>0</v>
      </c>
      <c r="U67" s="76">
        <v>0</v>
      </c>
      <c r="V67" s="76">
        <v>0</v>
      </c>
      <c r="W67" s="76">
        <v>0</v>
      </c>
      <c r="X67" s="76">
        <v>0</v>
      </c>
      <c r="Y67" s="76">
        <v>0</v>
      </c>
      <c r="Z67" s="76">
        <v>0</v>
      </c>
      <c r="AA67" s="76">
        <v>0</v>
      </c>
      <c r="AB67" s="76">
        <v>0</v>
      </c>
      <c r="AC67" s="76">
        <v>0</v>
      </c>
      <c r="AD67" s="76">
        <v>0</v>
      </c>
      <c r="AE67" s="76">
        <v>0</v>
      </c>
      <c r="AF67" s="76">
        <v>0</v>
      </c>
      <c r="AG67" s="76">
        <v>0</v>
      </c>
      <c r="AH67" s="76">
        <v>0</v>
      </c>
      <c r="AI67" s="76">
        <v>0</v>
      </c>
      <c r="AJ67" s="77">
        <f t="shared" si="0"/>
        <v>0</v>
      </c>
      <c r="AM67" s="70"/>
    </row>
    <row r="68" spans="1:39" ht="20.100000000000001" customHeight="1">
      <c r="A68" s="73">
        <v>148</v>
      </c>
      <c r="B68" s="74" t="s">
        <v>740</v>
      </c>
      <c r="C68" s="75" t="s">
        <v>1301</v>
      </c>
      <c r="D68" s="76">
        <v>0</v>
      </c>
      <c r="E68" s="76">
        <v>0</v>
      </c>
      <c r="F68" s="76">
        <v>0</v>
      </c>
      <c r="G68" s="76">
        <v>0</v>
      </c>
      <c r="H68" s="76">
        <v>0</v>
      </c>
      <c r="I68" s="76">
        <v>0</v>
      </c>
      <c r="J68" s="76">
        <v>0</v>
      </c>
      <c r="K68" s="76">
        <v>0</v>
      </c>
      <c r="L68" s="76">
        <v>0</v>
      </c>
      <c r="M68" s="76">
        <v>0</v>
      </c>
      <c r="N68" s="76">
        <v>0</v>
      </c>
      <c r="O68" s="76">
        <v>0</v>
      </c>
      <c r="P68" s="76">
        <v>0</v>
      </c>
      <c r="Q68" s="76">
        <v>0</v>
      </c>
      <c r="R68" s="76">
        <v>0</v>
      </c>
      <c r="S68" s="76">
        <v>0</v>
      </c>
      <c r="T68" s="76">
        <v>0</v>
      </c>
      <c r="U68" s="76">
        <v>0</v>
      </c>
      <c r="V68" s="76">
        <v>0</v>
      </c>
      <c r="W68" s="76">
        <v>0</v>
      </c>
      <c r="X68" s="76">
        <v>0</v>
      </c>
      <c r="Y68" s="76">
        <v>0</v>
      </c>
      <c r="Z68" s="76">
        <v>0</v>
      </c>
      <c r="AA68" s="76">
        <v>0</v>
      </c>
      <c r="AB68" s="76">
        <v>0</v>
      </c>
      <c r="AC68" s="76">
        <v>0</v>
      </c>
      <c r="AD68" s="76">
        <v>0</v>
      </c>
      <c r="AE68" s="76">
        <v>0</v>
      </c>
      <c r="AF68" s="76">
        <v>0</v>
      </c>
      <c r="AG68" s="76">
        <v>0</v>
      </c>
      <c r="AH68" s="76">
        <v>0</v>
      </c>
      <c r="AI68" s="76">
        <v>0</v>
      </c>
      <c r="AJ68" s="77">
        <f t="shared" si="0"/>
        <v>0</v>
      </c>
      <c r="AM68" s="70"/>
    </row>
    <row r="69" spans="1:39" ht="20.100000000000001" customHeight="1">
      <c r="A69" s="59">
        <v>149</v>
      </c>
      <c r="B69" s="60" t="s">
        <v>741</v>
      </c>
      <c r="C69" s="61" t="s">
        <v>1301</v>
      </c>
      <c r="D69" s="62">
        <v>0</v>
      </c>
      <c r="E69" s="62">
        <v>0</v>
      </c>
      <c r="F69" s="62">
        <v>0</v>
      </c>
      <c r="G69" s="62">
        <v>83.52000000000001</v>
      </c>
      <c r="H69" s="62">
        <v>0</v>
      </c>
      <c r="I69" s="62">
        <v>0</v>
      </c>
      <c r="J69" s="62">
        <v>0</v>
      </c>
      <c r="K69" s="62">
        <v>0</v>
      </c>
      <c r="L69" s="62">
        <v>0</v>
      </c>
      <c r="M69" s="62">
        <v>0</v>
      </c>
      <c r="N69" s="62">
        <v>0</v>
      </c>
      <c r="O69" s="62">
        <v>0</v>
      </c>
      <c r="P69" s="62">
        <v>0</v>
      </c>
      <c r="Q69" s="62">
        <v>0</v>
      </c>
      <c r="R69" s="62">
        <v>0</v>
      </c>
      <c r="S69" s="62">
        <v>0</v>
      </c>
      <c r="T69" s="62">
        <v>0</v>
      </c>
      <c r="U69" s="62">
        <v>0</v>
      </c>
      <c r="V69" s="62">
        <v>0</v>
      </c>
      <c r="W69" s="62">
        <v>0</v>
      </c>
      <c r="X69" s="62">
        <v>0</v>
      </c>
      <c r="Y69" s="62">
        <v>0</v>
      </c>
      <c r="Z69" s="62">
        <v>0</v>
      </c>
      <c r="AA69" s="62">
        <v>0</v>
      </c>
      <c r="AB69" s="62">
        <v>0</v>
      </c>
      <c r="AC69" s="62">
        <v>0</v>
      </c>
      <c r="AD69" s="62">
        <v>0</v>
      </c>
      <c r="AE69" s="62">
        <v>0</v>
      </c>
      <c r="AF69" s="62">
        <v>0</v>
      </c>
      <c r="AG69" s="62">
        <v>0</v>
      </c>
      <c r="AH69" s="62">
        <v>0</v>
      </c>
      <c r="AI69" s="62">
        <v>0</v>
      </c>
      <c r="AJ69" s="63">
        <f t="shared" si="0"/>
        <v>83.52000000000001</v>
      </c>
      <c r="AM69" s="70"/>
    </row>
    <row r="70" spans="1:39" ht="20.100000000000001" customHeight="1">
      <c r="A70" s="59">
        <v>150</v>
      </c>
      <c r="B70" s="60" t="s">
        <v>94</v>
      </c>
      <c r="C70" s="61" t="s">
        <v>1301</v>
      </c>
      <c r="D70" s="62">
        <v>0</v>
      </c>
      <c r="E70" s="62">
        <v>0</v>
      </c>
      <c r="F70" s="62">
        <v>0</v>
      </c>
      <c r="G70" s="62">
        <v>0</v>
      </c>
      <c r="H70" s="62">
        <v>0</v>
      </c>
      <c r="I70" s="62">
        <v>0</v>
      </c>
      <c r="J70" s="62">
        <v>0</v>
      </c>
      <c r="K70" s="62">
        <v>0</v>
      </c>
      <c r="L70" s="62">
        <v>0</v>
      </c>
      <c r="M70" s="62">
        <v>0</v>
      </c>
      <c r="N70" s="62">
        <v>0</v>
      </c>
      <c r="O70" s="62">
        <v>0</v>
      </c>
      <c r="P70" s="62">
        <v>0</v>
      </c>
      <c r="Q70" s="62">
        <v>0</v>
      </c>
      <c r="R70" s="62">
        <v>0</v>
      </c>
      <c r="S70" s="62">
        <v>0</v>
      </c>
      <c r="T70" s="62">
        <v>0</v>
      </c>
      <c r="U70" s="62">
        <v>0</v>
      </c>
      <c r="V70" s="62">
        <v>0</v>
      </c>
      <c r="W70" s="62">
        <v>0</v>
      </c>
      <c r="X70" s="62">
        <v>0</v>
      </c>
      <c r="Y70" s="62">
        <v>0</v>
      </c>
      <c r="Z70" s="62">
        <v>0</v>
      </c>
      <c r="AA70" s="62">
        <v>0</v>
      </c>
      <c r="AB70" s="62">
        <v>0</v>
      </c>
      <c r="AC70" s="62">
        <v>0</v>
      </c>
      <c r="AD70" s="62">
        <v>0</v>
      </c>
      <c r="AE70" s="62">
        <v>0</v>
      </c>
      <c r="AF70" s="62">
        <v>0</v>
      </c>
      <c r="AG70" s="62">
        <v>0</v>
      </c>
      <c r="AH70" s="62">
        <v>0</v>
      </c>
      <c r="AI70" s="62">
        <v>0</v>
      </c>
      <c r="AJ70" s="63">
        <f t="shared" si="0"/>
        <v>0</v>
      </c>
      <c r="AM70" s="70"/>
    </row>
    <row r="71" spans="1:39" ht="20.100000000000001" customHeight="1">
      <c r="A71" s="59">
        <v>152</v>
      </c>
      <c r="B71" s="60" t="s">
        <v>742</v>
      </c>
      <c r="C71" s="61" t="s">
        <v>1301</v>
      </c>
      <c r="D71" s="62">
        <v>0</v>
      </c>
      <c r="E71" s="62">
        <v>0</v>
      </c>
      <c r="F71" s="62">
        <v>0</v>
      </c>
      <c r="G71" s="62">
        <v>16598.07</v>
      </c>
      <c r="H71" s="62">
        <v>0</v>
      </c>
      <c r="I71" s="62">
        <v>0</v>
      </c>
      <c r="J71" s="62">
        <v>0</v>
      </c>
      <c r="K71" s="62">
        <v>0</v>
      </c>
      <c r="L71" s="62">
        <v>0</v>
      </c>
      <c r="M71" s="62">
        <v>0</v>
      </c>
      <c r="N71" s="62">
        <v>0</v>
      </c>
      <c r="O71" s="62">
        <v>0</v>
      </c>
      <c r="P71" s="62">
        <v>601000</v>
      </c>
      <c r="Q71" s="62">
        <v>0</v>
      </c>
      <c r="R71" s="62">
        <v>0</v>
      </c>
      <c r="S71" s="62">
        <v>0</v>
      </c>
      <c r="T71" s="62">
        <v>0</v>
      </c>
      <c r="U71" s="62">
        <v>0</v>
      </c>
      <c r="V71" s="62">
        <v>0</v>
      </c>
      <c r="W71" s="62">
        <v>0</v>
      </c>
      <c r="X71" s="62">
        <v>0</v>
      </c>
      <c r="Y71" s="62">
        <v>0</v>
      </c>
      <c r="Z71" s="62">
        <v>0</v>
      </c>
      <c r="AA71" s="62">
        <v>0</v>
      </c>
      <c r="AB71" s="62">
        <v>0</v>
      </c>
      <c r="AC71" s="62">
        <v>0</v>
      </c>
      <c r="AD71" s="62">
        <v>0</v>
      </c>
      <c r="AE71" s="62">
        <v>0</v>
      </c>
      <c r="AF71" s="62">
        <v>0</v>
      </c>
      <c r="AG71" s="62">
        <v>0</v>
      </c>
      <c r="AH71" s="62">
        <v>0</v>
      </c>
      <c r="AI71" s="62">
        <v>0</v>
      </c>
      <c r="AJ71" s="63">
        <f t="shared" si="0"/>
        <v>617598.06999999995</v>
      </c>
      <c r="AM71" s="70"/>
    </row>
    <row r="72" spans="1:39" ht="20.100000000000001" customHeight="1">
      <c r="A72" s="59">
        <v>153</v>
      </c>
      <c r="B72" s="60" t="s">
        <v>743</v>
      </c>
      <c r="C72" s="61" t="s">
        <v>1301</v>
      </c>
      <c r="D72" s="62">
        <v>0</v>
      </c>
      <c r="E72" s="62">
        <v>0</v>
      </c>
      <c r="F72" s="62">
        <v>0</v>
      </c>
      <c r="G72" s="62">
        <v>0</v>
      </c>
      <c r="H72" s="62">
        <v>0</v>
      </c>
      <c r="I72" s="62">
        <v>0</v>
      </c>
      <c r="J72" s="62">
        <v>0</v>
      </c>
      <c r="K72" s="62">
        <v>0</v>
      </c>
      <c r="L72" s="62">
        <v>0</v>
      </c>
      <c r="M72" s="62">
        <v>0</v>
      </c>
      <c r="N72" s="62">
        <v>0</v>
      </c>
      <c r="O72" s="62">
        <v>0</v>
      </c>
      <c r="P72" s="62">
        <v>245026.5</v>
      </c>
      <c r="Q72" s="62">
        <v>0</v>
      </c>
      <c r="R72" s="62">
        <v>0</v>
      </c>
      <c r="S72" s="62">
        <v>0</v>
      </c>
      <c r="T72" s="62">
        <v>0</v>
      </c>
      <c r="U72" s="62">
        <v>0</v>
      </c>
      <c r="V72" s="62">
        <v>0</v>
      </c>
      <c r="W72" s="62">
        <v>0</v>
      </c>
      <c r="X72" s="62">
        <v>0</v>
      </c>
      <c r="Y72" s="62">
        <v>0</v>
      </c>
      <c r="Z72" s="62">
        <v>0</v>
      </c>
      <c r="AA72" s="62">
        <v>0</v>
      </c>
      <c r="AB72" s="62">
        <v>0</v>
      </c>
      <c r="AC72" s="62">
        <v>0</v>
      </c>
      <c r="AD72" s="62">
        <v>0</v>
      </c>
      <c r="AE72" s="62">
        <v>0</v>
      </c>
      <c r="AF72" s="62">
        <v>0</v>
      </c>
      <c r="AG72" s="62">
        <v>0</v>
      </c>
      <c r="AH72" s="62">
        <v>0</v>
      </c>
      <c r="AI72" s="62">
        <v>0</v>
      </c>
      <c r="AJ72" s="63">
        <f t="shared" si="0"/>
        <v>245026.5</v>
      </c>
      <c r="AM72" s="70"/>
    </row>
    <row r="73" spans="1:39" ht="20.100000000000001" customHeight="1">
      <c r="A73" s="59">
        <v>154</v>
      </c>
      <c r="B73" s="60" t="s">
        <v>744</v>
      </c>
      <c r="C73" s="61" t="s">
        <v>1301</v>
      </c>
      <c r="D73" s="62">
        <v>0</v>
      </c>
      <c r="E73" s="62">
        <v>0</v>
      </c>
      <c r="F73" s="62">
        <v>0</v>
      </c>
      <c r="G73" s="62">
        <v>0</v>
      </c>
      <c r="H73" s="62">
        <v>0</v>
      </c>
      <c r="I73" s="62">
        <v>0</v>
      </c>
      <c r="J73" s="62">
        <v>0</v>
      </c>
      <c r="K73" s="62">
        <v>0</v>
      </c>
      <c r="L73" s="62">
        <v>0</v>
      </c>
      <c r="M73" s="62">
        <v>0</v>
      </c>
      <c r="N73" s="62">
        <v>0</v>
      </c>
      <c r="O73" s="62">
        <v>0</v>
      </c>
      <c r="P73" s="62">
        <v>0</v>
      </c>
      <c r="Q73" s="62">
        <v>0</v>
      </c>
      <c r="R73" s="62">
        <v>0</v>
      </c>
      <c r="S73" s="62">
        <v>0</v>
      </c>
      <c r="T73" s="62">
        <v>0</v>
      </c>
      <c r="U73" s="62">
        <v>0</v>
      </c>
      <c r="V73" s="62">
        <v>0</v>
      </c>
      <c r="W73" s="62">
        <v>0</v>
      </c>
      <c r="X73" s="62">
        <v>0</v>
      </c>
      <c r="Y73" s="62">
        <v>0</v>
      </c>
      <c r="Z73" s="62">
        <v>0</v>
      </c>
      <c r="AA73" s="62">
        <v>0</v>
      </c>
      <c r="AB73" s="62">
        <v>0</v>
      </c>
      <c r="AC73" s="62">
        <v>0</v>
      </c>
      <c r="AD73" s="62">
        <v>0</v>
      </c>
      <c r="AE73" s="62">
        <v>0</v>
      </c>
      <c r="AF73" s="62">
        <v>0</v>
      </c>
      <c r="AG73" s="62">
        <v>0</v>
      </c>
      <c r="AH73" s="62">
        <v>0</v>
      </c>
      <c r="AI73" s="62">
        <v>0</v>
      </c>
      <c r="AJ73" s="63">
        <f t="shared" si="0"/>
        <v>0</v>
      </c>
      <c r="AM73" s="70"/>
    </row>
    <row r="74" spans="1:39" ht="20.100000000000001" customHeight="1">
      <c r="A74" s="59">
        <v>155</v>
      </c>
      <c r="B74" s="60" t="s">
        <v>745</v>
      </c>
      <c r="C74" s="61" t="s">
        <v>1301</v>
      </c>
      <c r="D74" s="62">
        <v>0</v>
      </c>
      <c r="E74" s="62">
        <v>0</v>
      </c>
      <c r="F74" s="62">
        <v>0</v>
      </c>
      <c r="G74" s="62">
        <v>4926.46</v>
      </c>
      <c r="H74" s="62">
        <v>0</v>
      </c>
      <c r="I74" s="62">
        <v>0</v>
      </c>
      <c r="J74" s="62">
        <v>0</v>
      </c>
      <c r="K74" s="62">
        <v>0</v>
      </c>
      <c r="L74" s="62">
        <v>0</v>
      </c>
      <c r="M74" s="62">
        <v>0</v>
      </c>
      <c r="N74" s="62">
        <v>0</v>
      </c>
      <c r="O74" s="62">
        <v>0</v>
      </c>
      <c r="P74" s="62">
        <v>0</v>
      </c>
      <c r="Q74" s="62">
        <v>0</v>
      </c>
      <c r="R74" s="62">
        <v>0</v>
      </c>
      <c r="S74" s="62">
        <v>0</v>
      </c>
      <c r="T74" s="62">
        <v>0</v>
      </c>
      <c r="U74" s="62">
        <v>0</v>
      </c>
      <c r="V74" s="62">
        <v>0</v>
      </c>
      <c r="W74" s="62">
        <v>0</v>
      </c>
      <c r="X74" s="62">
        <v>0</v>
      </c>
      <c r="Y74" s="62">
        <v>0</v>
      </c>
      <c r="Z74" s="62">
        <v>0</v>
      </c>
      <c r="AA74" s="62">
        <v>0</v>
      </c>
      <c r="AB74" s="62">
        <v>0</v>
      </c>
      <c r="AC74" s="62">
        <v>0</v>
      </c>
      <c r="AD74" s="62">
        <v>0</v>
      </c>
      <c r="AE74" s="62">
        <v>0</v>
      </c>
      <c r="AF74" s="62">
        <v>0</v>
      </c>
      <c r="AG74" s="62">
        <v>0</v>
      </c>
      <c r="AH74" s="62">
        <v>0</v>
      </c>
      <c r="AI74" s="62">
        <v>0</v>
      </c>
      <c r="AJ74" s="63">
        <f t="shared" si="0"/>
        <v>4926.46</v>
      </c>
      <c r="AM74" s="70"/>
    </row>
    <row r="75" spans="1:39" ht="20.100000000000001" customHeight="1">
      <c r="A75" s="59">
        <v>156</v>
      </c>
      <c r="B75" s="60" t="s">
        <v>746</v>
      </c>
      <c r="C75" s="61" t="s">
        <v>1301</v>
      </c>
      <c r="D75" s="62">
        <v>0</v>
      </c>
      <c r="E75" s="62">
        <v>0</v>
      </c>
      <c r="F75" s="62">
        <v>0</v>
      </c>
      <c r="G75" s="62">
        <v>0</v>
      </c>
      <c r="H75" s="62">
        <v>0</v>
      </c>
      <c r="I75" s="62">
        <v>0</v>
      </c>
      <c r="J75" s="62">
        <v>0</v>
      </c>
      <c r="K75" s="62">
        <v>0</v>
      </c>
      <c r="L75" s="62">
        <v>0</v>
      </c>
      <c r="M75" s="62">
        <v>0</v>
      </c>
      <c r="N75" s="62">
        <v>0</v>
      </c>
      <c r="O75" s="62">
        <v>0</v>
      </c>
      <c r="P75" s="62">
        <v>0</v>
      </c>
      <c r="Q75" s="62">
        <v>0</v>
      </c>
      <c r="R75" s="62">
        <v>0</v>
      </c>
      <c r="S75" s="62">
        <v>0</v>
      </c>
      <c r="T75" s="62">
        <v>0</v>
      </c>
      <c r="U75" s="62">
        <v>0</v>
      </c>
      <c r="V75" s="62">
        <v>0</v>
      </c>
      <c r="W75" s="62">
        <v>0</v>
      </c>
      <c r="X75" s="62">
        <v>0</v>
      </c>
      <c r="Y75" s="62">
        <v>0</v>
      </c>
      <c r="Z75" s="62">
        <v>0</v>
      </c>
      <c r="AA75" s="62">
        <v>0</v>
      </c>
      <c r="AB75" s="62">
        <v>0</v>
      </c>
      <c r="AC75" s="62">
        <v>0</v>
      </c>
      <c r="AD75" s="62">
        <v>0</v>
      </c>
      <c r="AE75" s="62">
        <v>0</v>
      </c>
      <c r="AF75" s="62">
        <v>0</v>
      </c>
      <c r="AG75" s="62">
        <v>0</v>
      </c>
      <c r="AH75" s="62">
        <v>0</v>
      </c>
      <c r="AI75" s="62">
        <v>0</v>
      </c>
      <c r="AJ75" s="63">
        <f t="shared" si="0"/>
        <v>0</v>
      </c>
      <c r="AM75" s="70"/>
    </row>
    <row r="76" spans="1:39" ht="20.100000000000001" customHeight="1">
      <c r="A76" s="59">
        <v>157</v>
      </c>
      <c r="B76" s="60" t="s">
        <v>747</v>
      </c>
      <c r="C76" s="61" t="s">
        <v>1301</v>
      </c>
      <c r="D76" s="62">
        <v>0</v>
      </c>
      <c r="E76" s="62">
        <v>0</v>
      </c>
      <c r="F76" s="62">
        <v>0</v>
      </c>
      <c r="G76" s="62">
        <v>0</v>
      </c>
      <c r="H76" s="62">
        <v>0</v>
      </c>
      <c r="I76" s="62">
        <v>0</v>
      </c>
      <c r="J76" s="62">
        <v>0</v>
      </c>
      <c r="K76" s="62">
        <v>0</v>
      </c>
      <c r="L76" s="62">
        <v>0</v>
      </c>
      <c r="M76" s="62">
        <v>0</v>
      </c>
      <c r="N76" s="62">
        <v>0</v>
      </c>
      <c r="O76" s="62">
        <v>0</v>
      </c>
      <c r="P76" s="62">
        <v>0</v>
      </c>
      <c r="Q76" s="62">
        <v>0</v>
      </c>
      <c r="R76" s="62">
        <v>0</v>
      </c>
      <c r="S76" s="62">
        <v>0</v>
      </c>
      <c r="T76" s="62">
        <v>0</v>
      </c>
      <c r="U76" s="62">
        <v>0</v>
      </c>
      <c r="V76" s="62">
        <v>0</v>
      </c>
      <c r="W76" s="62">
        <v>0</v>
      </c>
      <c r="X76" s="62">
        <v>0</v>
      </c>
      <c r="Y76" s="62">
        <v>0</v>
      </c>
      <c r="Z76" s="62">
        <v>0</v>
      </c>
      <c r="AA76" s="62">
        <v>0</v>
      </c>
      <c r="AB76" s="62">
        <v>0</v>
      </c>
      <c r="AC76" s="62">
        <v>0</v>
      </c>
      <c r="AD76" s="62">
        <v>0</v>
      </c>
      <c r="AE76" s="62">
        <v>0</v>
      </c>
      <c r="AF76" s="62">
        <v>0</v>
      </c>
      <c r="AG76" s="62">
        <v>0</v>
      </c>
      <c r="AH76" s="62">
        <v>0</v>
      </c>
      <c r="AI76" s="62">
        <v>0</v>
      </c>
      <c r="AJ76" s="63">
        <f t="shared" si="0"/>
        <v>0</v>
      </c>
      <c r="AM76" s="70"/>
    </row>
    <row r="77" spans="1:39" ht="20.100000000000001" customHeight="1">
      <c r="A77" s="59">
        <v>159</v>
      </c>
      <c r="B77" s="60" t="s">
        <v>748</v>
      </c>
      <c r="C77" s="61" t="s">
        <v>1301</v>
      </c>
      <c r="D77" s="62">
        <v>0</v>
      </c>
      <c r="E77" s="62">
        <v>0</v>
      </c>
      <c r="F77" s="62">
        <v>0</v>
      </c>
      <c r="G77" s="62">
        <v>0</v>
      </c>
      <c r="H77" s="62">
        <v>0</v>
      </c>
      <c r="I77" s="62">
        <v>0</v>
      </c>
      <c r="J77" s="62">
        <v>0</v>
      </c>
      <c r="K77" s="62">
        <v>0</v>
      </c>
      <c r="L77" s="62">
        <v>0</v>
      </c>
      <c r="M77" s="62">
        <v>0</v>
      </c>
      <c r="N77" s="62">
        <v>0</v>
      </c>
      <c r="O77" s="62">
        <v>0</v>
      </c>
      <c r="P77" s="62">
        <v>0</v>
      </c>
      <c r="Q77" s="62">
        <v>0</v>
      </c>
      <c r="R77" s="62">
        <v>0</v>
      </c>
      <c r="S77" s="62">
        <v>0</v>
      </c>
      <c r="T77" s="62">
        <v>0</v>
      </c>
      <c r="U77" s="62">
        <v>0</v>
      </c>
      <c r="V77" s="62">
        <v>0</v>
      </c>
      <c r="W77" s="62">
        <v>0</v>
      </c>
      <c r="X77" s="62">
        <v>0</v>
      </c>
      <c r="Y77" s="62">
        <v>0</v>
      </c>
      <c r="Z77" s="62">
        <v>0</v>
      </c>
      <c r="AA77" s="62">
        <v>0</v>
      </c>
      <c r="AB77" s="62">
        <v>0</v>
      </c>
      <c r="AC77" s="62">
        <v>0</v>
      </c>
      <c r="AD77" s="62">
        <v>0</v>
      </c>
      <c r="AE77" s="62">
        <v>0</v>
      </c>
      <c r="AF77" s="62">
        <v>0</v>
      </c>
      <c r="AG77" s="62">
        <v>0</v>
      </c>
      <c r="AH77" s="62">
        <v>0</v>
      </c>
      <c r="AI77" s="62">
        <v>0</v>
      </c>
      <c r="AJ77" s="63">
        <f t="shared" si="0"/>
        <v>0</v>
      </c>
      <c r="AM77" s="70"/>
    </row>
    <row r="78" spans="1:39" ht="20.100000000000001" customHeight="1">
      <c r="A78" s="59">
        <v>163</v>
      </c>
      <c r="B78" s="60" t="s">
        <v>749</v>
      </c>
      <c r="C78" s="61" t="s">
        <v>1301</v>
      </c>
      <c r="D78" s="62">
        <v>2074.7600000000002</v>
      </c>
      <c r="E78" s="62">
        <v>0</v>
      </c>
      <c r="F78" s="62">
        <v>1436591.39</v>
      </c>
      <c r="G78" s="62">
        <v>14581.65</v>
      </c>
      <c r="H78" s="62">
        <v>0</v>
      </c>
      <c r="I78" s="62">
        <v>0</v>
      </c>
      <c r="J78" s="62">
        <v>0</v>
      </c>
      <c r="K78" s="62">
        <v>527.32000000000005</v>
      </c>
      <c r="L78" s="62">
        <v>0</v>
      </c>
      <c r="M78" s="62">
        <v>0</v>
      </c>
      <c r="N78" s="62">
        <v>0</v>
      </c>
      <c r="O78" s="62">
        <v>0</v>
      </c>
      <c r="P78" s="62">
        <v>0</v>
      </c>
      <c r="Q78" s="62">
        <v>0</v>
      </c>
      <c r="R78" s="62">
        <v>0</v>
      </c>
      <c r="S78" s="62">
        <v>0</v>
      </c>
      <c r="T78" s="62">
        <v>0</v>
      </c>
      <c r="U78" s="62">
        <v>0</v>
      </c>
      <c r="V78" s="62">
        <v>0</v>
      </c>
      <c r="W78" s="62">
        <v>0</v>
      </c>
      <c r="X78" s="62">
        <v>0</v>
      </c>
      <c r="Y78" s="62">
        <v>0</v>
      </c>
      <c r="Z78" s="62">
        <v>0</v>
      </c>
      <c r="AA78" s="62">
        <v>0</v>
      </c>
      <c r="AB78" s="62">
        <v>0</v>
      </c>
      <c r="AC78" s="62">
        <v>0</v>
      </c>
      <c r="AD78" s="62">
        <v>0</v>
      </c>
      <c r="AE78" s="62">
        <v>0</v>
      </c>
      <c r="AF78" s="62">
        <v>0</v>
      </c>
      <c r="AG78" s="62">
        <v>0</v>
      </c>
      <c r="AH78" s="62">
        <v>0</v>
      </c>
      <c r="AI78" s="62">
        <v>0</v>
      </c>
      <c r="AJ78" s="63">
        <f t="shared" ref="AJ78:AJ141" si="1">SUM(D78:AI78)</f>
        <v>1453775.1199999999</v>
      </c>
      <c r="AM78" s="70"/>
    </row>
    <row r="79" spans="1:39" ht="20.100000000000001" customHeight="1">
      <c r="A79" s="59">
        <v>169</v>
      </c>
      <c r="B79" s="60" t="s">
        <v>750</v>
      </c>
      <c r="C79" s="61" t="s">
        <v>1301</v>
      </c>
      <c r="D79" s="62">
        <v>0</v>
      </c>
      <c r="E79" s="62">
        <v>0</v>
      </c>
      <c r="F79" s="62">
        <v>0</v>
      </c>
      <c r="G79" s="62">
        <v>39485.479999999996</v>
      </c>
      <c r="H79" s="62">
        <v>0</v>
      </c>
      <c r="I79" s="62">
        <v>283.72000000000003</v>
      </c>
      <c r="J79" s="62">
        <v>0</v>
      </c>
      <c r="K79" s="62">
        <v>0</v>
      </c>
      <c r="L79" s="62">
        <v>0</v>
      </c>
      <c r="M79" s="62">
        <v>0</v>
      </c>
      <c r="N79" s="62">
        <v>0</v>
      </c>
      <c r="O79" s="62">
        <v>0</v>
      </c>
      <c r="P79" s="62">
        <v>0</v>
      </c>
      <c r="Q79" s="62">
        <v>0</v>
      </c>
      <c r="R79" s="62">
        <v>0</v>
      </c>
      <c r="S79" s="62">
        <v>0</v>
      </c>
      <c r="T79" s="62">
        <v>0</v>
      </c>
      <c r="U79" s="62">
        <v>0</v>
      </c>
      <c r="V79" s="62">
        <v>0</v>
      </c>
      <c r="W79" s="62">
        <v>0</v>
      </c>
      <c r="X79" s="62">
        <v>0</v>
      </c>
      <c r="Y79" s="62">
        <v>0</v>
      </c>
      <c r="Z79" s="62">
        <v>0</v>
      </c>
      <c r="AA79" s="62">
        <v>0</v>
      </c>
      <c r="AB79" s="62">
        <v>0</v>
      </c>
      <c r="AC79" s="62">
        <v>0</v>
      </c>
      <c r="AD79" s="62">
        <v>0</v>
      </c>
      <c r="AE79" s="62">
        <v>0</v>
      </c>
      <c r="AF79" s="62">
        <v>0</v>
      </c>
      <c r="AG79" s="62">
        <v>0</v>
      </c>
      <c r="AH79" s="62">
        <v>0</v>
      </c>
      <c r="AI79" s="62">
        <v>0</v>
      </c>
      <c r="AJ79" s="63">
        <f t="shared" si="1"/>
        <v>39769.199999999997</v>
      </c>
      <c r="AM79" s="70"/>
    </row>
    <row r="80" spans="1:39" ht="20.100000000000001" customHeight="1">
      <c r="A80" s="59">
        <v>170</v>
      </c>
      <c r="B80" s="60" t="s">
        <v>751</v>
      </c>
      <c r="C80" s="61" t="s">
        <v>1301</v>
      </c>
      <c r="D80" s="62">
        <v>0</v>
      </c>
      <c r="E80" s="62">
        <v>0</v>
      </c>
      <c r="F80" s="62">
        <v>0</v>
      </c>
      <c r="G80" s="62">
        <v>1380</v>
      </c>
      <c r="H80" s="62">
        <v>0</v>
      </c>
      <c r="I80" s="62">
        <v>0</v>
      </c>
      <c r="J80" s="62">
        <v>0</v>
      </c>
      <c r="K80" s="62">
        <v>0</v>
      </c>
      <c r="L80" s="62">
        <v>0</v>
      </c>
      <c r="M80" s="62">
        <v>0</v>
      </c>
      <c r="N80" s="62">
        <v>0</v>
      </c>
      <c r="O80" s="62">
        <v>0</v>
      </c>
      <c r="P80" s="62">
        <v>0</v>
      </c>
      <c r="Q80" s="62">
        <v>0</v>
      </c>
      <c r="R80" s="62">
        <v>0</v>
      </c>
      <c r="S80" s="62">
        <v>0</v>
      </c>
      <c r="T80" s="62">
        <v>0</v>
      </c>
      <c r="U80" s="62">
        <v>0</v>
      </c>
      <c r="V80" s="62">
        <v>0</v>
      </c>
      <c r="W80" s="62">
        <v>0</v>
      </c>
      <c r="X80" s="62">
        <v>0</v>
      </c>
      <c r="Y80" s="62">
        <v>0</v>
      </c>
      <c r="Z80" s="62">
        <v>0</v>
      </c>
      <c r="AA80" s="62">
        <v>0</v>
      </c>
      <c r="AB80" s="62">
        <v>0</v>
      </c>
      <c r="AC80" s="62">
        <v>0</v>
      </c>
      <c r="AD80" s="62">
        <v>0</v>
      </c>
      <c r="AE80" s="62">
        <v>0</v>
      </c>
      <c r="AF80" s="62">
        <v>0</v>
      </c>
      <c r="AG80" s="62">
        <v>0</v>
      </c>
      <c r="AH80" s="62">
        <v>0</v>
      </c>
      <c r="AI80" s="62">
        <v>0</v>
      </c>
      <c r="AJ80" s="63">
        <f t="shared" si="1"/>
        <v>1380</v>
      </c>
      <c r="AM80" s="70"/>
    </row>
    <row r="81" spans="1:39" ht="20.100000000000001" customHeight="1">
      <c r="A81" s="59">
        <v>171</v>
      </c>
      <c r="B81" s="60" t="s">
        <v>752</v>
      </c>
      <c r="C81" s="61" t="s">
        <v>1301</v>
      </c>
      <c r="D81" s="62">
        <v>0</v>
      </c>
      <c r="E81" s="62">
        <v>0</v>
      </c>
      <c r="F81" s="62">
        <v>0</v>
      </c>
      <c r="G81" s="62">
        <v>0</v>
      </c>
      <c r="H81" s="62">
        <v>0</v>
      </c>
      <c r="I81" s="62">
        <v>0</v>
      </c>
      <c r="J81" s="62">
        <v>0</v>
      </c>
      <c r="K81" s="62">
        <v>0</v>
      </c>
      <c r="L81" s="62">
        <v>0</v>
      </c>
      <c r="M81" s="62">
        <v>0</v>
      </c>
      <c r="N81" s="62">
        <v>0</v>
      </c>
      <c r="O81" s="62">
        <v>0</v>
      </c>
      <c r="P81" s="62">
        <v>0</v>
      </c>
      <c r="Q81" s="62">
        <v>0</v>
      </c>
      <c r="R81" s="62">
        <v>0</v>
      </c>
      <c r="S81" s="62">
        <v>0</v>
      </c>
      <c r="T81" s="62">
        <v>0</v>
      </c>
      <c r="U81" s="62">
        <v>0</v>
      </c>
      <c r="V81" s="62">
        <v>0</v>
      </c>
      <c r="W81" s="62">
        <v>0</v>
      </c>
      <c r="X81" s="62">
        <v>0</v>
      </c>
      <c r="Y81" s="62">
        <v>0</v>
      </c>
      <c r="Z81" s="62">
        <v>0</v>
      </c>
      <c r="AA81" s="62">
        <v>0</v>
      </c>
      <c r="AB81" s="62">
        <v>0</v>
      </c>
      <c r="AC81" s="62">
        <v>0</v>
      </c>
      <c r="AD81" s="62">
        <v>0</v>
      </c>
      <c r="AE81" s="62">
        <v>0</v>
      </c>
      <c r="AF81" s="62">
        <v>0</v>
      </c>
      <c r="AG81" s="62">
        <v>0</v>
      </c>
      <c r="AH81" s="62">
        <v>0</v>
      </c>
      <c r="AI81" s="62">
        <v>0</v>
      </c>
      <c r="AJ81" s="63">
        <f t="shared" si="1"/>
        <v>0</v>
      </c>
      <c r="AM81" s="70"/>
    </row>
    <row r="82" spans="1:39" ht="20.100000000000001" customHeight="1">
      <c r="A82" s="59">
        <v>188</v>
      </c>
      <c r="B82" s="60" t="s">
        <v>753</v>
      </c>
      <c r="C82" s="61" t="s">
        <v>1301</v>
      </c>
      <c r="D82" s="62">
        <v>0</v>
      </c>
      <c r="E82" s="62">
        <v>0</v>
      </c>
      <c r="F82" s="62">
        <v>0</v>
      </c>
      <c r="G82" s="62">
        <v>0</v>
      </c>
      <c r="H82" s="62">
        <v>0</v>
      </c>
      <c r="I82" s="62">
        <v>0</v>
      </c>
      <c r="J82" s="62">
        <v>0</v>
      </c>
      <c r="K82" s="62">
        <v>0</v>
      </c>
      <c r="L82" s="62">
        <v>0</v>
      </c>
      <c r="M82" s="62">
        <v>0</v>
      </c>
      <c r="N82" s="62">
        <v>0</v>
      </c>
      <c r="O82" s="62">
        <v>0</v>
      </c>
      <c r="P82" s="62">
        <v>0</v>
      </c>
      <c r="Q82" s="62">
        <v>0</v>
      </c>
      <c r="R82" s="62">
        <v>0</v>
      </c>
      <c r="S82" s="62">
        <v>0</v>
      </c>
      <c r="T82" s="62">
        <v>0</v>
      </c>
      <c r="U82" s="62">
        <v>0</v>
      </c>
      <c r="V82" s="62">
        <v>0</v>
      </c>
      <c r="W82" s="62">
        <v>0</v>
      </c>
      <c r="X82" s="62">
        <v>0</v>
      </c>
      <c r="Y82" s="62">
        <v>0</v>
      </c>
      <c r="Z82" s="62">
        <v>0</v>
      </c>
      <c r="AA82" s="62">
        <v>0</v>
      </c>
      <c r="AB82" s="62">
        <v>0</v>
      </c>
      <c r="AC82" s="62">
        <v>0</v>
      </c>
      <c r="AD82" s="62">
        <v>0</v>
      </c>
      <c r="AE82" s="62">
        <v>0</v>
      </c>
      <c r="AF82" s="62">
        <v>0</v>
      </c>
      <c r="AG82" s="62">
        <v>0</v>
      </c>
      <c r="AH82" s="62">
        <v>0</v>
      </c>
      <c r="AI82" s="62">
        <v>0</v>
      </c>
      <c r="AJ82" s="63">
        <f t="shared" si="1"/>
        <v>0</v>
      </c>
      <c r="AM82" s="70"/>
    </row>
    <row r="83" spans="1:39" ht="20.100000000000001" customHeight="1">
      <c r="A83" s="59">
        <v>190</v>
      </c>
      <c r="B83" s="60" t="s">
        <v>107</v>
      </c>
      <c r="C83" s="61" t="s">
        <v>1301</v>
      </c>
      <c r="D83" s="62">
        <v>0</v>
      </c>
      <c r="E83" s="62">
        <v>0</v>
      </c>
      <c r="F83" s="62">
        <v>0</v>
      </c>
      <c r="G83" s="62">
        <v>11050.55</v>
      </c>
      <c r="H83" s="62">
        <v>0</v>
      </c>
      <c r="I83" s="62">
        <v>0</v>
      </c>
      <c r="J83" s="62">
        <v>0</v>
      </c>
      <c r="K83" s="62">
        <v>0</v>
      </c>
      <c r="L83" s="62">
        <v>0</v>
      </c>
      <c r="M83" s="62">
        <v>0</v>
      </c>
      <c r="N83" s="62">
        <v>0</v>
      </c>
      <c r="O83" s="62">
        <v>0</v>
      </c>
      <c r="P83" s="62">
        <v>0</v>
      </c>
      <c r="Q83" s="62">
        <v>0</v>
      </c>
      <c r="R83" s="62">
        <v>0</v>
      </c>
      <c r="S83" s="62">
        <v>0</v>
      </c>
      <c r="T83" s="62">
        <v>0</v>
      </c>
      <c r="U83" s="62">
        <v>0</v>
      </c>
      <c r="V83" s="62">
        <v>0</v>
      </c>
      <c r="W83" s="62">
        <v>0</v>
      </c>
      <c r="X83" s="62">
        <v>0</v>
      </c>
      <c r="Y83" s="62">
        <v>0</v>
      </c>
      <c r="Z83" s="62">
        <v>0</v>
      </c>
      <c r="AA83" s="62">
        <v>0</v>
      </c>
      <c r="AB83" s="62">
        <v>0</v>
      </c>
      <c r="AC83" s="62">
        <v>0</v>
      </c>
      <c r="AD83" s="62">
        <v>0</v>
      </c>
      <c r="AE83" s="62">
        <v>0</v>
      </c>
      <c r="AF83" s="62">
        <v>0</v>
      </c>
      <c r="AG83" s="62">
        <v>0</v>
      </c>
      <c r="AH83" s="62">
        <v>0</v>
      </c>
      <c r="AI83" s="62">
        <v>0</v>
      </c>
      <c r="AJ83" s="63">
        <f t="shared" si="1"/>
        <v>11050.55</v>
      </c>
      <c r="AM83" s="70"/>
    </row>
    <row r="84" spans="1:39" ht="20.100000000000001" customHeight="1">
      <c r="A84" s="59">
        <v>192</v>
      </c>
      <c r="B84" s="60" t="s">
        <v>754</v>
      </c>
      <c r="C84" s="61" t="s">
        <v>1301</v>
      </c>
      <c r="D84" s="62">
        <v>0</v>
      </c>
      <c r="E84" s="62">
        <v>0</v>
      </c>
      <c r="F84" s="62">
        <v>13017.6</v>
      </c>
      <c r="G84" s="62">
        <v>545.02</v>
      </c>
      <c r="H84" s="62">
        <v>0</v>
      </c>
      <c r="I84" s="62">
        <v>0</v>
      </c>
      <c r="J84" s="62">
        <v>0</v>
      </c>
      <c r="K84" s="62">
        <v>0</v>
      </c>
      <c r="L84" s="62">
        <v>0</v>
      </c>
      <c r="M84" s="62">
        <v>0</v>
      </c>
      <c r="N84" s="62">
        <v>0</v>
      </c>
      <c r="O84" s="62">
        <v>0</v>
      </c>
      <c r="P84" s="62">
        <v>0</v>
      </c>
      <c r="Q84" s="62">
        <v>0</v>
      </c>
      <c r="R84" s="62">
        <v>0</v>
      </c>
      <c r="S84" s="62">
        <v>0</v>
      </c>
      <c r="T84" s="62">
        <v>0</v>
      </c>
      <c r="U84" s="62">
        <v>0</v>
      </c>
      <c r="V84" s="62">
        <v>0</v>
      </c>
      <c r="W84" s="62">
        <v>0</v>
      </c>
      <c r="X84" s="62">
        <v>0</v>
      </c>
      <c r="Y84" s="62">
        <v>0</v>
      </c>
      <c r="Z84" s="62">
        <v>0</v>
      </c>
      <c r="AA84" s="62">
        <v>0</v>
      </c>
      <c r="AB84" s="62">
        <v>0</v>
      </c>
      <c r="AC84" s="62">
        <v>0</v>
      </c>
      <c r="AD84" s="62">
        <v>0</v>
      </c>
      <c r="AE84" s="62">
        <v>0</v>
      </c>
      <c r="AF84" s="62">
        <v>0</v>
      </c>
      <c r="AG84" s="62">
        <v>0</v>
      </c>
      <c r="AH84" s="62">
        <v>0</v>
      </c>
      <c r="AI84" s="62">
        <v>0</v>
      </c>
      <c r="AJ84" s="63">
        <f t="shared" si="1"/>
        <v>13562.62</v>
      </c>
      <c r="AM84" s="70"/>
    </row>
    <row r="85" spans="1:39" ht="20.100000000000001" customHeight="1">
      <c r="A85" s="59">
        <v>197</v>
      </c>
      <c r="B85" s="60" t="s">
        <v>755</v>
      </c>
      <c r="C85" s="61" t="s">
        <v>1301</v>
      </c>
      <c r="D85" s="62">
        <v>0</v>
      </c>
      <c r="E85" s="62">
        <v>0</v>
      </c>
      <c r="F85" s="62">
        <v>0</v>
      </c>
      <c r="G85" s="62">
        <v>0</v>
      </c>
      <c r="H85" s="62">
        <v>0</v>
      </c>
      <c r="I85" s="62">
        <v>0</v>
      </c>
      <c r="J85" s="62">
        <v>0</v>
      </c>
      <c r="K85" s="62">
        <v>0</v>
      </c>
      <c r="L85" s="62">
        <v>50310.5</v>
      </c>
      <c r="M85" s="62">
        <v>0</v>
      </c>
      <c r="N85" s="62">
        <v>0</v>
      </c>
      <c r="O85" s="62">
        <v>0</v>
      </c>
      <c r="P85" s="62">
        <v>0</v>
      </c>
      <c r="Q85" s="62">
        <v>0</v>
      </c>
      <c r="R85" s="62">
        <v>0</v>
      </c>
      <c r="S85" s="62">
        <v>0</v>
      </c>
      <c r="T85" s="62">
        <v>0</v>
      </c>
      <c r="U85" s="62">
        <v>0</v>
      </c>
      <c r="V85" s="62">
        <v>0</v>
      </c>
      <c r="W85" s="62">
        <v>0</v>
      </c>
      <c r="X85" s="62">
        <v>0</v>
      </c>
      <c r="Y85" s="62">
        <v>0</v>
      </c>
      <c r="Z85" s="62">
        <v>0</v>
      </c>
      <c r="AA85" s="62">
        <v>0</v>
      </c>
      <c r="AB85" s="62">
        <v>0</v>
      </c>
      <c r="AC85" s="62">
        <v>0</v>
      </c>
      <c r="AD85" s="62">
        <v>0</v>
      </c>
      <c r="AE85" s="62">
        <v>0</v>
      </c>
      <c r="AF85" s="62">
        <v>0</v>
      </c>
      <c r="AG85" s="62">
        <v>0</v>
      </c>
      <c r="AH85" s="62">
        <v>0</v>
      </c>
      <c r="AI85" s="62">
        <v>0</v>
      </c>
      <c r="AJ85" s="63">
        <f t="shared" si="1"/>
        <v>50310.5</v>
      </c>
      <c r="AM85" s="70"/>
    </row>
    <row r="86" spans="1:39" ht="20.100000000000001" customHeight="1">
      <c r="A86" s="59">
        <v>200</v>
      </c>
      <c r="B86" s="60" t="s">
        <v>756</v>
      </c>
      <c r="C86" s="61" t="s">
        <v>1301</v>
      </c>
      <c r="D86" s="62">
        <v>0</v>
      </c>
      <c r="E86" s="62">
        <v>0</v>
      </c>
      <c r="F86" s="62">
        <v>0</v>
      </c>
      <c r="G86" s="62">
        <v>0</v>
      </c>
      <c r="H86" s="62">
        <v>0</v>
      </c>
      <c r="I86" s="62">
        <v>0</v>
      </c>
      <c r="J86" s="62">
        <v>0</v>
      </c>
      <c r="K86" s="62">
        <v>0</v>
      </c>
      <c r="L86" s="62">
        <v>0</v>
      </c>
      <c r="M86" s="62">
        <v>0</v>
      </c>
      <c r="N86" s="62">
        <v>0</v>
      </c>
      <c r="O86" s="62">
        <v>0</v>
      </c>
      <c r="P86" s="62">
        <v>0</v>
      </c>
      <c r="Q86" s="62">
        <v>0</v>
      </c>
      <c r="R86" s="62">
        <v>0</v>
      </c>
      <c r="S86" s="62">
        <v>0</v>
      </c>
      <c r="T86" s="62">
        <v>0</v>
      </c>
      <c r="U86" s="62">
        <v>0</v>
      </c>
      <c r="V86" s="62">
        <v>0</v>
      </c>
      <c r="W86" s="62">
        <v>0</v>
      </c>
      <c r="X86" s="62">
        <v>0</v>
      </c>
      <c r="Y86" s="62">
        <v>0</v>
      </c>
      <c r="Z86" s="62">
        <v>0</v>
      </c>
      <c r="AA86" s="62">
        <v>0</v>
      </c>
      <c r="AB86" s="62">
        <v>0</v>
      </c>
      <c r="AC86" s="62">
        <v>0</v>
      </c>
      <c r="AD86" s="62">
        <v>0</v>
      </c>
      <c r="AE86" s="62">
        <v>0</v>
      </c>
      <c r="AF86" s="62">
        <v>0</v>
      </c>
      <c r="AG86" s="62">
        <v>0</v>
      </c>
      <c r="AH86" s="62">
        <v>0</v>
      </c>
      <c r="AI86" s="62">
        <v>0</v>
      </c>
      <c r="AJ86" s="63">
        <f t="shared" si="1"/>
        <v>0</v>
      </c>
      <c r="AM86" s="70"/>
    </row>
    <row r="87" spans="1:39" ht="20.100000000000001" customHeight="1">
      <c r="A87" s="59">
        <v>201</v>
      </c>
      <c r="B87" s="60" t="s">
        <v>757</v>
      </c>
      <c r="C87" s="61" t="s">
        <v>1301</v>
      </c>
      <c r="D87" s="62">
        <v>0</v>
      </c>
      <c r="E87" s="62">
        <v>0</v>
      </c>
      <c r="F87" s="62">
        <v>0</v>
      </c>
      <c r="G87" s="62">
        <v>120190.08</v>
      </c>
      <c r="H87" s="62">
        <v>0</v>
      </c>
      <c r="I87" s="62">
        <v>0</v>
      </c>
      <c r="J87" s="62">
        <v>0</v>
      </c>
      <c r="K87" s="62">
        <v>0</v>
      </c>
      <c r="L87" s="62">
        <v>0</v>
      </c>
      <c r="M87" s="62">
        <v>0</v>
      </c>
      <c r="N87" s="62">
        <v>0</v>
      </c>
      <c r="O87" s="62">
        <v>0</v>
      </c>
      <c r="P87" s="62">
        <v>0</v>
      </c>
      <c r="Q87" s="62">
        <v>0</v>
      </c>
      <c r="R87" s="62">
        <v>0</v>
      </c>
      <c r="S87" s="62">
        <v>0</v>
      </c>
      <c r="T87" s="62">
        <v>0</v>
      </c>
      <c r="U87" s="62">
        <v>0</v>
      </c>
      <c r="V87" s="62">
        <v>0</v>
      </c>
      <c r="W87" s="62">
        <v>0</v>
      </c>
      <c r="X87" s="62">
        <v>0</v>
      </c>
      <c r="Y87" s="62">
        <v>0</v>
      </c>
      <c r="Z87" s="62">
        <v>0</v>
      </c>
      <c r="AA87" s="62">
        <v>0</v>
      </c>
      <c r="AB87" s="62">
        <v>0</v>
      </c>
      <c r="AC87" s="62">
        <v>0</v>
      </c>
      <c r="AD87" s="62">
        <v>0</v>
      </c>
      <c r="AE87" s="62">
        <v>0</v>
      </c>
      <c r="AF87" s="62">
        <v>0</v>
      </c>
      <c r="AG87" s="62">
        <v>0</v>
      </c>
      <c r="AH87" s="62">
        <v>0</v>
      </c>
      <c r="AI87" s="62">
        <v>0</v>
      </c>
      <c r="AJ87" s="63">
        <f t="shared" si="1"/>
        <v>120190.08</v>
      </c>
      <c r="AM87" s="70"/>
    </row>
    <row r="88" spans="1:39" ht="20.100000000000001" customHeight="1">
      <c r="A88" s="59">
        <v>203</v>
      </c>
      <c r="B88" s="60" t="s">
        <v>758</v>
      </c>
      <c r="C88" s="61" t="s">
        <v>1301</v>
      </c>
      <c r="D88" s="62">
        <v>0</v>
      </c>
      <c r="E88" s="62">
        <v>0</v>
      </c>
      <c r="F88" s="62">
        <v>2338128.19</v>
      </c>
      <c r="G88" s="62">
        <v>264592.82</v>
      </c>
      <c r="H88" s="62">
        <v>0</v>
      </c>
      <c r="I88" s="62">
        <v>794.3</v>
      </c>
      <c r="J88" s="62">
        <v>0</v>
      </c>
      <c r="K88" s="62">
        <v>273.77</v>
      </c>
      <c r="L88" s="62">
        <v>0</v>
      </c>
      <c r="M88" s="62">
        <v>0</v>
      </c>
      <c r="N88" s="62">
        <v>733095.53</v>
      </c>
      <c r="O88" s="62">
        <v>0</v>
      </c>
      <c r="P88" s="62">
        <v>0</v>
      </c>
      <c r="Q88" s="62">
        <v>0</v>
      </c>
      <c r="R88" s="62">
        <v>0</v>
      </c>
      <c r="S88" s="62">
        <v>0</v>
      </c>
      <c r="T88" s="62">
        <v>0</v>
      </c>
      <c r="U88" s="62">
        <v>0</v>
      </c>
      <c r="V88" s="62">
        <v>0</v>
      </c>
      <c r="W88" s="62">
        <v>0</v>
      </c>
      <c r="X88" s="62">
        <v>0</v>
      </c>
      <c r="Y88" s="62">
        <v>0</v>
      </c>
      <c r="Z88" s="62">
        <v>0</v>
      </c>
      <c r="AA88" s="62">
        <v>0</v>
      </c>
      <c r="AB88" s="62">
        <v>0</v>
      </c>
      <c r="AC88" s="62">
        <v>0</v>
      </c>
      <c r="AD88" s="62">
        <v>0</v>
      </c>
      <c r="AE88" s="62">
        <v>0</v>
      </c>
      <c r="AF88" s="62">
        <v>0</v>
      </c>
      <c r="AG88" s="62">
        <v>0</v>
      </c>
      <c r="AH88" s="62">
        <v>0</v>
      </c>
      <c r="AI88" s="62">
        <v>0</v>
      </c>
      <c r="AJ88" s="63">
        <f t="shared" si="1"/>
        <v>3336884.6099999994</v>
      </c>
      <c r="AM88" s="70"/>
    </row>
    <row r="89" spans="1:39" ht="20.100000000000001" customHeight="1">
      <c r="A89" s="59">
        <v>206</v>
      </c>
      <c r="B89" s="60" t="s">
        <v>759</v>
      </c>
      <c r="C89" s="61" t="s">
        <v>1301</v>
      </c>
      <c r="D89" s="62">
        <v>3356500.5</v>
      </c>
      <c r="E89" s="62">
        <v>0</v>
      </c>
      <c r="F89" s="62">
        <v>0</v>
      </c>
      <c r="G89" s="62">
        <v>134113.53999999998</v>
      </c>
      <c r="H89" s="62">
        <v>0</v>
      </c>
      <c r="I89" s="62">
        <v>0</v>
      </c>
      <c r="J89" s="62">
        <v>0</v>
      </c>
      <c r="K89" s="62">
        <v>501.04</v>
      </c>
      <c r="L89" s="62">
        <v>0</v>
      </c>
      <c r="M89" s="62">
        <v>0</v>
      </c>
      <c r="N89" s="62">
        <v>0</v>
      </c>
      <c r="O89" s="62">
        <v>0</v>
      </c>
      <c r="P89" s="62">
        <v>0</v>
      </c>
      <c r="Q89" s="62">
        <v>0</v>
      </c>
      <c r="R89" s="62">
        <v>0</v>
      </c>
      <c r="S89" s="62">
        <v>0</v>
      </c>
      <c r="T89" s="62">
        <v>0</v>
      </c>
      <c r="U89" s="62">
        <v>0</v>
      </c>
      <c r="V89" s="62">
        <v>0</v>
      </c>
      <c r="W89" s="62">
        <v>0</v>
      </c>
      <c r="X89" s="62">
        <v>0</v>
      </c>
      <c r="Y89" s="62">
        <v>0</v>
      </c>
      <c r="Z89" s="62">
        <v>0</v>
      </c>
      <c r="AA89" s="62">
        <v>0</v>
      </c>
      <c r="AB89" s="62">
        <v>0</v>
      </c>
      <c r="AC89" s="62">
        <v>0</v>
      </c>
      <c r="AD89" s="62">
        <v>0</v>
      </c>
      <c r="AE89" s="62">
        <v>0</v>
      </c>
      <c r="AF89" s="62">
        <v>0</v>
      </c>
      <c r="AG89" s="62">
        <v>0</v>
      </c>
      <c r="AH89" s="62">
        <v>0</v>
      </c>
      <c r="AI89" s="62">
        <v>0</v>
      </c>
      <c r="AJ89" s="63">
        <f t="shared" si="1"/>
        <v>3491115.08</v>
      </c>
      <c r="AM89" s="70"/>
    </row>
    <row r="90" spans="1:39" ht="20.100000000000001" customHeight="1">
      <c r="A90" s="59">
        <v>209</v>
      </c>
      <c r="B90" s="60" t="s">
        <v>760</v>
      </c>
      <c r="C90" s="61" t="s">
        <v>1301</v>
      </c>
      <c r="D90" s="62">
        <v>0</v>
      </c>
      <c r="E90" s="62">
        <v>0</v>
      </c>
      <c r="F90" s="62">
        <v>0</v>
      </c>
      <c r="G90" s="62">
        <v>0</v>
      </c>
      <c r="H90" s="62">
        <v>0</v>
      </c>
      <c r="I90" s="62">
        <v>0</v>
      </c>
      <c r="J90" s="62">
        <v>0</v>
      </c>
      <c r="K90" s="62">
        <v>0</v>
      </c>
      <c r="L90" s="62">
        <v>0</v>
      </c>
      <c r="M90" s="62">
        <v>0</v>
      </c>
      <c r="N90" s="62">
        <v>0</v>
      </c>
      <c r="O90" s="62">
        <v>0</v>
      </c>
      <c r="P90" s="62">
        <v>0</v>
      </c>
      <c r="Q90" s="62">
        <v>0</v>
      </c>
      <c r="R90" s="62">
        <v>0</v>
      </c>
      <c r="S90" s="62">
        <v>0</v>
      </c>
      <c r="T90" s="62">
        <v>0</v>
      </c>
      <c r="U90" s="62">
        <v>0</v>
      </c>
      <c r="V90" s="62">
        <v>0</v>
      </c>
      <c r="W90" s="62">
        <v>0</v>
      </c>
      <c r="X90" s="62">
        <v>0</v>
      </c>
      <c r="Y90" s="62">
        <v>0</v>
      </c>
      <c r="Z90" s="62">
        <v>0</v>
      </c>
      <c r="AA90" s="62">
        <v>0</v>
      </c>
      <c r="AB90" s="62">
        <v>0</v>
      </c>
      <c r="AC90" s="62">
        <v>0</v>
      </c>
      <c r="AD90" s="62">
        <v>0</v>
      </c>
      <c r="AE90" s="62">
        <v>0</v>
      </c>
      <c r="AF90" s="62">
        <v>0</v>
      </c>
      <c r="AG90" s="62">
        <v>0</v>
      </c>
      <c r="AH90" s="62">
        <v>0</v>
      </c>
      <c r="AI90" s="62">
        <v>0</v>
      </c>
      <c r="AJ90" s="63">
        <f t="shared" si="1"/>
        <v>0</v>
      </c>
      <c r="AM90" s="70"/>
    </row>
    <row r="91" spans="1:39" ht="20.100000000000001" customHeight="1">
      <c r="A91" s="59">
        <v>210</v>
      </c>
      <c r="B91" s="60" t="s">
        <v>761</v>
      </c>
      <c r="C91" s="61" t="s">
        <v>1301</v>
      </c>
      <c r="D91" s="62">
        <v>0</v>
      </c>
      <c r="E91" s="62">
        <v>0</v>
      </c>
      <c r="F91" s="62">
        <v>0</v>
      </c>
      <c r="G91" s="62">
        <v>0</v>
      </c>
      <c r="H91" s="62">
        <v>0</v>
      </c>
      <c r="I91" s="62">
        <v>0</v>
      </c>
      <c r="J91" s="62">
        <v>0</v>
      </c>
      <c r="K91" s="62">
        <v>0</v>
      </c>
      <c r="L91" s="62">
        <v>0</v>
      </c>
      <c r="M91" s="62">
        <v>0</v>
      </c>
      <c r="N91" s="62">
        <v>0</v>
      </c>
      <c r="O91" s="62">
        <v>0</v>
      </c>
      <c r="P91" s="62">
        <v>0</v>
      </c>
      <c r="Q91" s="62">
        <v>0</v>
      </c>
      <c r="R91" s="62">
        <v>0</v>
      </c>
      <c r="S91" s="62">
        <v>0</v>
      </c>
      <c r="T91" s="62">
        <v>0</v>
      </c>
      <c r="U91" s="62">
        <v>0</v>
      </c>
      <c r="V91" s="62">
        <v>0</v>
      </c>
      <c r="W91" s="62">
        <v>0</v>
      </c>
      <c r="X91" s="62">
        <v>0</v>
      </c>
      <c r="Y91" s="62">
        <v>0</v>
      </c>
      <c r="Z91" s="62">
        <v>0</v>
      </c>
      <c r="AA91" s="62">
        <v>266236.60000000003</v>
      </c>
      <c r="AB91" s="62">
        <v>0</v>
      </c>
      <c r="AC91" s="62">
        <v>0</v>
      </c>
      <c r="AD91" s="62">
        <v>0</v>
      </c>
      <c r="AE91" s="62">
        <v>0</v>
      </c>
      <c r="AF91" s="62">
        <v>0</v>
      </c>
      <c r="AG91" s="62">
        <v>0</v>
      </c>
      <c r="AH91" s="62">
        <v>0</v>
      </c>
      <c r="AI91" s="62">
        <v>0</v>
      </c>
      <c r="AJ91" s="63">
        <f t="shared" si="1"/>
        <v>266236.60000000003</v>
      </c>
      <c r="AM91" s="70"/>
    </row>
    <row r="92" spans="1:39" ht="20.100000000000001" customHeight="1">
      <c r="A92" s="59">
        <v>212</v>
      </c>
      <c r="B92" s="60" t="s">
        <v>762</v>
      </c>
      <c r="C92" s="61" t="s">
        <v>1301</v>
      </c>
      <c r="D92" s="62">
        <v>0</v>
      </c>
      <c r="E92" s="62">
        <v>3595940</v>
      </c>
      <c r="F92" s="62">
        <v>0</v>
      </c>
      <c r="G92" s="62">
        <v>8063648.6000000006</v>
      </c>
      <c r="H92" s="62">
        <v>0</v>
      </c>
      <c r="I92" s="62">
        <v>0</v>
      </c>
      <c r="J92" s="62">
        <v>24666</v>
      </c>
      <c r="K92" s="62">
        <v>0</v>
      </c>
      <c r="L92" s="62">
        <v>0</v>
      </c>
      <c r="M92" s="62">
        <v>0</v>
      </c>
      <c r="N92" s="62">
        <v>0</v>
      </c>
      <c r="O92" s="62">
        <v>0</v>
      </c>
      <c r="P92" s="62">
        <v>0</v>
      </c>
      <c r="Q92" s="62">
        <v>0</v>
      </c>
      <c r="R92" s="62">
        <v>0</v>
      </c>
      <c r="S92" s="62">
        <v>0</v>
      </c>
      <c r="T92" s="62">
        <v>0</v>
      </c>
      <c r="U92" s="62">
        <v>0</v>
      </c>
      <c r="V92" s="62">
        <v>0</v>
      </c>
      <c r="W92" s="62">
        <v>0</v>
      </c>
      <c r="X92" s="62">
        <v>0</v>
      </c>
      <c r="Y92" s="62">
        <v>0</v>
      </c>
      <c r="Z92" s="62">
        <v>0</v>
      </c>
      <c r="AA92" s="62">
        <v>0</v>
      </c>
      <c r="AB92" s="62">
        <v>0</v>
      </c>
      <c r="AC92" s="62">
        <v>0</v>
      </c>
      <c r="AD92" s="62">
        <v>0</v>
      </c>
      <c r="AE92" s="62">
        <v>0</v>
      </c>
      <c r="AF92" s="62">
        <v>0</v>
      </c>
      <c r="AG92" s="62">
        <v>0</v>
      </c>
      <c r="AH92" s="62">
        <v>0</v>
      </c>
      <c r="AI92" s="62">
        <v>0</v>
      </c>
      <c r="AJ92" s="63">
        <f t="shared" si="1"/>
        <v>11684254.600000001</v>
      </c>
      <c r="AM92" s="70"/>
    </row>
    <row r="93" spans="1:39" ht="20.100000000000001" customHeight="1">
      <c r="A93" s="59">
        <v>213</v>
      </c>
      <c r="B93" s="60" t="s">
        <v>763</v>
      </c>
      <c r="C93" s="61" t="s">
        <v>1301</v>
      </c>
      <c r="D93" s="62">
        <v>0</v>
      </c>
      <c r="E93" s="62">
        <v>0</v>
      </c>
      <c r="F93" s="62">
        <v>0</v>
      </c>
      <c r="G93" s="62">
        <v>0</v>
      </c>
      <c r="H93" s="62">
        <v>0</v>
      </c>
      <c r="I93" s="62">
        <v>0</v>
      </c>
      <c r="J93" s="62">
        <v>0</v>
      </c>
      <c r="K93" s="62">
        <v>0</v>
      </c>
      <c r="L93" s="62">
        <v>0</v>
      </c>
      <c r="M93" s="62">
        <v>0</v>
      </c>
      <c r="N93" s="62">
        <v>0</v>
      </c>
      <c r="O93" s="62">
        <v>0</v>
      </c>
      <c r="P93" s="62">
        <v>0</v>
      </c>
      <c r="Q93" s="62">
        <v>0</v>
      </c>
      <c r="R93" s="62">
        <v>0</v>
      </c>
      <c r="S93" s="62">
        <v>0</v>
      </c>
      <c r="T93" s="62">
        <v>0</v>
      </c>
      <c r="U93" s="62">
        <v>0</v>
      </c>
      <c r="V93" s="62">
        <v>0</v>
      </c>
      <c r="W93" s="62">
        <v>0</v>
      </c>
      <c r="X93" s="62">
        <v>0</v>
      </c>
      <c r="Y93" s="62">
        <v>0</v>
      </c>
      <c r="Z93" s="62">
        <v>0</v>
      </c>
      <c r="AA93" s="62">
        <v>0</v>
      </c>
      <c r="AB93" s="62">
        <v>0</v>
      </c>
      <c r="AC93" s="62">
        <v>0</v>
      </c>
      <c r="AD93" s="62">
        <v>0</v>
      </c>
      <c r="AE93" s="62">
        <v>0</v>
      </c>
      <c r="AF93" s="62">
        <v>0</v>
      </c>
      <c r="AG93" s="62">
        <v>0</v>
      </c>
      <c r="AH93" s="62">
        <v>0</v>
      </c>
      <c r="AI93" s="62">
        <v>0</v>
      </c>
      <c r="AJ93" s="63">
        <f t="shared" si="1"/>
        <v>0</v>
      </c>
      <c r="AM93" s="70"/>
    </row>
    <row r="94" spans="1:39" ht="20.100000000000001" customHeight="1">
      <c r="A94" s="59">
        <v>221</v>
      </c>
      <c r="B94" s="60" t="s">
        <v>764</v>
      </c>
      <c r="C94" s="61" t="s">
        <v>1301</v>
      </c>
      <c r="D94" s="62">
        <v>0</v>
      </c>
      <c r="E94" s="62">
        <v>0</v>
      </c>
      <c r="F94" s="62">
        <v>0</v>
      </c>
      <c r="G94" s="62">
        <v>8125</v>
      </c>
      <c r="H94" s="62">
        <v>0</v>
      </c>
      <c r="I94" s="62">
        <v>0</v>
      </c>
      <c r="J94" s="62">
        <v>0</v>
      </c>
      <c r="K94" s="62">
        <v>0</v>
      </c>
      <c r="L94" s="62">
        <v>0</v>
      </c>
      <c r="M94" s="62">
        <v>0</v>
      </c>
      <c r="N94" s="62">
        <v>0</v>
      </c>
      <c r="O94" s="62">
        <v>0</v>
      </c>
      <c r="P94" s="62">
        <v>0</v>
      </c>
      <c r="Q94" s="62">
        <v>0</v>
      </c>
      <c r="R94" s="62">
        <v>0</v>
      </c>
      <c r="S94" s="62">
        <v>0</v>
      </c>
      <c r="T94" s="62">
        <v>0</v>
      </c>
      <c r="U94" s="62">
        <v>0</v>
      </c>
      <c r="V94" s="62">
        <v>0</v>
      </c>
      <c r="W94" s="62">
        <v>0</v>
      </c>
      <c r="X94" s="62">
        <v>0</v>
      </c>
      <c r="Y94" s="62">
        <v>0</v>
      </c>
      <c r="Z94" s="62">
        <v>0</v>
      </c>
      <c r="AA94" s="62">
        <v>0</v>
      </c>
      <c r="AB94" s="62">
        <v>0</v>
      </c>
      <c r="AC94" s="62">
        <v>0</v>
      </c>
      <c r="AD94" s="62">
        <v>0</v>
      </c>
      <c r="AE94" s="62">
        <v>0</v>
      </c>
      <c r="AF94" s="62">
        <v>0</v>
      </c>
      <c r="AG94" s="62">
        <v>0</v>
      </c>
      <c r="AH94" s="62">
        <v>0</v>
      </c>
      <c r="AI94" s="62">
        <v>0</v>
      </c>
      <c r="AJ94" s="63">
        <f t="shared" si="1"/>
        <v>8125</v>
      </c>
      <c r="AM94" s="70"/>
    </row>
    <row r="95" spans="1:39" ht="20.100000000000001" customHeight="1">
      <c r="A95" s="59">
        <v>222</v>
      </c>
      <c r="B95" s="60" t="s">
        <v>765</v>
      </c>
      <c r="C95" s="61" t="s">
        <v>1301</v>
      </c>
      <c r="D95" s="62">
        <v>0</v>
      </c>
      <c r="E95" s="62">
        <v>0</v>
      </c>
      <c r="F95" s="62">
        <v>14246717.699999999</v>
      </c>
      <c r="G95" s="62">
        <v>824274.99999999988</v>
      </c>
      <c r="H95" s="62">
        <v>0</v>
      </c>
      <c r="I95" s="62">
        <v>2423.11</v>
      </c>
      <c r="J95" s="62">
        <v>1600000</v>
      </c>
      <c r="K95" s="62">
        <v>274.94</v>
      </c>
      <c r="L95" s="62">
        <v>0</v>
      </c>
      <c r="M95" s="62">
        <v>2093.48</v>
      </c>
      <c r="N95" s="62">
        <v>0</v>
      </c>
      <c r="O95" s="62">
        <v>8.86</v>
      </c>
      <c r="P95" s="62">
        <v>0</v>
      </c>
      <c r="Q95" s="62">
        <v>0</v>
      </c>
      <c r="R95" s="62">
        <v>0</v>
      </c>
      <c r="S95" s="62">
        <v>0</v>
      </c>
      <c r="T95" s="62">
        <v>0</v>
      </c>
      <c r="U95" s="62">
        <v>0</v>
      </c>
      <c r="V95" s="62">
        <v>0</v>
      </c>
      <c r="W95" s="62">
        <v>0</v>
      </c>
      <c r="X95" s="62">
        <v>0</v>
      </c>
      <c r="Y95" s="62">
        <v>0</v>
      </c>
      <c r="Z95" s="62">
        <v>500.09400000000005</v>
      </c>
      <c r="AA95" s="62">
        <v>7404024.2738000005</v>
      </c>
      <c r="AB95" s="62">
        <v>0</v>
      </c>
      <c r="AC95" s="62">
        <v>0</v>
      </c>
      <c r="AD95" s="62">
        <v>0</v>
      </c>
      <c r="AE95" s="62">
        <v>0</v>
      </c>
      <c r="AF95" s="62">
        <v>0</v>
      </c>
      <c r="AG95" s="62">
        <v>0</v>
      </c>
      <c r="AH95" s="62">
        <v>0</v>
      </c>
      <c r="AI95" s="62">
        <v>2240172.0334000001</v>
      </c>
      <c r="AJ95" s="63">
        <f t="shared" si="1"/>
        <v>26320489.4912</v>
      </c>
      <c r="AM95" s="70"/>
    </row>
    <row r="96" spans="1:39" ht="20.100000000000001" customHeight="1">
      <c r="A96" s="59">
        <v>223</v>
      </c>
      <c r="B96" s="60" t="s">
        <v>766</v>
      </c>
      <c r="C96" s="61" t="s">
        <v>1301</v>
      </c>
      <c r="D96" s="62">
        <v>0</v>
      </c>
      <c r="E96" s="62">
        <v>0</v>
      </c>
      <c r="F96" s="62">
        <v>20980326.07</v>
      </c>
      <c r="G96" s="62">
        <v>35042.850000000006</v>
      </c>
      <c r="H96" s="62">
        <v>0</v>
      </c>
      <c r="I96" s="62">
        <v>0</v>
      </c>
      <c r="J96" s="62">
        <v>815702.33</v>
      </c>
      <c r="K96" s="62">
        <v>0</v>
      </c>
      <c r="L96" s="62">
        <v>0</v>
      </c>
      <c r="M96" s="62">
        <v>0</v>
      </c>
      <c r="N96" s="62">
        <v>0</v>
      </c>
      <c r="O96" s="62">
        <v>0</v>
      </c>
      <c r="P96" s="62">
        <v>0</v>
      </c>
      <c r="Q96" s="62">
        <v>0</v>
      </c>
      <c r="R96" s="62">
        <v>0</v>
      </c>
      <c r="S96" s="62">
        <v>0</v>
      </c>
      <c r="T96" s="62">
        <v>0</v>
      </c>
      <c r="U96" s="62">
        <v>0</v>
      </c>
      <c r="V96" s="62">
        <v>0</v>
      </c>
      <c r="W96" s="62">
        <v>0</v>
      </c>
      <c r="X96" s="62">
        <v>0</v>
      </c>
      <c r="Y96" s="62">
        <v>0</v>
      </c>
      <c r="Z96" s="62">
        <v>0</v>
      </c>
      <c r="AA96" s="62">
        <v>0</v>
      </c>
      <c r="AB96" s="62">
        <v>0</v>
      </c>
      <c r="AC96" s="62">
        <v>0</v>
      </c>
      <c r="AD96" s="62">
        <v>0</v>
      </c>
      <c r="AE96" s="62">
        <v>0</v>
      </c>
      <c r="AF96" s="62">
        <v>0</v>
      </c>
      <c r="AG96" s="62">
        <v>0</v>
      </c>
      <c r="AH96" s="62">
        <v>0</v>
      </c>
      <c r="AI96" s="62">
        <v>0</v>
      </c>
      <c r="AJ96" s="63">
        <f t="shared" si="1"/>
        <v>21831071.25</v>
      </c>
      <c r="AM96" s="70"/>
    </row>
    <row r="97" spans="1:39" ht="20.100000000000001" customHeight="1">
      <c r="A97" s="59">
        <v>224</v>
      </c>
      <c r="B97" s="60" t="s">
        <v>120</v>
      </c>
      <c r="C97" s="61" t="s">
        <v>1301</v>
      </c>
      <c r="D97" s="62">
        <v>0</v>
      </c>
      <c r="E97" s="62">
        <v>0</v>
      </c>
      <c r="F97" s="62">
        <v>18816.09</v>
      </c>
      <c r="G97" s="62">
        <v>24187517.139999993</v>
      </c>
      <c r="H97" s="62">
        <v>0</v>
      </c>
      <c r="I97" s="62">
        <v>444.59</v>
      </c>
      <c r="J97" s="62">
        <v>222</v>
      </c>
      <c r="K97" s="62">
        <v>315.62</v>
      </c>
      <c r="L97" s="62">
        <v>0</v>
      </c>
      <c r="M97" s="62">
        <v>0</v>
      </c>
      <c r="N97" s="62">
        <v>0</v>
      </c>
      <c r="O97" s="62">
        <v>0</v>
      </c>
      <c r="P97" s="62">
        <v>0</v>
      </c>
      <c r="Q97" s="62">
        <v>0</v>
      </c>
      <c r="R97" s="62">
        <v>0</v>
      </c>
      <c r="S97" s="62">
        <v>0</v>
      </c>
      <c r="T97" s="62">
        <v>0</v>
      </c>
      <c r="U97" s="62">
        <v>0</v>
      </c>
      <c r="V97" s="62">
        <v>0</v>
      </c>
      <c r="W97" s="62">
        <v>0</v>
      </c>
      <c r="X97" s="62">
        <v>0</v>
      </c>
      <c r="Y97" s="62">
        <v>0</v>
      </c>
      <c r="Z97" s="62">
        <v>0</v>
      </c>
      <c r="AA97" s="62">
        <v>0</v>
      </c>
      <c r="AB97" s="62">
        <v>0</v>
      </c>
      <c r="AC97" s="62">
        <v>0</v>
      </c>
      <c r="AD97" s="62">
        <v>0</v>
      </c>
      <c r="AE97" s="62">
        <v>0</v>
      </c>
      <c r="AF97" s="62">
        <v>0</v>
      </c>
      <c r="AG97" s="62">
        <v>0</v>
      </c>
      <c r="AH97" s="62">
        <v>0</v>
      </c>
      <c r="AI97" s="62">
        <v>0</v>
      </c>
      <c r="AJ97" s="63">
        <f t="shared" si="1"/>
        <v>24207315.439999994</v>
      </c>
      <c r="AM97" s="70"/>
    </row>
    <row r="98" spans="1:39" ht="20.100000000000001" customHeight="1">
      <c r="A98" s="59">
        <v>225</v>
      </c>
      <c r="B98" s="60" t="s">
        <v>767</v>
      </c>
      <c r="C98" s="61" t="s">
        <v>1301</v>
      </c>
      <c r="D98" s="62">
        <v>0</v>
      </c>
      <c r="E98" s="62">
        <v>0</v>
      </c>
      <c r="F98" s="62">
        <v>10124849.060000001</v>
      </c>
      <c r="G98" s="62">
        <v>88868.23000000004</v>
      </c>
      <c r="H98" s="62">
        <v>0</v>
      </c>
      <c r="I98" s="62">
        <v>0</v>
      </c>
      <c r="J98" s="62">
        <v>3219477.5</v>
      </c>
      <c r="K98" s="62">
        <v>0</v>
      </c>
      <c r="L98" s="62">
        <v>0</v>
      </c>
      <c r="M98" s="62">
        <v>0</v>
      </c>
      <c r="N98" s="62">
        <v>0</v>
      </c>
      <c r="O98" s="62">
        <v>0</v>
      </c>
      <c r="P98" s="62">
        <v>0</v>
      </c>
      <c r="Q98" s="62">
        <v>0</v>
      </c>
      <c r="R98" s="62">
        <v>0</v>
      </c>
      <c r="S98" s="62">
        <v>5693528.6500000004</v>
      </c>
      <c r="T98" s="62">
        <v>0</v>
      </c>
      <c r="U98" s="62">
        <v>0</v>
      </c>
      <c r="V98" s="62">
        <v>0</v>
      </c>
      <c r="W98" s="62">
        <v>0</v>
      </c>
      <c r="X98" s="62">
        <v>0</v>
      </c>
      <c r="Y98" s="62">
        <v>0</v>
      </c>
      <c r="Z98" s="62">
        <v>0</v>
      </c>
      <c r="AA98" s="62">
        <v>2744000</v>
      </c>
      <c r="AB98" s="62">
        <v>0</v>
      </c>
      <c r="AC98" s="62">
        <v>0</v>
      </c>
      <c r="AD98" s="62">
        <v>0</v>
      </c>
      <c r="AE98" s="62">
        <v>0</v>
      </c>
      <c r="AF98" s="62">
        <v>0</v>
      </c>
      <c r="AG98" s="62">
        <v>0</v>
      </c>
      <c r="AH98" s="62">
        <v>0</v>
      </c>
      <c r="AI98" s="62">
        <v>0</v>
      </c>
      <c r="AJ98" s="63">
        <f t="shared" si="1"/>
        <v>21870723.440000001</v>
      </c>
      <c r="AM98" s="70"/>
    </row>
    <row r="99" spans="1:39" ht="20.100000000000001" customHeight="1">
      <c r="A99" s="59">
        <v>226</v>
      </c>
      <c r="B99" s="60" t="s">
        <v>768</v>
      </c>
      <c r="C99" s="61" t="s">
        <v>1301</v>
      </c>
      <c r="D99" s="62">
        <v>0</v>
      </c>
      <c r="E99" s="62">
        <v>0</v>
      </c>
      <c r="F99" s="62">
        <v>9750</v>
      </c>
      <c r="G99" s="62">
        <v>9750</v>
      </c>
      <c r="H99" s="62">
        <v>0</v>
      </c>
      <c r="I99" s="62">
        <v>0</v>
      </c>
      <c r="J99" s="62">
        <v>0</v>
      </c>
      <c r="K99" s="62">
        <v>0</v>
      </c>
      <c r="L99" s="62">
        <v>0</v>
      </c>
      <c r="M99" s="62">
        <v>0</v>
      </c>
      <c r="N99" s="62">
        <v>0</v>
      </c>
      <c r="O99" s="62">
        <v>0</v>
      </c>
      <c r="P99" s="62">
        <v>0</v>
      </c>
      <c r="Q99" s="62">
        <v>0</v>
      </c>
      <c r="R99" s="62">
        <v>0</v>
      </c>
      <c r="S99" s="62">
        <v>0</v>
      </c>
      <c r="T99" s="62">
        <v>0</v>
      </c>
      <c r="U99" s="62">
        <v>0</v>
      </c>
      <c r="V99" s="62">
        <v>0</v>
      </c>
      <c r="W99" s="62">
        <v>0</v>
      </c>
      <c r="X99" s="62">
        <v>0</v>
      </c>
      <c r="Y99" s="62">
        <v>0</v>
      </c>
      <c r="Z99" s="62">
        <v>0</v>
      </c>
      <c r="AA99" s="62">
        <v>0</v>
      </c>
      <c r="AB99" s="62">
        <v>0</v>
      </c>
      <c r="AC99" s="62">
        <v>0</v>
      </c>
      <c r="AD99" s="62">
        <v>0</v>
      </c>
      <c r="AE99" s="62">
        <v>0</v>
      </c>
      <c r="AF99" s="62">
        <v>0</v>
      </c>
      <c r="AG99" s="62">
        <v>0</v>
      </c>
      <c r="AH99" s="62">
        <v>0</v>
      </c>
      <c r="AI99" s="62">
        <v>0</v>
      </c>
      <c r="AJ99" s="63">
        <f t="shared" si="1"/>
        <v>19500</v>
      </c>
      <c r="AM99" s="70"/>
    </row>
    <row r="100" spans="1:39" ht="20.100000000000001" customHeight="1">
      <c r="A100" s="59">
        <v>227</v>
      </c>
      <c r="B100" s="60" t="s">
        <v>769</v>
      </c>
      <c r="C100" s="61" t="s">
        <v>1301</v>
      </c>
      <c r="D100" s="62">
        <v>0</v>
      </c>
      <c r="E100" s="62">
        <v>0</v>
      </c>
      <c r="F100" s="62">
        <v>0</v>
      </c>
      <c r="G100" s="62">
        <v>0</v>
      </c>
      <c r="H100" s="62">
        <v>0</v>
      </c>
      <c r="I100" s="62">
        <v>0</v>
      </c>
      <c r="J100" s="62">
        <v>0</v>
      </c>
      <c r="K100" s="62">
        <v>0</v>
      </c>
      <c r="L100" s="62">
        <v>0</v>
      </c>
      <c r="M100" s="62">
        <v>0</v>
      </c>
      <c r="N100" s="62">
        <v>0</v>
      </c>
      <c r="O100" s="62">
        <v>0</v>
      </c>
      <c r="P100" s="62">
        <v>0</v>
      </c>
      <c r="Q100" s="62">
        <v>0</v>
      </c>
      <c r="R100" s="62">
        <v>0</v>
      </c>
      <c r="S100" s="62">
        <v>0</v>
      </c>
      <c r="T100" s="62">
        <v>13358.6</v>
      </c>
      <c r="U100" s="62">
        <v>0</v>
      </c>
      <c r="V100" s="62">
        <v>0</v>
      </c>
      <c r="W100" s="62">
        <v>0</v>
      </c>
      <c r="X100" s="62">
        <v>0</v>
      </c>
      <c r="Y100" s="62">
        <v>0</v>
      </c>
      <c r="Z100" s="62">
        <v>0</v>
      </c>
      <c r="AA100" s="62">
        <v>0</v>
      </c>
      <c r="AB100" s="62">
        <v>0</v>
      </c>
      <c r="AC100" s="62">
        <v>0</v>
      </c>
      <c r="AD100" s="62">
        <v>0</v>
      </c>
      <c r="AE100" s="62">
        <v>0</v>
      </c>
      <c r="AF100" s="62">
        <v>0</v>
      </c>
      <c r="AG100" s="62">
        <v>0</v>
      </c>
      <c r="AH100" s="62">
        <v>0</v>
      </c>
      <c r="AI100" s="62">
        <v>0</v>
      </c>
      <c r="AJ100" s="63">
        <f t="shared" si="1"/>
        <v>13358.6</v>
      </c>
      <c r="AM100" s="70"/>
    </row>
    <row r="101" spans="1:39" ht="20.100000000000001" customHeight="1">
      <c r="A101" s="59">
        <v>234</v>
      </c>
      <c r="B101" s="60" t="s">
        <v>124</v>
      </c>
      <c r="C101" s="61" t="s">
        <v>1301</v>
      </c>
      <c r="D101" s="62">
        <v>0</v>
      </c>
      <c r="E101" s="62">
        <v>0</v>
      </c>
      <c r="F101" s="62">
        <v>1052459.3400000001</v>
      </c>
      <c r="G101" s="62">
        <v>3413290.94</v>
      </c>
      <c r="H101" s="62">
        <v>0</v>
      </c>
      <c r="I101" s="62">
        <v>0</v>
      </c>
      <c r="J101" s="62">
        <v>1002</v>
      </c>
      <c r="K101" s="62">
        <v>0</v>
      </c>
      <c r="L101" s="62">
        <v>0</v>
      </c>
      <c r="M101" s="62">
        <v>0</v>
      </c>
      <c r="N101" s="62">
        <v>0</v>
      </c>
      <c r="O101" s="62">
        <v>0</v>
      </c>
      <c r="P101" s="62">
        <v>0</v>
      </c>
      <c r="Q101" s="62">
        <v>0</v>
      </c>
      <c r="R101" s="62">
        <v>0</v>
      </c>
      <c r="S101" s="62">
        <v>0</v>
      </c>
      <c r="T101" s="62">
        <v>0</v>
      </c>
      <c r="U101" s="62">
        <v>0</v>
      </c>
      <c r="V101" s="62">
        <v>0</v>
      </c>
      <c r="W101" s="62">
        <v>0</v>
      </c>
      <c r="X101" s="62">
        <v>0</v>
      </c>
      <c r="Y101" s="62">
        <v>0</v>
      </c>
      <c r="Z101" s="62">
        <v>0</v>
      </c>
      <c r="AA101" s="62">
        <v>0</v>
      </c>
      <c r="AB101" s="62">
        <v>0</v>
      </c>
      <c r="AC101" s="62">
        <v>0</v>
      </c>
      <c r="AD101" s="62">
        <v>0</v>
      </c>
      <c r="AE101" s="62">
        <v>0</v>
      </c>
      <c r="AF101" s="62">
        <v>0</v>
      </c>
      <c r="AG101" s="62">
        <v>0</v>
      </c>
      <c r="AH101" s="62">
        <v>0</v>
      </c>
      <c r="AI101" s="62">
        <v>0</v>
      </c>
      <c r="AJ101" s="63">
        <f t="shared" si="1"/>
        <v>4466752.28</v>
      </c>
      <c r="AM101" s="70"/>
    </row>
    <row r="102" spans="1:39" ht="20.100000000000001" customHeight="1">
      <c r="A102" s="59">
        <v>242</v>
      </c>
      <c r="B102" s="60" t="s">
        <v>770</v>
      </c>
      <c r="C102" s="61" t="s">
        <v>1301</v>
      </c>
      <c r="D102" s="62">
        <v>0</v>
      </c>
      <c r="E102" s="62">
        <v>0</v>
      </c>
      <c r="F102" s="62">
        <v>0</v>
      </c>
      <c r="G102" s="62">
        <v>0</v>
      </c>
      <c r="H102" s="62">
        <v>0</v>
      </c>
      <c r="I102" s="62">
        <v>0</v>
      </c>
      <c r="J102" s="62">
        <v>0</v>
      </c>
      <c r="K102" s="62">
        <v>0</v>
      </c>
      <c r="L102" s="62">
        <v>0</v>
      </c>
      <c r="M102" s="62">
        <v>0</v>
      </c>
      <c r="N102" s="62">
        <v>0</v>
      </c>
      <c r="O102" s="62">
        <v>0</v>
      </c>
      <c r="P102" s="62">
        <v>0</v>
      </c>
      <c r="Q102" s="62">
        <v>0</v>
      </c>
      <c r="R102" s="62">
        <v>0</v>
      </c>
      <c r="S102" s="62">
        <v>0</v>
      </c>
      <c r="T102" s="62">
        <v>0</v>
      </c>
      <c r="U102" s="62">
        <v>0</v>
      </c>
      <c r="V102" s="62">
        <v>0</v>
      </c>
      <c r="W102" s="62">
        <v>0</v>
      </c>
      <c r="X102" s="62">
        <v>0</v>
      </c>
      <c r="Y102" s="62">
        <v>0</v>
      </c>
      <c r="Z102" s="62">
        <v>0</v>
      </c>
      <c r="AA102" s="62">
        <v>0</v>
      </c>
      <c r="AB102" s="62">
        <v>0</v>
      </c>
      <c r="AC102" s="62">
        <v>0</v>
      </c>
      <c r="AD102" s="62">
        <v>0</v>
      </c>
      <c r="AE102" s="62">
        <v>0</v>
      </c>
      <c r="AF102" s="62">
        <v>0</v>
      </c>
      <c r="AG102" s="62">
        <v>0</v>
      </c>
      <c r="AH102" s="62">
        <v>0</v>
      </c>
      <c r="AI102" s="62">
        <v>0</v>
      </c>
      <c r="AJ102" s="63">
        <f t="shared" si="1"/>
        <v>0</v>
      </c>
      <c r="AM102" s="70"/>
    </row>
    <row r="103" spans="1:39" ht="20.100000000000001" customHeight="1">
      <c r="A103" s="59">
        <v>243</v>
      </c>
      <c r="B103" s="60" t="s">
        <v>771</v>
      </c>
      <c r="C103" s="61" t="s">
        <v>1301</v>
      </c>
      <c r="D103" s="62">
        <v>0</v>
      </c>
      <c r="E103" s="62">
        <v>0</v>
      </c>
      <c r="F103" s="62">
        <v>0</v>
      </c>
      <c r="G103" s="62">
        <v>0</v>
      </c>
      <c r="H103" s="62">
        <v>0</v>
      </c>
      <c r="I103" s="62">
        <v>0</v>
      </c>
      <c r="J103" s="62">
        <v>0</v>
      </c>
      <c r="K103" s="62">
        <v>0</v>
      </c>
      <c r="L103" s="62">
        <v>0</v>
      </c>
      <c r="M103" s="62">
        <v>0</v>
      </c>
      <c r="N103" s="62">
        <v>0</v>
      </c>
      <c r="O103" s="62">
        <v>0</v>
      </c>
      <c r="P103" s="62">
        <v>0</v>
      </c>
      <c r="Q103" s="62">
        <v>0</v>
      </c>
      <c r="R103" s="62">
        <v>0</v>
      </c>
      <c r="S103" s="62">
        <v>0</v>
      </c>
      <c r="T103" s="62">
        <v>0</v>
      </c>
      <c r="U103" s="62">
        <v>0</v>
      </c>
      <c r="V103" s="62">
        <v>0</v>
      </c>
      <c r="W103" s="62">
        <v>0</v>
      </c>
      <c r="X103" s="62">
        <v>0</v>
      </c>
      <c r="Y103" s="62">
        <v>0</v>
      </c>
      <c r="Z103" s="62">
        <v>0</v>
      </c>
      <c r="AA103" s="62">
        <v>0</v>
      </c>
      <c r="AB103" s="62">
        <v>0</v>
      </c>
      <c r="AC103" s="62">
        <v>0</v>
      </c>
      <c r="AD103" s="62">
        <v>0</v>
      </c>
      <c r="AE103" s="62">
        <v>0</v>
      </c>
      <c r="AF103" s="62">
        <v>0</v>
      </c>
      <c r="AG103" s="62">
        <v>0</v>
      </c>
      <c r="AH103" s="62">
        <v>0</v>
      </c>
      <c r="AI103" s="62">
        <v>0</v>
      </c>
      <c r="AJ103" s="63">
        <f t="shared" si="1"/>
        <v>0</v>
      </c>
      <c r="AM103" s="70"/>
    </row>
    <row r="104" spans="1:39" ht="20.100000000000001" customHeight="1">
      <c r="A104" s="59">
        <v>244</v>
      </c>
      <c r="B104" s="60" t="s">
        <v>772</v>
      </c>
      <c r="C104" s="61" t="s">
        <v>1301</v>
      </c>
      <c r="D104" s="62">
        <v>0</v>
      </c>
      <c r="E104" s="62">
        <v>0</v>
      </c>
      <c r="F104" s="62">
        <v>0</v>
      </c>
      <c r="G104" s="62">
        <v>0</v>
      </c>
      <c r="H104" s="62">
        <v>2401000</v>
      </c>
      <c r="I104" s="62">
        <v>3064</v>
      </c>
      <c r="J104" s="62">
        <v>0.13</v>
      </c>
      <c r="K104" s="62">
        <v>960.08999999999992</v>
      </c>
      <c r="L104" s="62">
        <v>0</v>
      </c>
      <c r="M104" s="62">
        <v>0</v>
      </c>
      <c r="N104" s="62">
        <v>0.01</v>
      </c>
      <c r="O104" s="62">
        <v>0</v>
      </c>
      <c r="P104" s="62">
        <v>0</v>
      </c>
      <c r="Q104" s="62">
        <v>0</v>
      </c>
      <c r="R104" s="62">
        <v>0</v>
      </c>
      <c r="S104" s="62">
        <v>0</v>
      </c>
      <c r="T104" s="62">
        <v>0</v>
      </c>
      <c r="U104" s="62">
        <v>0</v>
      </c>
      <c r="V104" s="62">
        <v>0</v>
      </c>
      <c r="W104" s="62">
        <v>0</v>
      </c>
      <c r="X104" s="62">
        <v>0</v>
      </c>
      <c r="Y104" s="62">
        <v>0</v>
      </c>
      <c r="Z104" s="62">
        <v>0</v>
      </c>
      <c r="AA104" s="62">
        <v>0</v>
      </c>
      <c r="AB104" s="62">
        <v>0</v>
      </c>
      <c r="AC104" s="62">
        <v>0</v>
      </c>
      <c r="AD104" s="62">
        <v>0</v>
      </c>
      <c r="AE104" s="62">
        <v>0</v>
      </c>
      <c r="AF104" s="62">
        <v>0</v>
      </c>
      <c r="AG104" s="62">
        <v>0</v>
      </c>
      <c r="AH104" s="62">
        <v>0</v>
      </c>
      <c r="AI104" s="62">
        <v>0</v>
      </c>
      <c r="AJ104" s="63">
        <f t="shared" si="1"/>
        <v>2405024.2299999995</v>
      </c>
      <c r="AM104" s="70"/>
    </row>
    <row r="105" spans="1:39" ht="20.100000000000001" customHeight="1">
      <c r="A105" s="59">
        <v>245</v>
      </c>
      <c r="B105" s="60" t="s">
        <v>773</v>
      </c>
      <c r="C105" s="61" t="s">
        <v>1301</v>
      </c>
      <c r="D105" s="62">
        <v>0</v>
      </c>
      <c r="E105" s="62">
        <v>0</v>
      </c>
      <c r="F105" s="62">
        <v>0</v>
      </c>
      <c r="G105" s="62">
        <v>964</v>
      </c>
      <c r="H105" s="62">
        <v>0</v>
      </c>
      <c r="I105" s="62">
        <v>0</v>
      </c>
      <c r="J105" s="62">
        <v>0</v>
      </c>
      <c r="K105" s="62">
        <v>0</v>
      </c>
      <c r="L105" s="62">
        <v>0</v>
      </c>
      <c r="M105" s="62">
        <v>0</v>
      </c>
      <c r="N105" s="62">
        <v>0</v>
      </c>
      <c r="O105" s="62">
        <v>0</v>
      </c>
      <c r="P105" s="62">
        <v>0</v>
      </c>
      <c r="Q105" s="62">
        <v>0</v>
      </c>
      <c r="R105" s="62">
        <v>0</v>
      </c>
      <c r="S105" s="62">
        <v>0</v>
      </c>
      <c r="T105" s="62">
        <v>0</v>
      </c>
      <c r="U105" s="62">
        <v>0</v>
      </c>
      <c r="V105" s="62">
        <v>0</v>
      </c>
      <c r="W105" s="62">
        <v>0</v>
      </c>
      <c r="X105" s="62">
        <v>0</v>
      </c>
      <c r="Y105" s="62">
        <v>0</v>
      </c>
      <c r="Z105" s="62">
        <v>0</v>
      </c>
      <c r="AA105" s="62">
        <v>0</v>
      </c>
      <c r="AB105" s="62">
        <v>0</v>
      </c>
      <c r="AC105" s="62">
        <v>0</v>
      </c>
      <c r="AD105" s="62">
        <v>0</v>
      </c>
      <c r="AE105" s="62">
        <v>0</v>
      </c>
      <c r="AF105" s="62">
        <v>0</v>
      </c>
      <c r="AG105" s="62">
        <v>0</v>
      </c>
      <c r="AH105" s="62">
        <v>0</v>
      </c>
      <c r="AI105" s="62">
        <v>0</v>
      </c>
      <c r="AJ105" s="63">
        <f t="shared" si="1"/>
        <v>964</v>
      </c>
      <c r="AM105" s="70"/>
    </row>
    <row r="106" spans="1:39" ht="20.100000000000001" customHeight="1">
      <c r="A106" s="59">
        <v>247</v>
      </c>
      <c r="B106" s="60" t="s">
        <v>774</v>
      </c>
      <c r="C106" s="61" t="s">
        <v>1301</v>
      </c>
      <c r="D106" s="62">
        <v>0</v>
      </c>
      <c r="E106" s="62">
        <v>0</v>
      </c>
      <c r="F106" s="62">
        <v>0</v>
      </c>
      <c r="G106" s="62">
        <v>0</v>
      </c>
      <c r="H106" s="62">
        <v>0</v>
      </c>
      <c r="I106" s="62">
        <v>0</v>
      </c>
      <c r="J106" s="62">
        <v>0</v>
      </c>
      <c r="K106" s="62">
        <v>0</v>
      </c>
      <c r="L106" s="62">
        <v>0</v>
      </c>
      <c r="M106" s="62">
        <v>0</v>
      </c>
      <c r="N106" s="62">
        <v>0</v>
      </c>
      <c r="O106" s="62">
        <v>0</v>
      </c>
      <c r="P106" s="62">
        <v>0</v>
      </c>
      <c r="Q106" s="62">
        <v>0</v>
      </c>
      <c r="R106" s="62">
        <v>0</v>
      </c>
      <c r="S106" s="62">
        <v>0</v>
      </c>
      <c r="T106" s="62">
        <v>0</v>
      </c>
      <c r="U106" s="62">
        <v>0</v>
      </c>
      <c r="V106" s="62">
        <v>0</v>
      </c>
      <c r="W106" s="62">
        <v>0</v>
      </c>
      <c r="X106" s="62">
        <v>0</v>
      </c>
      <c r="Y106" s="62">
        <v>0</v>
      </c>
      <c r="Z106" s="62">
        <v>0</v>
      </c>
      <c r="AA106" s="62">
        <v>0</v>
      </c>
      <c r="AB106" s="62">
        <v>0</v>
      </c>
      <c r="AC106" s="62">
        <v>0</v>
      </c>
      <c r="AD106" s="62">
        <v>0</v>
      </c>
      <c r="AE106" s="62">
        <v>0</v>
      </c>
      <c r="AF106" s="62">
        <v>0</v>
      </c>
      <c r="AG106" s="62">
        <v>0</v>
      </c>
      <c r="AH106" s="62">
        <v>0</v>
      </c>
      <c r="AI106" s="62">
        <v>0</v>
      </c>
      <c r="AJ106" s="63">
        <f t="shared" si="1"/>
        <v>0</v>
      </c>
      <c r="AM106" s="70"/>
    </row>
    <row r="107" spans="1:39" ht="20.100000000000001" customHeight="1">
      <c r="A107" s="59">
        <v>248</v>
      </c>
      <c r="B107" s="60" t="s">
        <v>775</v>
      </c>
      <c r="C107" s="61" t="s">
        <v>1301</v>
      </c>
      <c r="D107" s="62">
        <v>0</v>
      </c>
      <c r="E107" s="62">
        <v>0</v>
      </c>
      <c r="F107" s="62">
        <v>0</v>
      </c>
      <c r="G107" s="62">
        <v>0</v>
      </c>
      <c r="H107" s="62">
        <v>0</v>
      </c>
      <c r="I107" s="62">
        <v>0</v>
      </c>
      <c r="J107" s="62">
        <v>0</v>
      </c>
      <c r="K107" s="62">
        <v>0</v>
      </c>
      <c r="L107" s="62">
        <v>0</v>
      </c>
      <c r="M107" s="62">
        <v>0</v>
      </c>
      <c r="N107" s="62">
        <v>0</v>
      </c>
      <c r="O107" s="62">
        <v>0</v>
      </c>
      <c r="P107" s="62">
        <v>0</v>
      </c>
      <c r="Q107" s="62">
        <v>0</v>
      </c>
      <c r="R107" s="62">
        <v>0</v>
      </c>
      <c r="S107" s="62">
        <v>0</v>
      </c>
      <c r="T107" s="62">
        <v>0</v>
      </c>
      <c r="U107" s="62">
        <v>0</v>
      </c>
      <c r="V107" s="62">
        <v>0</v>
      </c>
      <c r="W107" s="62">
        <v>0</v>
      </c>
      <c r="X107" s="62">
        <v>0</v>
      </c>
      <c r="Y107" s="62">
        <v>0</v>
      </c>
      <c r="Z107" s="62">
        <v>0</v>
      </c>
      <c r="AA107" s="62">
        <v>0</v>
      </c>
      <c r="AB107" s="62">
        <v>0</v>
      </c>
      <c r="AC107" s="62">
        <v>0</v>
      </c>
      <c r="AD107" s="62">
        <v>0</v>
      </c>
      <c r="AE107" s="62">
        <v>0</v>
      </c>
      <c r="AF107" s="62">
        <v>0</v>
      </c>
      <c r="AG107" s="62">
        <v>0</v>
      </c>
      <c r="AH107" s="62">
        <v>0</v>
      </c>
      <c r="AI107" s="62">
        <v>0</v>
      </c>
      <c r="AJ107" s="63">
        <f t="shared" si="1"/>
        <v>0</v>
      </c>
      <c r="AM107" s="70"/>
    </row>
    <row r="108" spans="1:39" ht="20.100000000000001" customHeight="1">
      <c r="A108" s="59">
        <v>249</v>
      </c>
      <c r="B108" s="60" t="s">
        <v>776</v>
      </c>
      <c r="C108" s="61" t="s">
        <v>1301</v>
      </c>
      <c r="D108" s="62">
        <v>0</v>
      </c>
      <c r="E108" s="62">
        <v>0</v>
      </c>
      <c r="F108" s="62">
        <v>1384195.65</v>
      </c>
      <c r="G108" s="62">
        <v>5467.13</v>
      </c>
      <c r="H108" s="62">
        <v>0</v>
      </c>
      <c r="I108" s="62">
        <v>6011.23</v>
      </c>
      <c r="J108" s="62">
        <v>0</v>
      </c>
      <c r="K108" s="62">
        <v>0</v>
      </c>
      <c r="L108" s="62">
        <v>0</v>
      </c>
      <c r="M108" s="62">
        <v>0</v>
      </c>
      <c r="N108" s="62">
        <v>188.39999999999998</v>
      </c>
      <c r="O108" s="62">
        <v>0</v>
      </c>
      <c r="P108" s="62">
        <v>0</v>
      </c>
      <c r="Q108" s="62">
        <v>0</v>
      </c>
      <c r="R108" s="62">
        <v>0</v>
      </c>
      <c r="S108" s="62">
        <v>0</v>
      </c>
      <c r="T108" s="62">
        <v>0</v>
      </c>
      <c r="U108" s="62">
        <v>0</v>
      </c>
      <c r="V108" s="62">
        <v>0</v>
      </c>
      <c r="W108" s="62">
        <v>0</v>
      </c>
      <c r="X108" s="62">
        <v>0</v>
      </c>
      <c r="Y108" s="62">
        <v>0</v>
      </c>
      <c r="Z108" s="62">
        <v>0</v>
      </c>
      <c r="AA108" s="62">
        <v>0</v>
      </c>
      <c r="AB108" s="62">
        <v>0</v>
      </c>
      <c r="AC108" s="62">
        <v>0</v>
      </c>
      <c r="AD108" s="62">
        <v>0</v>
      </c>
      <c r="AE108" s="62">
        <v>0</v>
      </c>
      <c r="AF108" s="62">
        <v>0</v>
      </c>
      <c r="AG108" s="62">
        <v>0</v>
      </c>
      <c r="AH108" s="62">
        <v>0</v>
      </c>
      <c r="AI108" s="62">
        <v>0</v>
      </c>
      <c r="AJ108" s="63">
        <f t="shared" si="1"/>
        <v>1395862.4099999997</v>
      </c>
      <c r="AM108" s="70"/>
    </row>
    <row r="109" spans="1:39" ht="20.100000000000001" customHeight="1">
      <c r="A109" s="59">
        <v>250</v>
      </c>
      <c r="B109" s="60" t="s">
        <v>777</v>
      </c>
      <c r="C109" s="61" t="s">
        <v>1301</v>
      </c>
      <c r="D109" s="62">
        <v>0</v>
      </c>
      <c r="E109" s="62">
        <v>0</v>
      </c>
      <c r="F109" s="62">
        <v>0</v>
      </c>
      <c r="G109" s="62">
        <v>0</v>
      </c>
      <c r="H109" s="62">
        <v>0</v>
      </c>
      <c r="I109" s="62">
        <v>0</v>
      </c>
      <c r="J109" s="62">
        <v>0</v>
      </c>
      <c r="K109" s="62">
        <v>0</v>
      </c>
      <c r="L109" s="62">
        <v>0</v>
      </c>
      <c r="M109" s="62">
        <v>0</v>
      </c>
      <c r="N109" s="62">
        <v>0</v>
      </c>
      <c r="O109" s="62">
        <v>0</v>
      </c>
      <c r="P109" s="62">
        <v>0</v>
      </c>
      <c r="Q109" s="62">
        <v>0</v>
      </c>
      <c r="R109" s="62">
        <v>0</v>
      </c>
      <c r="S109" s="62">
        <v>0</v>
      </c>
      <c r="T109" s="62">
        <v>0</v>
      </c>
      <c r="U109" s="62">
        <v>0</v>
      </c>
      <c r="V109" s="62">
        <v>0</v>
      </c>
      <c r="W109" s="62">
        <v>0</v>
      </c>
      <c r="X109" s="62">
        <v>0</v>
      </c>
      <c r="Y109" s="62">
        <v>0</v>
      </c>
      <c r="Z109" s="62">
        <v>0</v>
      </c>
      <c r="AA109" s="62">
        <v>0</v>
      </c>
      <c r="AB109" s="62">
        <v>0</v>
      </c>
      <c r="AC109" s="62">
        <v>0</v>
      </c>
      <c r="AD109" s="62">
        <v>0</v>
      </c>
      <c r="AE109" s="62">
        <v>0</v>
      </c>
      <c r="AF109" s="62">
        <v>0</v>
      </c>
      <c r="AG109" s="62">
        <v>0</v>
      </c>
      <c r="AH109" s="62">
        <v>0</v>
      </c>
      <c r="AI109" s="62">
        <v>0</v>
      </c>
      <c r="AJ109" s="63">
        <f t="shared" si="1"/>
        <v>0</v>
      </c>
      <c r="AM109" s="70"/>
    </row>
    <row r="110" spans="1:39" ht="20.100000000000001" customHeight="1">
      <c r="A110" s="59">
        <v>251</v>
      </c>
      <c r="B110" s="60" t="s">
        <v>778</v>
      </c>
      <c r="C110" s="61" t="s">
        <v>1301</v>
      </c>
      <c r="D110" s="62">
        <v>0</v>
      </c>
      <c r="E110" s="62">
        <v>0</v>
      </c>
      <c r="F110" s="62">
        <v>0</v>
      </c>
      <c r="G110" s="62">
        <v>0</v>
      </c>
      <c r="H110" s="62">
        <v>0</v>
      </c>
      <c r="I110" s="62">
        <v>0</v>
      </c>
      <c r="J110" s="62">
        <v>0</v>
      </c>
      <c r="K110" s="62">
        <v>0</v>
      </c>
      <c r="L110" s="62">
        <v>0</v>
      </c>
      <c r="M110" s="62">
        <v>0</v>
      </c>
      <c r="N110" s="62">
        <v>0</v>
      </c>
      <c r="O110" s="62">
        <v>0</v>
      </c>
      <c r="P110" s="62">
        <v>0</v>
      </c>
      <c r="Q110" s="62">
        <v>0</v>
      </c>
      <c r="R110" s="62">
        <v>0</v>
      </c>
      <c r="S110" s="62">
        <v>0</v>
      </c>
      <c r="T110" s="62">
        <v>0</v>
      </c>
      <c r="U110" s="62">
        <v>0</v>
      </c>
      <c r="V110" s="62">
        <v>0</v>
      </c>
      <c r="W110" s="62">
        <v>0</v>
      </c>
      <c r="X110" s="62">
        <v>0</v>
      </c>
      <c r="Y110" s="62">
        <v>0</v>
      </c>
      <c r="Z110" s="62">
        <v>0</v>
      </c>
      <c r="AA110" s="62">
        <v>0</v>
      </c>
      <c r="AB110" s="62">
        <v>0</v>
      </c>
      <c r="AC110" s="62">
        <v>0</v>
      </c>
      <c r="AD110" s="62">
        <v>0</v>
      </c>
      <c r="AE110" s="62">
        <v>0</v>
      </c>
      <c r="AF110" s="62">
        <v>0</v>
      </c>
      <c r="AG110" s="62">
        <v>0</v>
      </c>
      <c r="AH110" s="62">
        <v>0</v>
      </c>
      <c r="AI110" s="62">
        <v>0</v>
      </c>
      <c r="AJ110" s="63">
        <f t="shared" si="1"/>
        <v>0</v>
      </c>
      <c r="AM110" s="70"/>
    </row>
    <row r="111" spans="1:39" ht="20.100000000000001" customHeight="1">
      <c r="A111" s="59">
        <v>253</v>
      </c>
      <c r="B111" s="60" t="s">
        <v>779</v>
      </c>
      <c r="C111" s="61" t="s">
        <v>1301</v>
      </c>
      <c r="D111" s="62">
        <v>26951.469999999998</v>
      </c>
      <c r="E111" s="62">
        <v>1308125.3700000001</v>
      </c>
      <c r="F111" s="62">
        <v>5232249.47</v>
      </c>
      <c r="G111" s="62">
        <v>22297591.920000002</v>
      </c>
      <c r="H111" s="62">
        <v>0</v>
      </c>
      <c r="I111" s="62">
        <v>0</v>
      </c>
      <c r="J111" s="62">
        <v>0</v>
      </c>
      <c r="K111" s="62">
        <v>0</v>
      </c>
      <c r="L111" s="62">
        <v>0</v>
      </c>
      <c r="M111" s="62">
        <v>0</v>
      </c>
      <c r="N111" s="62">
        <v>0</v>
      </c>
      <c r="O111" s="62">
        <v>0</v>
      </c>
      <c r="P111" s="62">
        <v>252000</v>
      </c>
      <c r="Q111" s="62">
        <v>0</v>
      </c>
      <c r="R111" s="62">
        <v>0</v>
      </c>
      <c r="S111" s="62">
        <v>0</v>
      </c>
      <c r="T111" s="62">
        <v>0</v>
      </c>
      <c r="U111" s="62">
        <v>0</v>
      </c>
      <c r="V111" s="62">
        <v>0</v>
      </c>
      <c r="W111" s="62">
        <v>0</v>
      </c>
      <c r="X111" s="62">
        <v>0</v>
      </c>
      <c r="Y111" s="62">
        <v>0</v>
      </c>
      <c r="Z111" s="62">
        <v>0</v>
      </c>
      <c r="AA111" s="62">
        <v>0</v>
      </c>
      <c r="AB111" s="62">
        <v>0</v>
      </c>
      <c r="AC111" s="62">
        <v>0</v>
      </c>
      <c r="AD111" s="62">
        <v>0</v>
      </c>
      <c r="AE111" s="62">
        <v>0</v>
      </c>
      <c r="AF111" s="62">
        <v>0</v>
      </c>
      <c r="AG111" s="62">
        <v>0</v>
      </c>
      <c r="AH111" s="62">
        <v>0</v>
      </c>
      <c r="AI111" s="62">
        <v>0</v>
      </c>
      <c r="AJ111" s="63">
        <f t="shared" si="1"/>
        <v>29116918.23</v>
      </c>
      <c r="AM111" s="70"/>
    </row>
    <row r="112" spans="1:39" ht="20.100000000000001" customHeight="1">
      <c r="A112" s="59">
        <v>254</v>
      </c>
      <c r="B112" s="60" t="s">
        <v>780</v>
      </c>
      <c r="C112" s="61" t="s">
        <v>1301</v>
      </c>
      <c r="D112" s="62">
        <v>0</v>
      </c>
      <c r="E112" s="62">
        <v>0</v>
      </c>
      <c r="F112" s="62">
        <v>0</v>
      </c>
      <c r="G112" s="62">
        <v>768307.35000000009</v>
      </c>
      <c r="H112" s="62">
        <v>0</v>
      </c>
      <c r="I112" s="62">
        <v>0</v>
      </c>
      <c r="J112" s="62">
        <v>0</v>
      </c>
      <c r="K112" s="62">
        <v>0</v>
      </c>
      <c r="L112" s="62">
        <v>0</v>
      </c>
      <c r="M112" s="62">
        <v>0</v>
      </c>
      <c r="N112" s="62">
        <v>0</v>
      </c>
      <c r="O112" s="62">
        <v>0</v>
      </c>
      <c r="P112" s="62">
        <v>0</v>
      </c>
      <c r="Q112" s="62">
        <v>0</v>
      </c>
      <c r="R112" s="62">
        <v>0</v>
      </c>
      <c r="S112" s="62">
        <v>0</v>
      </c>
      <c r="T112" s="62">
        <v>0</v>
      </c>
      <c r="U112" s="62">
        <v>0</v>
      </c>
      <c r="V112" s="62">
        <v>0</v>
      </c>
      <c r="W112" s="62">
        <v>0</v>
      </c>
      <c r="X112" s="62">
        <v>0</v>
      </c>
      <c r="Y112" s="62">
        <v>0</v>
      </c>
      <c r="Z112" s="62">
        <v>0</v>
      </c>
      <c r="AA112" s="62">
        <v>0</v>
      </c>
      <c r="AB112" s="62">
        <v>0</v>
      </c>
      <c r="AC112" s="62">
        <v>0</v>
      </c>
      <c r="AD112" s="62">
        <v>0</v>
      </c>
      <c r="AE112" s="62">
        <v>0</v>
      </c>
      <c r="AF112" s="62">
        <v>0</v>
      </c>
      <c r="AG112" s="62">
        <v>0</v>
      </c>
      <c r="AH112" s="62">
        <v>0</v>
      </c>
      <c r="AI112" s="62">
        <v>0</v>
      </c>
      <c r="AJ112" s="63">
        <f t="shared" si="1"/>
        <v>768307.35000000009</v>
      </c>
      <c r="AM112" s="70"/>
    </row>
    <row r="113" spans="1:39" ht="20.100000000000001" customHeight="1">
      <c r="A113" s="59">
        <v>265</v>
      </c>
      <c r="B113" s="60" t="s">
        <v>781</v>
      </c>
      <c r="C113" s="61" t="s">
        <v>1301</v>
      </c>
      <c r="D113" s="62">
        <v>0</v>
      </c>
      <c r="E113" s="62">
        <v>0</v>
      </c>
      <c r="F113" s="62">
        <v>0</v>
      </c>
      <c r="G113" s="62">
        <v>746</v>
      </c>
      <c r="H113" s="62">
        <v>0</v>
      </c>
      <c r="I113" s="62">
        <v>0</v>
      </c>
      <c r="J113" s="62">
        <v>0</v>
      </c>
      <c r="K113" s="62">
        <v>0</v>
      </c>
      <c r="L113" s="62">
        <v>0</v>
      </c>
      <c r="M113" s="62">
        <v>0</v>
      </c>
      <c r="N113" s="62">
        <v>0</v>
      </c>
      <c r="O113" s="62">
        <v>0</v>
      </c>
      <c r="P113" s="62">
        <v>0</v>
      </c>
      <c r="Q113" s="62">
        <v>0</v>
      </c>
      <c r="R113" s="62">
        <v>0</v>
      </c>
      <c r="S113" s="62">
        <v>0</v>
      </c>
      <c r="T113" s="62">
        <v>0</v>
      </c>
      <c r="U113" s="62">
        <v>0</v>
      </c>
      <c r="V113" s="62">
        <v>0</v>
      </c>
      <c r="W113" s="62">
        <v>0</v>
      </c>
      <c r="X113" s="62">
        <v>0</v>
      </c>
      <c r="Y113" s="62">
        <v>0</v>
      </c>
      <c r="Z113" s="62">
        <v>0</v>
      </c>
      <c r="AA113" s="62">
        <v>0</v>
      </c>
      <c r="AB113" s="62">
        <v>0</v>
      </c>
      <c r="AC113" s="62">
        <v>0</v>
      </c>
      <c r="AD113" s="62">
        <v>0</v>
      </c>
      <c r="AE113" s="62">
        <v>0</v>
      </c>
      <c r="AF113" s="62">
        <v>0</v>
      </c>
      <c r="AG113" s="62">
        <v>0</v>
      </c>
      <c r="AH113" s="62">
        <v>0</v>
      </c>
      <c r="AI113" s="62">
        <v>0</v>
      </c>
      <c r="AJ113" s="63">
        <f t="shared" si="1"/>
        <v>746</v>
      </c>
      <c r="AM113" s="70"/>
    </row>
    <row r="114" spans="1:39" ht="20.100000000000001" customHeight="1">
      <c r="A114" s="59">
        <v>266</v>
      </c>
      <c r="B114" s="60" t="s">
        <v>782</v>
      </c>
      <c r="C114" s="61" t="s">
        <v>1301</v>
      </c>
      <c r="D114" s="62">
        <v>0</v>
      </c>
      <c r="E114" s="62">
        <v>120</v>
      </c>
      <c r="F114" s="62">
        <v>1770800</v>
      </c>
      <c r="G114" s="62">
        <v>53122.9</v>
      </c>
      <c r="H114" s="62">
        <v>0</v>
      </c>
      <c r="I114" s="62">
        <v>0</v>
      </c>
      <c r="J114" s="62">
        <v>0</v>
      </c>
      <c r="K114" s="62">
        <v>0</v>
      </c>
      <c r="L114" s="62">
        <v>0</v>
      </c>
      <c r="M114" s="62">
        <v>0</v>
      </c>
      <c r="N114" s="62">
        <v>0</v>
      </c>
      <c r="O114" s="62">
        <v>0</v>
      </c>
      <c r="P114" s="62">
        <v>0</v>
      </c>
      <c r="Q114" s="62">
        <v>0</v>
      </c>
      <c r="R114" s="62">
        <v>0</v>
      </c>
      <c r="S114" s="62">
        <v>0</v>
      </c>
      <c r="T114" s="62">
        <v>0</v>
      </c>
      <c r="U114" s="62">
        <v>0</v>
      </c>
      <c r="V114" s="62">
        <v>0</v>
      </c>
      <c r="W114" s="62">
        <v>0</v>
      </c>
      <c r="X114" s="62">
        <v>0</v>
      </c>
      <c r="Y114" s="62">
        <v>0</v>
      </c>
      <c r="Z114" s="62">
        <v>0</v>
      </c>
      <c r="AA114" s="62">
        <v>0</v>
      </c>
      <c r="AB114" s="62">
        <v>0</v>
      </c>
      <c r="AC114" s="62">
        <v>0</v>
      </c>
      <c r="AD114" s="62">
        <v>0</v>
      </c>
      <c r="AE114" s="62">
        <v>0</v>
      </c>
      <c r="AF114" s="62">
        <v>0</v>
      </c>
      <c r="AG114" s="62">
        <v>0</v>
      </c>
      <c r="AH114" s="62">
        <v>0</v>
      </c>
      <c r="AI114" s="62">
        <v>0</v>
      </c>
      <c r="AJ114" s="63">
        <f t="shared" si="1"/>
        <v>1824042.9</v>
      </c>
      <c r="AM114" s="70"/>
    </row>
    <row r="115" spans="1:39" ht="20.100000000000001" customHeight="1">
      <c r="A115" s="59">
        <v>267</v>
      </c>
      <c r="B115" s="60" t="s">
        <v>783</v>
      </c>
      <c r="C115" s="61" t="s">
        <v>1301</v>
      </c>
      <c r="D115" s="62">
        <v>0</v>
      </c>
      <c r="E115" s="62">
        <v>0</v>
      </c>
      <c r="F115" s="62">
        <v>0</v>
      </c>
      <c r="G115" s="62">
        <v>0</v>
      </c>
      <c r="H115" s="62">
        <v>0</v>
      </c>
      <c r="I115" s="62">
        <v>0</v>
      </c>
      <c r="J115" s="62">
        <v>0</v>
      </c>
      <c r="K115" s="62">
        <v>0</v>
      </c>
      <c r="L115" s="62">
        <v>0</v>
      </c>
      <c r="M115" s="62">
        <v>0</v>
      </c>
      <c r="N115" s="62">
        <v>0</v>
      </c>
      <c r="O115" s="62">
        <v>0</v>
      </c>
      <c r="P115" s="62">
        <v>0</v>
      </c>
      <c r="Q115" s="62">
        <v>0</v>
      </c>
      <c r="R115" s="62">
        <v>0</v>
      </c>
      <c r="S115" s="62">
        <v>0</v>
      </c>
      <c r="T115" s="62">
        <v>0</v>
      </c>
      <c r="U115" s="62">
        <v>0</v>
      </c>
      <c r="V115" s="62">
        <v>0</v>
      </c>
      <c r="W115" s="62">
        <v>0</v>
      </c>
      <c r="X115" s="62">
        <v>0</v>
      </c>
      <c r="Y115" s="62">
        <v>0</v>
      </c>
      <c r="Z115" s="62">
        <v>0</v>
      </c>
      <c r="AA115" s="62">
        <v>0</v>
      </c>
      <c r="AB115" s="62">
        <v>0</v>
      </c>
      <c r="AC115" s="62">
        <v>0</v>
      </c>
      <c r="AD115" s="62">
        <v>0</v>
      </c>
      <c r="AE115" s="62">
        <v>0</v>
      </c>
      <c r="AF115" s="62">
        <v>0</v>
      </c>
      <c r="AG115" s="62">
        <v>0</v>
      </c>
      <c r="AH115" s="62">
        <v>0</v>
      </c>
      <c r="AI115" s="62">
        <v>0</v>
      </c>
      <c r="AJ115" s="63">
        <f t="shared" si="1"/>
        <v>0</v>
      </c>
      <c r="AM115" s="70"/>
    </row>
    <row r="116" spans="1:39" ht="20.100000000000001" customHeight="1">
      <c r="A116" s="59">
        <v>268</v>
      </c>
      <c r="B116" s="60" t="s">
        <v>784</v>
      </c>
      <c r="C116" s="61" t="s">
        <v>1301</v>
      </c>
      <c r="D116" s="62">
        <v>0</v>
      </c>
      <c r="E116" s="62">
        <v>0</v>
      </c>
      <c r="F116" s="62">
        <v>0</v>
      </c>
      <c r="G116" s="62">
        <v>0</v>
      </c>
      <c r="H116" s="62">
        <v>0</v>
      </c>
      <c r="I116" s="62">
        <v>0</v>
      </c>
      <c r="J116" s="62">
        <v>0</v>
      </c>
      <c r="K116" s="62">
        <v>0</v>
      </c>
      <c r="L116" s="62">
        <v>0</v>
      </c>
      <c r="M116" s="62">
        <v>0</v>
      </c>
      <c r="N116" s="62">
        <v>0</v>
      </c>
      <c r="O116" s="62">
        <v>0</v>
      </c>
      <c r="P116" s="62">
        <v>0</v>
      </c>
      <c r="Q116" s="62">
        <v>0</v>
      </c>
      <c r="R116" s="62">
        <v>0</v>
      </c>
      <c r="S116" s="62">
        <v>0</v>
      </c>
      <c r="T116" s="62">
        <v>0</v>
      </c>
      <c r="U116" s="62">
        <v>0</v>
      </c>
      <c r="V116" s="62">
        <v>0</v>
      </c>
      <c r="W116" s="62">
        <v>0</v>
      </c>
      <c r="X116" s="62">
        <v>0</v>
      </c>
      <c r="Y116" s="62">
        <v>0</v>
      </c>
      <c r="Z116" s="62">
        <v>0</v>
      </c>
      <c r="AA116" s="62">
        <v>0</v>
      </c>
      <c r="AB116" s="62">
        <v>0</v>
      </c>
      <c r="AC116" s="62">
        <v>0</v>
      </c>
      <c r="AD116" s="62">
        <v>0</v>
      </c>
      <c r="AE116" s="62">
        <v>0</v>
      </c>
      <c r="AF116" s="62">
        <v>0</v>
      </c>
      <c r="AG116" s="62">
        <v>0</v>
      </c>
      <c r="AH116" s="62">
        <v>0</v>
      </c>
      <c r="AI116" s="62">
        <v>0</v>
      </c>
      <c r="AJ116" s="63">
        <f t="shared" si="1"/>
        <v>0</v>
      </c>
      <c r="AM116" s="70"/>
    </row>
    <row r="117" spans="1:39" ht="20.100000000000001" customHeight="1">
      <c r="A117" s="59">
        <v>269</v>
      </c>
      <c r="B117" s="60" t="s">
        <v>785</v>
      </c>
      <c r="C117" s="61" t="s">
        <v>1301</v>
      </c>
      <c r="D117" s="62">
        <v>0</v>
      </c>
      <c r="E117" s="62">
        <v>240</v>
      </c>
      <c r="F117" s="62">
        <v>33269.46</v>
      </c>
      <c r="G117" s="62">
        <v>0</v>
      </c>
      <c r="H117" s="62">
        <v>0</v>
      </c>
      <c r="I117" s="62">
        <v>0</v>
      </c>
      <c r="J117" s="62">
        <v>0</v>
      </c>
      <c r="K117" s="62">
        <v>0</v>
      </c>
      <c r="L117" s="62">
        <v>0</v>
      </c>
      <c r="M117" s="62">
        <v>0</v>
      </c>
      <c r="N117" s="62">
        <v>0</v>
      </c>
      <c r="O117" s="62">
        <v>0</v>
      </c>
      <c r="P117" s="62">
        <v>0</v>
      </c>
      <c r="Q117" s="62">
        <v>0</v>
      </c>
      <c r="R117" s="62">
        <v>0</v>
      </c>
      <c r="S117" s="62">
        <v>0</v>
      </c>
      <c r="T117" s="62">
        <v>0</v>
      </c>
      <c r="U117" s="62">
        <v>0</v>
      </c>
      <c r="V117" s="62">
        <v>0</v>
      </c>
      <c r="W117" s="62">
        <v>0</v>
      </c>
      <c r="X117" s="62">
        <v>0</v>
      </c>
      <c r="Y117" s="62">
        <v>0</v>
      </c>
      <c r="Z117" s="62">
        <v>0</v>
      </c>
      <c r="AA117" s="62">
        <v>0</v>
      </c>
      <c r="AB117" s="62">
        <v>0</v>
      </c>
      <c r="AC117" s="62">
        <v>0</v>
      </c>
      <c r="AD117" s="62">
        <v>0</v>
      </c>
      <c r="AE117" s="62">
        <v>0</v>
      </c>
      <c r="AF117" s="62">
        <v>0</v>
      </c>
      <c r="AG117" s="62">
        <v>0</v>
      </c>
      <c r="AH117" s="62">
        <v>0</v>
      </c>
      <c r="AI117" s="62">
        <v>0</v>
      </c>
      <c r="AJ117" s="63">
        <f t="shared" si="1"/>
        <v>33509.46</v>
      </c>
      <c r="AM117" s="70"/>
    </row>
    <row r="118" spans="1:39" ht="20.100000000000001" customHeight="1">
      <c r="A118" s="59">
        <v>270</v>
      </c>
      <c r="B118" s="60" t="s">
        <v>786</v>
      </c>
      <c r="C118" s="61" t="s">
        <v>1301</v>
      </c>
      <c r="D118" s="62">
        <v>0</v>
      </c>
      <c r="E118" s="62">
        <v>0</v>
      </c>
      <c r="F118" s="62">
        <v>0</v>
      </c>
      <c r="G118" s="62">
        <v>0</v>
      </c>
      <c r="H118" s="62">
        <v>0</v>
      </c>
      <c r="I118" s="62">
        <v>0</v>
      </c>
      <c r="J118" s="62">
        <v>0</v>
      </c>
      <c r="K118" s="62">
        <v>0</v>
      </c>
      <c r="L118" s="62">
        <v>0</v>
      </c>
      <c r="M118" s="62">
        <v>0</v>
      </c>
      <c r="N118" s="62">
        <v>0</v>
      </c>
      <c r="O118" s="62">
        <v>0</v>
      </c>
      <c r="P118" s="62">
        <v>0</v>
      </c>
      <c r="Q118" s="62">
        <v>0</v>
      </c>
      <c r="R118" s="62">
        <v>0</v>
      </c>
      <c r="S118" s="62">
        <v>0</v>
      </c>
      <c r="T118" s="62">
        <v>0</v>
      </c>
      <c r="U118" s="62">
        <v>0</v>
      </c>
      <c r="V118" s="62">
        <v>0</v>
      </c>
      <c r="W118" s="62">
        <v>0</v>
      </c>
      <c r="X118" s="62">
        <v>0</v>
      </c>
      <c r="Y118" s="62">
        <v>0</v>
      </c>
      <c r="Z118" s="62">
        <v>0</v>
      </c>
      <c r="AA118" s="62">
        <v>0</v>
      </c>
      <c r="AB118" s="62">
        <v>0</v>
      </c>
      <c r="AC118" s="62">
        <v>0</v>
      </c>
      <c r="AD118" s="62">
        <v>0</v>
      </c>
      <c r="AE118" s="62">
        <v>0</v>
      </c>
      <c r="AF118" s="62">
        <v>0</v>
      </c>
      <c r="AG118" s="62">
        <v>0</v>
      </c>
      <c r="AH118" s="62">
        <v>0</v>
      </c>
      <c r="AI118" s="62">
        <v>0</v>
      </c>
      <c r="AJ118" s="63">
        <f t="shared" si="1"/>
        <v>0</v>
      </c>
      <c r="AM118" s="70"/>
    </row>
    <row r="119" spans="1:39" ht="20.100000000000001" customHeight="1">
      <c r="A119" s="59">
        <v>271</v>
      </c>
      <c r="B119" s="60" t="s">
        <v>787</v>
      </c>
      <c r="C119" s="61" t="s">
        <v>1301</v>
      </c>
      <c r="D119" s="62">
        <v>0</v>
      </c>
      <c r="E119" s="62">
        <v>0</v>
      </c>
      <c r="F119" s="62">
        <v>0</v>
      </c>
      <c r="G119" s="62">
        <v>9466.82</v>
      </c>
      <c r="H119" s="62">
        <v>0</v>
      </c>
      <c r="I119" s="62">
        <v>0</v>
      </c>
      <c r="J119" s="62">
        <v>0</v>
      </c>
      <c r="K119" s="62">
        <v>0</v>
      </c>
      <c r="L119" s="62">
        <v>0</v>
      </c>
      <c r="M119" s="62">
        <v>0</v>
      </c>
      <c r="N119" s="62">
        <v>0</v>
      </c>
      <c r="O119" s="62">
        <v>0</v>
      </c>
      <c r="P119" s="62">
        <v>0</v>
      </c>
      <c r="Q119" s="62">
        <v>0</v>
      </c>
      <c r="R119" s="62">
        <v>0</v>
      </c>
      <c r="S119" s="62">
        <v>0</v>
      </c>
      <c r="T119" s="62">
        <v>0</v>
      </c>
      <c r="U119" s="62">
        <v>0</v>
      </c>
      <c r="V119" s="62">
        <v>0</v>
      </c>
      <c r="W119" s="62">
        <v>0</v>
      </c>
      <c r="X119" s="62">
        <v>0</v>
      </c>
      <c r="Y119" s="62">
        <v>0</v>
      </c>
      <c r="Z119" s="62">
        <v>0</v>
      </c>
      <c r="AA119" s="62">
        <v>0</v>
      </c>
      <c r="AB119" s="62">
        <v>0</v>
      </c>
      <c r="AC119" s="62">
        <v>0</v>
      </c>
      <c r="AD119" s="62">
        <v>0</v>
      </c>
      <c r="AE119" s="62">
        <v>0</v>
      </c>
      <c r="AF119" s="62">
        <v>0</v>
      </c>
      <c r="AG119" s="62">
        <v>0</v>
      </c>
      <c r="AH119" s="62">
        <v>0</v>
      </c>
      <c r="AI119" s="62">
        <v>0</v>
      </c>
      <c r="AJ119" s="63">
        <f t="shared" si="1"/>
        <v>9466.82</v>
      </c>
      <c r="AM119" s="70"/>
    </row>
    <row r="120" spans="1:39" ht="20.100000000000001" customHeight="1">
      <c r="A120" s="59">
        <v>272</v>
      </c>
      <c r="B120" s="60" t="s">
        <v>788</v>
      </c>
      <c r="C120" s="61" t="s">
        <v>1301</v>
      </c>
      <c r="D120" s="62">
        <v>0</v>
      </c>
      <c r="E120" s="62">
        <v>240</v>
      </c>
      <c r="F120" s="62">
        <v>438484</v>
      </c>
      <c r="G120" s="62">
        <v>0</v>
      </c>
      <c r="H120" s="62">
        <v>0</v>
      </c>
      <c r="I120" s="62">
        <v>0</v>
      </c>
      <c r="J120" s="62">
        <v>0</v>
      </c>
      <c r="K120" s="62">
        <v>0</v>
      </c>
      <c r="L120" s="62">
        <v>0</v>
      </c>
      <c r="M120" s="62">
        <v>0</v>
      </c>
      <c r="N120" s="62">
        <v>0</v>
      </c>
      <c r="O120" s="62">
        <v>0</v>
      </c>
      <c r="P120" s="62">
        <v>0</v>
      </c>
      <c r="Q120" s="62">
        <v>0</v>
      </c>
      <c r="R120" s="62">
        <v>0</v>
      </c>
      <c r="S120" s="62">
        <v>0</v>
      </c>
      <c r="T120" s="62">
        <v>0</v>
      </c>
      <c r="U120" s="62">
        <v>0</v>
      </c>
      <c r="V120" s="62">
        <v>0</v>
      </c>
      <c r="W120" s="62">
        <v>0</v>
      </c>
      <c r="X120" s="62">
        <v>0</v>
      </c>
      <c r="Y120" s="62">
        <v>0</v>
      </c>
      <c r="Z120" s="62">
        <v>0</v>
      </c>
      <c r="AA120" s="62">
        <v>0</v>
      </c>
      <c r="AB120" s="62">
        <v>0</v>
      </c>
      <c r="AC120" s="62">
        <v>0</v>
      </c>
      <c r="AD120" s="62">
        <v>0</v>
      </c>
      <c r="AE120" s="62">
        <v>0</v>
      </c>
      <c r="AF120" s="62">
        <v>0</v>
      </c>
      <c r="AG120" s="62">
        <v>0</v>
      </c>
      <c r="AH120" s="62">
        <v>0</v>
      </c>
      <c r="AI120" s="62">
        <v>0</v>
      </c>
      <c r="AJ120" s="63">
        <f t="shared" si="1"/>
        <v>438724</v>
      </c>
      <c r="AM120" s="70"/>
    </row>
    <row r="121" spans="1:39" ht="20.100000000000001" customHeight="1">
      <c r="A121" s="59">
        <v>273</v>
      </c>
      <c r="B121" s="60" t="s">
        <v>789</v>
      </c>
      <c r="C121" s="61" t="s">
        <v>1301</v>
      </c>
      <c r="D121" s="62">
        <v>0</v>
      </c>
      <c r="E121" s="62">
        <v>240</v>
      </c>
      <c r="F121" s="62">
        <v>0</v>
      </c>
      <c r="G121" s="62">
        <v>0</v>
      </c>
      <c r="H121" s="62">
        <v>0</v>
      </c>
      <c r="I121" s="62">
        <v>0</v>
      </c>
      <c r="J121" s="62">
        <v>0</v>
      </c>
      <c r="K121" s="62">
        <v>0</v>
      </c>
      <c r="L121" s="62">
        <v>0</v>
      </c>
      <c r="M121" s="62">
        <v>0</v>
      </c>
      <c r="N121" s="62">
        <v>0</v>
      </c>
      <c r="O121" s="62">
        <v>0</v>
      </c>
      <c r="P121" s="62">
        <v>0</v>
      </c>
      <c r="Q121" s="62">
        <v>0</v>
      </c>
      <c r="R121" s="62">
        <v>0</v>
      </c>
      <c r="S121" s="62">
        <v>0</v>
      </c>
      <c r="T121" s="62">
        <v>0</v>
      </c>
      <c r="U121" s="62">
        <v>0</v>
      </c>
      <c r="V121" s="62">
        <v>0</v>
      </c>
      <c r="W121" s="62">
        <v>0</v>
      </c>
      <c r="X121" s="62">
        <v>0</v>
      </c>
      <c r="Y121" s="62">
        <v>0</v>
      </c>
      <c r="Z121" s="62">
        <v>0</v>
      </c>
      <c r="AA121" s="62">
        <v>0</v>
      </c>
      <c r="AB121" s="62">
        <v>0</v>
      </c>
      <c r="AC121" s="62">
        <v>0</v>
      </c>
      <c r="AD121" s="62">
        <v>0</v>
      </c>
      <c r="AE121" s="62">
        <v>0</v>
      </c>
      <c r="AF121" s="62">
        <v>0</v>
      </c>
      <c r="AG121" s="62">
        <v>0</v>
      </c>
      <c r="AH121" s="62">
        <v>0</v>
      </c>
      <c r="AI121" s="62">
        <v>0</v>
      </c>
      <c r="AJ121" s="63">
        <f t="shared" si="1"/>
        <v>240</v>
      </c>
      <c r="AM121" s="70"/>
    </row>
    <row r="122" spans="1:39" ht="20.100000000000001" customHeight="1">
      <c r="A122" s="59">
        <v>281</v>
      </c>
      <c r="B122" s="60" t="s">
        <v>790</v>
      </c>
      <c r="C122" s="61" t="s">
        <v>1301</v>
      </c>
      <c r="D122" s="62">
        <v>0</v>
      </c>
      <c r="E122" s="62">
        <v>0</v>
      </c>
      <c r="F122" s="62">
        <v>0</v>
      </c>
      <c r="G122" s="62">
        <v>0</v>
      </c>
      <c r="H122" s="62">
        <v>0</v>
      </c>
      <c r="I122" s="62">
        <v>0</v>
      </c>
      <c r="J122" s="62">
        <v>0</v>
      </c>
      <c r="K122" s="62">
        <v>0</v>
      </c>
      <c r="L122" s="62">
        <v>0</v>
      </c>
      <c r="M122" s="62">
        <v>0</v>
      </c>
      <c r="N122" s="62">
        <v>0</v>
      </c>
      <c r="O122" s="62">
        <v>0</v>
      </c>
      <c r="P122" s="62">
        <v>0</v>
      </c>
      <c r="Q122" s="62">
        <v>0</v>
      </c>
      <c r="R122" s="62">
        <v>0</v>
      </c>
      <c r="S122" s="62">
        <v>0</v>
      </c>
      <c r="T122" s="62">
        <v>0</v>
      </c>
      <c r="U122" s="62">
        <v>0</v>
      </c>
      <c r="V122" s="62">
        <v>0</v>
      </c>
      <c r="W122" s="62">
        <v>0</v>
      </c>
      <c r="X122" s="62">
        <v>0</v>
      </c>
      <c r="Y122" s="62">
        <v>0</v>
      </c>
      <c r="Z122" s="62">
        <v>0</v>
      </c>
      <c r="AA122" s="62">
        <v>0</v>
      </c>
      <c r="AB122" s="62">
        <v>0</v>
      </c>
      <c r="AC122" s="62">
        <v>0</v>
      </c>
      <c r="AD122" s="62">
        <v>0</v>
      </c>
      <c r="AE122" s="62">
        <v>0</v>
      </c>
      <c r="AF122" s="62">
        <v>0</v>
      </c>
      <c r="AG122" s="62">
        <v>0</v>
      </c>
      <c r="AH122" s="62">
        <v>0</v>
      </c>
      <c r="AI122" s="62">
        <v>0</v>
      </c>
      <c r="AJ122" s="63">
        <f t="shared" si="1"/>
        <v>0</v>
      </c>
      <c r="AM122" s="70"/>
    </row>
    <row r="123" spans="1:39" ht="20.100000000000001" customHeight="1">
      <c r="A123" s="59">
        <v>283</v>
      </c>
      <c r="B123" s="60" t="s">
        <v>146</v>
      </c>
      <c r="C123" s="64" t="s">
        <v>1301</v>
      </c>
      <c r="D123" s="62">
        <v>0</v>
      </c>
      <c r="E123" s="62">
        <v>0</v>
      </c>
      <c r="F123" s="62">
        <v>1603930.94</v>
      </c>
      <c r="G123" s="62">
        <v>1925687.8599999999</v>
      </c>
      <c r="H123" s="62">
        <v>0</v>
      </c>
      <c r="I123" s="62">
        <v>3177.26</v>
      </c>
      <c r="J123" s="62">
        <v>0</v>
      </c>
      <c r="K123" s="62">
        <v>2538.3500000000004</v>
      </c>
      <c r="L123" s="62">
        <v>0</v>
      </c>
      <c r="M123" s="62">
        <v>0</v>
      </c>
      <c r="N123" s="62">
        <v>77.53</v>
      </c>
      <c r="O123" s="62">
        <v>1543.81</v>
      </c>
      <c r="P123" s="62">
        <v>0</v>
      </c>
      <c r="Q123" s="62">
        <v>0</v>
      </c>
      <c r="R123" s="62">
        <v>0</v>
      </c>
      <c r="S123" s="62">
        <v>0</v>
      </c>
      <c r="T123" s="62">
        <v>0</v>
      </c>
      <c r="U123" s="62">
        <v>0</v>
      </c>
      <c r="V123" s="62">
        <v>0</v>
      </c>
      <c r="W123" s="62">
        <v>0</v>
      </c>
      <c r="X123" s="62">
        <v>0</v>
      </c>
      <c r="Y123" s="62">
        <v>0</v>
      </c>
      <c r="Z123" s="62">
        <v>0</v>
      </c>
      <c r="AA123" s="62">
        <v>0</v>
      </c>
      <c r="AB123" s="62">
        <v>0</v>
      </c>
      <c r="AC123" s="62">
        <v>0</v>
      </c>
      <c r="AD123" s="62">
        <v>0</v>
      </c>
      <c r="AE123" s="62">
        <v>0</v>
      </c>
      <c r="AF123" s="62">
        <v>0</v>
      </c>
      <c r="AG123" s="62">
        <v>0</v>
      </c>
      <c r="AH123" s="62">
        <v>0</v>
      </c>
      <c r="AI123" s="62">
        <v>0</v>
      </c>
      <c r="AJ123" s="63">
        <f t="shared" si="1"/>
        <v>3536955.7499999995</v>
      </c>
      <c r="AM123" s="70"/>
    </row>
    <row r="124" spans="1:39" ht="20.100000000000001" customHeight="1">
      <c r="A124" s="59">
        <v>287</v>
      </c>
      <c r="B124" s="60" t="s">
        <v>791</v>
      </c>
      <c r="C124" s="61" t="s">
        <v>1301</v>
      </c>
      <c r="D124" s="62">
        <v>0</v>
      </c>
      <c r="E124" s="62">
        <v>991539.33</v>
      </c>
      <c r="F124" s="62">
        <v>4472940.08</v>
      </c>
      <c r="G124" s="62">
        <v>531880.36</v>
      </c>
      <c r="H124" s="62">
        <v>0</v>
      </c>
      <c r="I124" s="62">
        <v>9637.57</v>
      </c>
      <c r="J124" s="62">
        <v>746828.28</v>
      </c>
      <c r="K124" s="62">
        <v>0</v>
      </c>
      <c r="L124" s="62">
        <v>0</v>
      </c>
      <c r="M124" s="62">
        <v>0</v>
      </c>
      <c r="N124" s="62">
        <v>0</v>
      </c>
      <c r="O124" s="62">
        <v>0</v>
      </c>
      <c r="P124" s="62">
        <v>0</v>
      </c>
      <c r="Q124" s="62">
        <v>0</v>
      </c>
      <c r="R124" s="62">
        <v>0</v>
      </c>
      <c r="S124" s="62">
        <v>0</v>
      </c>
      <c r="T124" s="62">
        <v>0</v>
      </c>
      <c r="U124" s="62">
        <v>0</v>
      </c>
      <c r="V124" s="62">
        <v>0</v>
      </c>
      <c r="W124" s="62">
        <v>0</v>
      </c>
      <c r="X124" s="62">
        <v>0</v>
      </c>
      <c r="Y124" s="62">
        <v>0</v>
      </c>
      <c r="Z124" s="62">
        <v>0</v>
      </c>
      <c r="AA124" s="62">
        <v>178889414.87480003</v>
      </c>
      <c r="AB124" s="62">
        <v>0</v>
      </c>
      <c r="AC124" s="62">
        <v>0</v>
      </c>
      <c r="AD124" s="62">
        <v>0</v>
      </c>
      <c r="AE124" s="62">
        <v>0</v>
      </c>
      <c r="AF124" s="62">
        <v>0</v>
      </c>
      <c r="AG124" s="62">
        <v>0</v>
      </c>
      <c r="AH124" s="62">
        <v>0</v>
      </c>
      <c r="AI124" s="62">
        <v>0</v>
      </c>
      <c r="AJ124" s="63">
        <f t="shared" si="1"/>
        <v>185642240.49480003</v>
      </c>
      <c r="AM124" s="70"/>
    </row>
    <row r="125" spans="1:39" ht="20.100000000000001" customHeight="1">
      <c r="A125" s="59">
        <v>288</v>
      </c>
      <c r="B125" s="60" t="s">
        <v>792</v>
      </c>
      <c r="C125" s="61" t="s">
        <v>1301</v>
      </c>
      <c r="D125" s="62">
        <v>0</v>
      </c>
      <c r="E125" s="62">
        <v>0</v>
      </c>
      <c r="F125" s="62">
        <v>0</v>
      </c>
      <c r="G125" s="62">
        <v>459.19</v>
      </c>
      <c r="H125" s="62">
        <v>0</v>
      </c>
      <c r="I125" s="62">
        <v>0</v>
      </c>
      <c r="J125" s="62">
        <v>0</v>
      </c>
      <c r="K125" s="62">
        <v>0</v>
      </c>
      <c r="L125" s="62">
        <v>0</v>
      </c>
      <c r="M125" s="62">
        <v>0</v>
      </c>
      <c r="N125" s="62">
        <v>0</v>
      </c>
      <c r="O125" s="62">
        <v>0</v>
      </c>
      <c r="P125" s="62">
        <v>0</v>
      </c>
      <c r="Q125" s="62">
        <v>0</v>
      </c>
      <c r="R125" s="62">
        <v>0</v>
      </c>
      <c r="S125" s="62">
        <v>0</v>
      </c>
      <c r="T125" s="62">
        <v>0</v>
      </c>
      <c r="U125" s="62">
        <v>0</v>
      </c>
      <c r="V125" s="62">
        <v>0</v>
      </c>
      <c r="W125" s="62">
        <v>0</v>
      </c>
      <c r="X125" s="62">
        <v>0</v>
      </c>
      <c r="Y125" s="62">
        <v>0</v>
      </c>
      <c r="Z125" s="62">
        <v>0</v>
      </c>
      <c r="AA125" s="62">
        <v>0</v>
      </c>
      <c r="AB125" s="62">
        <v>0</v>
      </c>
      <c r="AC125" s="62">
        <v>0</v>
      </c>
      <c r="AD125" s="62">
        <v>0</v>
      </c>
      <c r="AE125" s="62">
        <v>0</v>
      </c>
      <c r="AF125" s="62">
        <v>0</v>
      </c>
      <c r="AG125" s="62">
        <v>0</v>
      </c>
      <c r="AH125" s="62">
        <v>0</v>
      </c>
      <c r="AI125" s="62">
        <v>0</v>
      </c>
      <c r="AJ125" s="63">
        <f t="shared" si="1"/>
        <v>459.19</v>
      </c>
      <c r="AM125" s="70"/>
    </row>
    <row r="126" spans="1:39" ht="20.100000000000001" customHeight="1">
      <c r="A126" s="59">
        <v>289</v>
      </c>
      <c r="B126" s="60" t="s">
        <v>793</v>
      </c>
      <c r="C126" s="61" t="s">
        <v>1301</v>
      </c>
      <c r="D126" s="62">
        <v>0</v>
      </c>
      <c r="E126" s="62">
        <v>0</v>
      </c>
      <c r="F126" s="62">
        <v>0</v>
      </c>
      <c r="G126" s="62">
        <v>0</v>
      </c>
      <c r="H126" s="62">
        <v>0</v>
      </c>
      <c r="I126" s="62">
        <v>0</v>
      </c>
      <c r="J126" s="62">
        <v>0</v>
      </c>
      <c r="K126" s="62">
        <v>0</v>
      </c>
      <c r="L126" s="62">
        <v>0</v>
      </c>
      <c r="M126" s="62">
        <v>0</v>
      </c>
      <c r="N126" s="62">
        <v>0</v>
      </c>
      <c r="O126" s="62">
        <v>0</v>
      </c>
      <c r="P126" s="62">
        <v>0</v>
      </c>
      <c r="Q126" s="62">
        <v>0</v>
      </c>
      <c r="R126" s="62">
        <v>0</v>
      </c>
      <c r="S126" s="62">
        <v>0</v>
      </c>
      <c r="T126" s="62">
        <v>0</v>
      </c>
      <c r="U126" s="62">
        <v>0</v>
      </c>
      <c r="V126" s="62">
        <v>0</v>
      </c>
      <c r="W126" s="62">
        <v>0</v>
      </c>
      <c r="X126" s="62">
        <v>0</v>
      </c>
      <c r="Y126" s="62">
        <v>0</v>
      </c>
      <c r="Z126" s="62">
        <v>0</v>
      </c>
      <c r="AA126" s="62">
        <v>0</v>
      </c>
      <c r="AB126" s="62">
        <v>0</v>
      </c>
      <c r="AC126" s="62">
        <v>0</v>
      </c>
      <c r="AD126" s="62">
        <v>0</v>
      </c>
      <c r="AE126" s="62">
        <v>0</v>
      </c>
      <c r="AF126" s="62">
        <v>0</v>
      </c>
      <c r="AG126" s="62">
        <v>0</v>
      </c>
      <c r="AH126" s="62">
        <v>0</v>
      </c>
      <c r="AI126" s="62">
        <v>0</v>
      </c>
      <c r="AJ126" s="63">
        <f t="shared" si="1"/>
        <v>0</v>
      </c>
      <c r="AM126" s="70"/>
    </row>
    <row r="127" spans="1:39" ht="20.100000000000001" customHeight="1">
      <c r="A127" s="59">
        <v>290</v>
      </c>
      <c r="B127" s="60" t="s">
        <v>794</v>
      </c>
      <c r="C127" s="61" t="s">
        <v>1301</v>
      </c>
      <c r="D127" s="62">
        <v>0</v>
      </c>
      <c r="E127" s="62">
        <v>72071.399999999994</v>
      </c>
      <c r="F127" s="62">
        <v>0</v>
      </c>
      <c r="G127" s="62">
        <v>65742470.610000007</v>
      </c>
      <c r="H127" s="62">
        <v>0</v>
      </c>
      <c r="I127" s="62">
        <v>0</v>
      </c>
      <c r="J127" s="62">
        <v>0</v>
      </c>
      <c r="K127" s="62">
        <v>0</v>
      </c>
      <c r="L127" s="62">
        <v>0</v>
      </c>
      <c r="M127" s="62">
        <v>0</v>
      </c>
      <c r="N127" s="62">
        <v>0</v>
      </c>
      <c r="O127" s="62">
        <v>0</v>
      </c>
      <c r="P127" s="62">
        <v>0</v>
      </c>
      <c r="Q127" s="62">
        <v>0</v>
      </c>
      <c r="R127" s="62">
        <v>0</v>
      </c>
      <c r="S127" s="62">
        <v>0</v>
      </c>
      <c r="T127" s="62">
        <v>75</v>
      </c>
      <c r="U127" s="62">
        <v>0</v>
      </c>
      <c r="V127" s="62">
        <v>0</v>
      </c>
      <c r="W127" s="62">
        <v>0</v>
      </c>
      <c r="X127" s="62">
        <v>0</v>
      </c>
      <c r="Y127" s="62">
        <v>0</v>
      </c>
      <c r="Z127" s="62">
        <v>0</v>
      </c>
      <c r="AA127" s="62">
        <v>0</v>
      </c>
      <c r="AB127" s="62">
        <v>0</v>
      </c>
      <c r="AC127" s="62">
        <v>0</v>
      </c>
      <c r="AD127" s="62">
        <v>0</v>
      </c>
      <c r="AE127" s="62">
        <v>0</v>
      </c>
      <c r="AF127" s="62">
        <v>0</v>
      </c>
      <c r="AG127" s="62">
        <v>0</v>
      </c>
      <c r="AH127" s="62">
        <v>0</v>
      </c>
      <c r="AI127" s="62">
        <v>0</v>
      </c>
      <c r="AJ127" s="63">
        <f t="shared" si="1"/>
        <v>65814617.010000005</v>
      </c>
      <c r="AM127" s="70"/>
    </row>
    <row r="128" spans="1:39" ht="20.100000000000001" customHeight="1">
      <c r="A128" s="59">
        <v>291</v>
      </c>
      <c r="B128" s="60" t="s">
        <v>795</v>
      </c>
      <c r="C128" s="61" t="s">
        <v>1301</v>
      </c>
      <c r="D128" s="62">
        <v>0</v>
      </c>
      <c r="E128" s="62">
        <v>0</v>
      </c>
      <c r="F128" s="62">
        <v>62735210.460000001</v>
      </c>
      <c r="G128" s="62">
        <v>167347062.88999993</v>
      </c>
      <c r="H128" s="62">
        <v>0</v>
      </c>
      <c r="I128" s="62">
        <v>11313.26</v>
      </c>
      <c r="J128" s="62">
        <v>41525052.979999997</v>
      </c>
      <c r="K128" s="62">
        <v>68870</v>
      </c>
      <c r="L128" s="62">
        <v>0</v>
      </c>
      <c r="M128" s="62">
        <v>0</v>
      </c>
      <c r="N128" s="62">
        <v>115830.35</v>
      </c>
      <c r="O128" s="62">
        <v>0</v>
      </c>
      <c r="P128" s="62">
        <v>28610643.039999999</v>
      </c>
      <c r="Q128" s="62">
        <v>0</v>
      </c>
      <c r="R128" s="62">
        <v>0</v>
      </c>
      <c r="S128" s="62">
        <v>0</v>
      </c>
      <c r="T128" s="62">
        <v>0</v>
      </c>
      <c r="U128" s="62">
        <v>0</v>
      </c>
      <c r="V128" s="62">
        <v>37730</v>
      </c>
      <c r="W128" s="62">
        <v>0</v>
      </c>
      <c r="X128" s="62">
        <v>422662.23019999999</v>
      </c>
      <c r="Y128" s="62">
        <v>0</v>
      </c>
      <c r="Z128" s="62">
        <v>50.009399999999999</v>
      </c>
      <c r="AA128" s="62">
        <v>924619738.77279997</v>
      </c>
      <c r="AB128" s="62">
        <v>0</v>
      </c>
      <c r="AC128" s="62">
        <v>0</v>
      </c>
      <c r="AD128" s="62">
        <v>36392.711600000002</v>
      </c>
      <c r="AE128" s="62">
        <v>0</v>
      </c>
      <c r="AF128" s="62">
        <v>0</v>
      </c>
      <c r="AG128" s="62">
        <v>0</v>
      </c>
      <c r="AH128" s="62">
        <v>0</v>
      </c>
      <c r="AI128" s="62">
        <v>0</v>
      </c>
      <c r="AJ128" s="63">
        <f t="shared" si="1"/>
        <v>1225530556.704</v>
      </c>
      <c r="AM128" s="70"/>
    </row>
    <row r="129" spans="1:39" ht="20.100000000000001" customHeight="1">
      <c r="A129" s="59">
        <v>292</v>
      </c>
      <c r="B129" s="60" t="s">
        <v>152</v>
      </c>
      <c r="C129" s="61" t="s">
        <v>1301</v>
      </c>
      <c r="D129" s="62">
        <v>1633.44</v>
      </c>
      <c r="E129" s="62">
        <v>480</v>
      </c>
      <c r="F129" s="62">
        <v>1046775.29</v>
      </c>
      <c r="G129" s="62">
        <v>13712.220000000001</v>
      </c>
      <c r="H129" s="62">
        <v>0</v>
      </c>
      <c r="I129" s="62">
        <v>0</v>
      </c>
      <c r="J129" s="62">
        <v>0</v>
      </c>
      <c r="K129" s="62">
        <v>0</v>
      </c>
      <c r="L129" s="62">
        <v>0</v>
      </c>
      <c r="M129" s="62">
        <v>0</v>
      </c>
      <c r="N129" s="62">
        <v>0</v>
      </c>
      <c r="O129" s="62">
        <v>0</v>
      </c>
      <c r="P129" s="62">
        <v>0</v>
      </c>
      <c r="Q129" s="62">
        <v>0</v>
      </c>
      <c r="R129" s="62">
        <v>0</v>
      </c>
      <c r="S129" s="62">
        <v>0</v>
      </c>
      <c r="T129" s="62">
        <v>0</v>
      </c>
      <c r="U129" s="62">
        <v>0</v>
      </c>
      <c r="V129" s="62">
        <v>0</v>
      </c>
      <c r="W129" s="62">
        <v>0</v>
      </c>
      <c r="X129" s="62">
        <v>0</v>
      </c>
      <c r="Y129" s="62">
        <v>0</v>
      </c>
      <c r="Z129" s="62">
        <v>0</v>
      </c>
      <c r="AA129" s="62">
        <v>0</v>
      </c>
      <c r="AB129" s="62">
        <v>0</v>
      </c>
      <c r="AC129" s="62">
        <v>0</v>
      </c>
      <c r="AD129" s="62">
        <v>0</v>
      </c>
      <c r="AE129" s="62">
        <v>0</v>
      </c>
      <c r="AF129" s="62">
        <v>0</v>
      </c>
      <c r="AG129" s="62">
        <v>0</v>
      </c>
      <c r="AH129" s="62">
        <v>0</v>
      </c>
      <c r="AI129" s="62">
        <v>0</v>
      </c>
      <c r="AJ129" s="63">
        <f t="shared" si="1"/>
        <v>1062600.95</v>
      </c>
      <c r="AM129" s="70"/>
    </row>
    <row r="130" spans="1:39" ht="20.100000000000001" customHeight="1">
      <c r="A130" s="59">
        <v>293</v>
      </c>
      <c r="B130" s="60" t="s">
        <v>796</v>
      </c>
      <c r="C130" s="61" t="s">
        <v>1301</v>
      </c>
      <c r="D130" s="62">
        <v>0</v>
      </c>
      <c r="E130" s="62">
        <v>0</v>
      </c>
      <c r="F130" s="62">
        <v>126770.02</v>
      </c>
      <c r="G130" s="62">
        <v>546</v>
      </c>
      <c r="H130" s="62">
        <v>0</v>
      </c>
      <c r="I130" s="62">
        <v>50</v>
      </c>
      <c r="J130" s="62">
        <v>741909</v>
      </c>
      <c r="K130" s="62">
        <v>0</v>
      </c>
      <c r="L130" s="62">
        <v>0</v>
      </c>
      <c r="M130" s="62">
        <v>0</v>
      </c>
      <c r="N130" s="62">
        <v>0</v>
      </c>
      <c r="O130" s="62">
        <v>0</v>
      </c>
      <c r="P130" s="62">
        <v>0</v>
      </c>
      <c r="Q130" s="62">
        <v>0</v>
      </c>
      <c r="R130" s="62">
        <v>0</v>
      </c>
      <c r="S130" s="62">
        <v>0</v>
      </c>
      <c r="T130" s="62">
        <v>0</v>
      </c>
      <c r="U130" s="62">
        <v>0</v>
      </c>
      <c r="V130" s="62">
        <v>0</v>
      </c>
      <c r="W130" s="62">
        <v>0</v>
      </c>
      <c r="X130" s="62">
        <v>0</v>
      </c>
      <c r="Y130" s="62">
        <v>0</v>
      </c>
      <c r="Z130" s="62">
        <v>0</v>
      </c>
      <c r="AA130" s="62">
        <v>0</v>
      </c>
      <c r="AB130" s="62">
        <v>0</v>
      </c>
      <c r="AC130" s="62">
        <v>0</v>
      </c>
      <c r="AD130" s="62">
        <v>0</v>
      </c>
      <c r="AE130" s="62">
        <v>0</v>
      </c>
      <c r="AF130" s="62">
        <v>0</v>
      </c>
      <c r="AG130" s="62">
        <v>0</v>
      </c>
      <c r="AH130" s="62">
        <v>0</v>
      </c>
      <c r="AI130" s="62">
        <v>0</v>
      </c>
      <c r="AJ130" s="63">
        <f t="shared" si="1"/>
        <v>869275.02</v>
      </c>
      <c r="AM130" s="70"/>
    </row>
    <row r="131" spans="1:39" ht="20.100000000000001" customHeight="1">
      <c r="A131" s="73">
        <v>294</v>
      </c>
      <c r="B131" s="74" t="s">
        <v>154</v>
      </c>
      <c r="C131" s="75" t="s">
        <v>1301</v>
      </c>
      <c r="D131" s="76">
        <v>0</v>
      </c>
      <c r="E131" s="76">
        <v>0</v>
      </c>
      <c r="F131" s="76">
        <v>0</v>
      </c>
      <c r="G131" s="76">
        <v>0</v>
      </c>
      <c r="H131" s="76">
        <v>0</v>
      </c>
      <c r="I131" s="76">
        <v>0</v>
      </c>
      <c r="J131" s="76">
        <v>0</v>
      </c>
      <c r="K131" s="76">
        <v>0</v>
      </c>
      <c r="L131" s="76">
        <v>0</v>
      </c>
      <c r="M131" s="76">
        <v>0</v>
      </c>
      <c r="N131" s="76">
        <v>0</v>
      </c>
      <c r="O131" s="76">
        <v>0</v>
      </c>
      <c r="P131" s="76">
        <v>0</v>
      </c>
      <c r="Q131" s="76">
        <v>0</v>
      </c>
      <c r="R131" s="76">
        <v>0</v>
      </c>
      <c r="S131" s="76">
        <v>0</v>
      </c>
      <c r="T131" s="76">
        <v>0</v>
      </c>
      <c r="U131" s="76">
        <v>0</v>
      </c>
      <c r="V131" s="76">
        <v>0</v>
      </c>
      <c r="W131" s="76">
        <v>0</v>
      </c>
      <c r="X131" s="76">
        <v>0</v>
      </c>
      <c r="Y131" s="76">
        <v>0</v>
      </c>
      <c r="Z131" s="76">
        <v>0</v>
      </c>
      <c r="AA131" s="76">
        <v>0</v>
      </c>
      <c r="AB131" s="76">
        <v>0</v>
      </c>
      <c r="AC131" s="76">
        <v>0</v>
      </c>
      <c r="AD131" s="76">
        <v>0</v>
      </c>
      <c r="AE131" s="76">
        <v>0</v>
      </c>
      <c r="AF131" s="76">
        <v>0</v>
      </c>
      <c r="AG131" s="76">
        <v>0</v>
      </c>
      <c r="AH131" s="76">
        <v>0</v>
      </c>
      <c r="AI131" s="76">
        <v>0</v>
      </c>
      <c r="AJ131" s="77">
        <f t="shared" si="1"/>
        <v>0</v>
      </c>
      <c r="AM131" s="70"/>
    </row>
    <row r="132" spans="1:39" ht="20.100000000000001" customHeight="1">
      <c r="A132" s="73">
        <v>295</v>
      </c>
      <c r="B132" s="74" t="s">
        <v>155</v>
      </c>
      <c r="C132" s="75" t="s">
        <v>1301</v>
      </c>
      <c r="D132" s="76">
        <v>0</v>
      </c>
      <c r="E132" s="76">
        <v>0</v>
      </c>
      <c r="F132" s="76">
        <v>0</v>
      </c>
      <c r="G132" s="76">
        <v>0</v>
      </c>
      <c r="H132" s="76">
        <v>0</v>
      </c>
      <c r="I132" s="76">
        <v>0</v>
      </c>
      <c r="J132" s="76">
        <v>0</v>
      </c>
      <c r="K132" s="76">
        <v>0</v>
      </c>
      <c r="L132" s="76">
        <v>0</v>
      </c>
      <c r="M132" s="76">
        <v>0</v>
      </c>
      <c r="N132" s="76">
        <v>0</v>
      </c>
      <c r="O132" s="76">
        <v>0</v>
      </c>
      <c r="P132" s="76">
        <v>0</v>
      </c>
      <c r="Q132" s="76">
        <v>0</v>
      </c>
      <c r="R132" s="76">
        <v>0</v>
      </c>
      <c r="S132" s="76">
        <v>0</v>
      </c>
      <c r="T132" s="76">
        <v>0</v>
      </c>
      <c r="U132" s="76">
        <v>0</v>
      </c>
      <c r="V132" s="76">
        <v>0</v>
      </c>
      <c r="W132" s="76">
        <v>0</v>
      </c>
      <c r="X132" s="76">
        <v>0</v>
      </c>
      <c r="Y132" s="76">
        <v>0</v>
      </c>
      <c r="Z132" s="76">
        <v>0</v>
      </c>
      <c r="AA132" s="76">
        <v>0</v>
      </c>
      <c r="AB132" s="76">
        <v>0</v>
      </c>
      <c r="AC132" s="76">
        <v>0</v>
      </c>
      <c r="AD132" s="76">
        <v>0</v>
      </c>
      <c r="AE132" s="76">
        <v>0</v>
      </c>
      <c r="AF132" s="76">
        <v>0</v>
      </c>
      <c r="AG132" s="76">
        <v>0</v>
      </c>
      <c r="AH132" s="76">
        <v>0</v>
      </c>
      <c r="AI132" s="76">
        <v>0</v>
      </c>
      <c r="AJ132" s="77">
        <f t="shared" si="1"/>
        <v>0</v>
      </c>
      <c r="AM132" s="70"/>
    </row>
    <row r="133" spans="1:39" ht="20.100000000000001" customHeight="1">
      <c r="A133" s="73">
        <v>296</v>
      </c>
      <c r="B133" s="74" t="s">
        <v>156</v>
      </c>
      <c r="C133" s="75" t="s">
        <v>1301</v>
      </c>
      <c r="D133" s="76">
        <v>0</v>
      </c>
      <c r="E133" s="76">
        <v>0</v>
      </c>
      <c r="F133" s="76">
        <v>0</v>
      </c>
      <c r="G133" s="76">
        <v>0</v>
      </c>
      <c r="H133" s="76">
        <v>0</v>
      </c>
      <c r="I133" s="76">
        <v>0</v>
      </c>
      <c r="J133" s="76">
        <v>0</v>
      </c>
      <c r="K133" s="76">
        <v>0</v>
      </c>
      <c r="L133" s="76">
        <v>0</v>
      </c>
      <c r="M133" s="76">
        <v>0</v>
      </c>
      <c r="N133" s="76">
        <v>0</v>
      </c>
      <c r="O133" s="76">
        <v>0</v>
      </c>
      <c r="P133" s="76">
        <v>0</v>
      </c>
      <c r="Q133" s="76">
        <v>0</v>
      </c>
      <c r="R133" s="76">
        <v>0</v>
      </c>
      <c r="S133" s="76">
        <v>0</v>
      </c>
      <c r="T133" s="76">
        <v>0</v>
      </c>
      <c r="U133" s="76">
        <v>0</v>
      </c>
      <c r="V133" s="76">
        <v>0</v>
      </c>
      <c r="W133" s="76">
        <v>0</v>
      </c>
      <c r="X133" s="76">
        <v>0</v>
      </c>
      <c r="Y133" s="76">
        <v>0</v>
      </c>
      <c r="Z133" s="76">
        <v>0</v>
      </c>
      <c r="AA133" s="76">
        <v>0</v>
      </c>
      <c r="AB133" s="76">
        <v>0</v>
      </c>
      <c r="AC133" s="76">
        <v>0</v>
      </c>
      <c r="AD133" s="76">
        <v>0</v>
      </c>
      <c r="AE133" s="76">
        <v>0</v>
      </c>
      <c r="AF133" s="76">
        <v>0</v>
      </c>
      <c r="AG133" s="76">
        <v>0</v>
      </c>
      <c r="AH133" s="76">
        <v>0</v>
      </c>
      <c r="AI133" s="76">
        <v>0</v>
      </c>
      <c r="AJ133" s="77">
        <f t="shared" si="1"/>
        <v>0</v>
      </c>
      <c r="AM133" s="70"/>
    </row>
    <row r="134" spans="1:39" ht="20.100000000000001" customHeight="1">
      <c r="A134" s="59">
        <v>297</v>
      </c>
      <c r="B134" s="60" t="s">
        <v>797</v>
      </c>
      <c r="C134" s="61" t="s">
        <v>1301</v>
      </c>
      <c r="D134" s="62">
        <v>0</v>
      </c>
      <c r="E134" s="62">
        <v>0</v>
      </c>
      <c r="F134" s="62">
        <v>0</v>
      </c>
      <c r="G134" s="62">
        <v>0</v>
      </c>
      <c r="H134" s="62">
        <v>0</v>
      </c>
      <c r="I134" s="62">
        <v>0</v>
      </c>
      <c r="J134" s="62">
        <v>0</v>
      </c>
      <c r="K134" s="62">
        <v>0</v>
      </c>
      <c r="L134" s="62">
        <v>0</v>
      </c>
      <c r="M134" s="62">
        <v>0</v>
      </c>
      <c r="N134" s="62">
        <v>0</v>
      </c>
      <c r="O134" s="62">
        <v>0</v>
      </c>
      <c r="P134" s="62">
        <v>0</v>
      </c>
      <c r="Q134" s="62">
        <v>0</v>
      </c>
      <c r="R134" s="62">
        <v>0</v>
      </c>
      <c r="S134" s="62">
        <v>0</v>
      </c>
      <c r="T134" s="62">
        <v>0</v>
      </c>
      <c r="U134" s="62">
        <v>0</v>
      </c>
      <c r="V134" s="62">
        <v>0</v>
      </c>
      <c r="W134" s="62">
        <v>0</v>
      </c>
      <c r="X134" s="62">
        <v>0</v>
      </c>
      <c r="Y134" s="62">
        <v>0</v>
      </c>
      <c r="Z134" s="62">
        <v>0</v>
      </c>
      <c r="AA134" s="62">
        <v>0</v>
      </c>
      <c r="AB134" s="62">
        <v>0</v>
      </c>
      <c r="AC134" s="62">
        <v>0</v>
      </c>
      <c r="AD134" s="62">
        <v>0</v>
      </c>
      <c r="AE134" s="62">
        <v>0</v>
      </c>
      <c r="AF134" s="62">
        <v>0</v>
      </c>
      <c r="AG134" s="62">
        <v>0</v>
      </c>
      <c r="AH134" s="62">
        <v>0</v>
      </c>
      <c r="AI134" s="62">
        <v>0</v>
      </c>
      <c r="AJ134" s="63">
        <f t="shared" si="1"/>
        <v>0</v>
      </c>
      <c r="AM134" s="70"/>
    </row>
    <row r="135" spans="1:39" ht="20.100000000000001" customHeight="1">
      <c r="A135" s="59">
        <v>298</v>
      </c>
      <c r="B135" s="60" t="s">
        <v>798</v>
      </c>
      <c r="C135" s="61" t="s">
        <v>1301</v>
      </c>
      <c r="D135" s="62">
        <v>0</v>
      </c>
      <c r="E135" s="62">
        <v>0</v>
      </c>
      <c r="F135" s="62">
        <v>0</v>
      </c>
      <c r="G135" s="62">
        <v>0</v>
      </c>
      <c r="H135" s="62">
        <v>0</v>
      </c>
      <c r="I135" s="62">
        <v>0</v>
      </c>
      <c r="J135" s="62">
        <v>0</v>
      </c>
      <c r="K135" s="62">
        <v>0</v>
      </c>
      <c r="L135" s="62">
        <v>0</v>
      </c>
      <c r="M135" s="62">
        <v>0</v>
      </c>
      <c r="N135" s="62">
        <v>0</v>
      </c>
      <c r="O135" s="62">
        <v>0</v>
      </c>
      <c r="P135" s="62">
        <v>0</v>
      </c>
      <c r="Q135" s="62">
        <v>0</v>
      </c>
      <c r="R135" s="62">
        <v>0</v>
      </c>
      <c r="S135" s="62">
        <v>0</v>
      </c>
      <c r="T135" s="62">
        <v>0</v>
      </c>
      <c r="U135" s="62">
        <v>0</v>
      </c>
      <c r="V135" s="62">
        <v>0</v>
      </c>
      <c r="W135" s="62">
        <v>0</v>
      </c>
      <c r="X135" s="62">
        <v>0</v>
      </c>
      <c r="Y135" s="62">
        <v>0</v>
      </c>
      <c r="Z135" s="62">
        <v>0</v>
      </c>
      <c r="AA135" s="62">
        <v>0</v>
      </c>
      <c r="AB135" s="62">
        <v>0</v>
      </c>
      <c r="AC135" s="62">
        <v>0</v>
      </c>
      <c r="AD135" s="62">
        <v>0</v>
      </c>
      <c r="AE135" s="62">
        <v>0</v>
      </c>
      <c r="AF135" s="62">
        <v>0</v>
      </c>
      <c r="AG135" s="62">
        <v>0</v>
      </c>
      <c r="AH135" s="62">
        <v>0</v>
      </c>
      <c r="AI135" s="62">
        <v>0</v>
      </c>
      <c r="AJ135" s="63">
        <f t="shared" si="1"/>
        <v>0</v>
      </c>
      <c r="AM135" s="70"/>
    </row>
    <row r="136" spans="1:39" ht="20.100000000000001" customHeight="1">
      <c r="A136" s="59">
        <v>299</v>
      </c>
      <c r="B136" s="60" t="s">
        <v>799</v>
      </c>
      <c r="C136" s="61" t="s">
        <v>1301</v>
      </c>
      <c r="D136" s="62">
        <v>0</v>
      </c>
      <c r="E136" s="62">
        <v>0</v>
      </c>
      <c r="F136" s="62">
        <v>0</v>
      </c>
      <c r="G136" s="62">
        <v>0</v>
      </c>
      <c r="H136" s="62">
        <v>0</v>
      </c>
      <c r="I136" s="62">
        <v>0</v>
      </c>
      <c r="J136" s="62">
        <v>575000</v>
      </c>
      <c r="K136" s="62">
        <v>0</v>
      </c>
      <c r="L136" s="62">
        <v>0</v>
      </c>
      <c r="M136" s="62">
        <v>0</v>
      </c>
      <c r="N136" s="62">
        <v>0</v>
      </c>
      <c r="O136" s="62">
        <v>0</v>
      </c>
      <c r="P136" s="62">
        <v>0</v>
      </c>
      <c r="Q136" s="62">
        <v>0</v>
      </c>
      <c r="R136" s="62">
        <v>0</v>
      </c>
      <c r="S136" s="62">
        <v>0</v>
      </c>
      <c r="T136" s="62">
        <v>575000</v>
      </c>
      <c r="U136" s="62">
        <v>0</v>
      </c>
      <c r="V136" s="62">
        <v>0</v>
      </c>
      <c r="W136" s="62">
        <v>0</v>
      </c>
      <c r="X136" s="62">
        <v>0</v>
      </c>
      <c r="Y136" s="62">
        <v>0</v>
      </c>
      <c r="Z136" s="62">
        <v>0</v>
      </c>
      <c r="AA136" s="62">
        <v>0</v>
      </c>
      <c r="AB136" s="62">
        <v>0</v>
      </c>
      <c r="AC136" s="62">
        <v>0</v>
      </c>
      <c r="AD136" s="62">
        <v>0</v>
      </c>
      <c r="AE136" s="62">
        <v>0</v>
      </c>
      <c r="AF136" s="62">
        <v>0</v>
      </c>
      <c r="AG136" s="62">
        <v>0</v>
      </c>
      <c r="AH136" s="62">
        <v>0</v>
      </c>
      <c r="AI136" s="62">
        <v>0</v>
      </c>
      <c r="AJ136" s="63">
        <f t="shared" si="1"/>
        <v>1150000</v>
      </c>
      <c r="AM136" s="70"/>
    </row>
    <row r="137" spans="1:39" ht="20.100000000000001" customHeight="1">
      <c r="A137" s="59">
        <v>300</v>
      </c>
      <c r="B137" s="60" t="s">
        <v>800</v>
      </c>
      <c r="C137" s="61" t="s">
        <v>1301</v>
      </c>
      <c r="D137" s="62">
        <v>0</v>
      </c>
      <c r="E137" s="62">
        <v>0</v>
      </c>
      <c r="F137" s="62">
        <v>0</v>
      </c>
      <c r="G137" s="62">
        <v>966.67000000000007</v>
      </c>
      <c r="H137" s="62">
        <v>0</v>
      </c>
      <c r="I137" s="62">
        <v>0</v>
      </c>
      <c r="J137" s="62">
        <v>0</v>
      </c>
      <c r="K137" s="62">
        <v>0</v>
      </c>
      <c r="L137" s="62">
        <v>0</v>
      </c>
      <c r="M137" s="62">
        <v>0</v>
      </c>
      <c r="N137" s="62">
        <v>0</v>
      </c>
      <c r="O137" s="62">
        <v>0</v>
      </c>
      <c r="P137" s="62">
        <v>0</v>
      </c>
      <c r="Q137" s="62">
        <v>0</v>
      </c>
      <c r="R137" s="62">
        <v>0</v>
      </c>
      <c r="S137" s="62">
        <v>0</v>
      </c>
      <c r="T137" s="62">
        <v>0</v>
      </c>
      <c r="U137" s="62">
        <v>0</v>
      </c>
      <c r="V137" s="62">
        <v>0</v>
      </c>
      <c r="W137" s="62">
        <v>0</v>
      </c>
      <c r="X137" s="62">
        <v>0</v>
      </c>
      <c r="Y137" s="62">
        <v>0</v>
      </c>
      <c r="Z137" s="62">
        <v>0</v>
      </c>
      <c r="AA137" s="62">
        <v>0</v>
      </c>
      <c r="AB137" s="62">
        <v>0</v>
      </c>
      <c r="AC137" s="62">
        <v>0</v>
      </c>
      <c r="AD137" s="62">
        <v>0</v>
      </c>
      <c r="AE137" s="62">
        <v>0</v>
      </c>
      <c r="AF137" s="62">
        <v>0</v>
      </c>
      <c r="AG137" s="62">
        <v>0</v>
      </c>
      <c r="AH137" s="62">
        <v>0</v>
      </c>
      <c r="AI137" s="62">
        <v>0</v>
      </c>
      <c r="AJ137" s="63">
        <f t="shared" si="1"/>
        <v>966.67000000000007</v>
      </c>
      <c r="AM137" s="70"/>
    </row>
    <row r="138" spans="1:39" ht="20.100000000000001" customHeight="1">
      <c r="A138" s="59">
        <v>301</v>
      </c>
      <c r="B138" s="60" t="s">
        <v>801</v>
      </c>
      <c r="C138" s="61" t="s">
        <v>1301</v>
      </c>
      <c r="D138" s="62">
        <v>0</v>
      </c>
      <c r="E138" s="62">
        <v>0</v>
      </c>
      <c r="F138" s="62">
        <v>0</v>
      </c>
      <c r="G138" s="62">
        <v>0</v>
      </c>
      <c r="H138" s="62">
        <v>0</v>
      </c>
      <c r="I138" s="62">
        <v>0</v>
      </c>
      <c r="J138" s="62">
        <v>1585000</v>
      </c>
      <c r="K138" s="62">
        <v>0</v>
      </c>
      <c r="L138" s="62">
        <v>0</v>
      </c>
      <c r="M138" s="62">
        <v>0</v>
      </c>
      <c r="N138" s="62">
        <v>0</v>
      </c>
      <c r="O138" s="62">
        <v>0</v>
      </c>
      <c r="P138" s="62">
        <v>0</v>
      </c>
      <c r="Q138" s="62">
        <v>0</v>
      </c>
      <c r="R138" s="62">
        <v>0</v>
      </c>
      <c r="S138" s="62">
        <v>0</v>
      </c>
      <c r="T138" s="62">
        <v>0</v>
      </c>
      <c r="U138" s="62">
        <v>0</v>
      </c>
      <c r="V138" s="62">
        <v>0</v>
      </c>
      <c r="W138" s="62">
        <v>0</v>
      </c>
      <c r="X138" s="62">
        <v>0</v>
      </c>
      <c r="Y138" s="62">
        <v>0</v>
      </c>
      <c r="Z138" s="62">
        <v>0</v>
      </c>
      <c r="AA138" s="62">
        <v>0</v>
      </c>
      <c r="AB138" s="62">
        <v>0</v>
      </c>
      <c r="AC138" s="62">
        <v>0</v>
      </c>
      <c r="AD138" s="62">
        <v>0</v>
      </c>
      <c r="AE138" s="62">
        <v>0</v>
      </c>
      <c r="AF138" s="62">
        <v>0</v>
      </c>
      <c r="AG138" s="62">
        <v>0</v>
      </c>
      <c r="AH138" s="62">
        <v>0</v>
      </c>
      <c r="AI138" s="62">
        <v>0</v>
      </c>
      <c r="AJ138" s="63">
        <f t="shared" si="1"/>
        <v>1585000</v>
      </c>
      <c r="AM138" s="70"/>
    </row>
    <row r="139" spans="1:39" ht="20.100000000000001" customHeight="1">
      <c r="A139" s="59">
        <v>302</v>
      </c>
      <c r="B139" s="60" t="s">
        <v>802</v>
      </c>
      <c r="C139" s="61" t="s">
        <v>1301</v>
      </c>
      <c r="D139" s="62">
        <v>1462.32</v>
      </c>
      <c r="E139" s="62">
        <v>0</v>
      </c>
      <c r="F139" s="62">
        <v>0</v>
      </c>
      <c r="G139" s="62">
        <v>0</v>
      </c>
      <c r="H139" s="62">
        <v>0</v>
      </c>
      <c r="I139" s="62">
        <v>0</v>
      </c>
      <c r="J139" s="62">
        <v>1500260</v>
      </c>
      <c r="K139" s="62">
        <v>0</v>
      </c>
      <c r="L139" s="62">
        <v>0</v>
      </c>
      <c r="M139" s="62">
        <v>0</v>
      </c>
      <c r="N139" s="62">
        <v>0</v>
      </c>
      <c r="O139" s="62">
        <v>0</v>
      </c>
      <c r="P139" s="62">
        <v>0</v>
      </c>
      <c r="Q139" s="62">
        <v>0</v>
      </c>
      <c r="R139" s="62">
        <v>0</v>
      </c>
      <c r="S139" s="62">
        <v>0</v>
      </c>
      <c r="T139" s="62">
        <v>0</v>
      </c>
      <c r="U139" s="62">
        <v>0</v>
      </c>
      <c r="V139" s="62">
        <v>0</v>
      </c>
      <c r="W139" s="62">
        <v>0</v>
      </c>
      <c r="X139" s="62">
        <v>0</v>
      </c>
      <c r="Y139" s="62">
        <v>0</v>
      </c>
      <c r="Z139" s="62">
        <v>0</v>
      </c>
      <c r="AA139" s="62">
        <v>0</v>
      </c>
      <c r="AB139" s="62">
        <v>0</v>
      </c>
      <c r="AC139" s="62">
        <v>0</v>
      </c>
      <c r="AD139" s="62">
        <v>0</v>
      </c>
      <c r="AE139" s="62">
        <v>0</v>
      </c>
      <c r="AF139" s="62">
        <v>0</v>
      </c>
      <c r="AG139" s="62">
        <v>0</v>
      </c>
      <c r="AH139" s="62">
        <v>0</v>
      </c>
      <c r="AI139" s="62">
        <v>0</v>
      </c>
      <c r="AJ139" s="63">
        <f t="shared" si="1"/>
        <v>1501722.32</v>
      </c>
      <c r="AM139" s="70"/>
    </row>
    <row r="140" spans="1:39" ht="20.100000000000001" customHeight="1">
      <c r="A140" s="59">
        <v>303</v>
      </c>
      <c r="B140" s="60" t="s">
        <v>803</v>
      </c>
      <c r="C140" s="61" t="s">
        <v>1301</v>
      </c>
      <c r="D140" s="62">
        <v>1374000</v>
      </c>
      <c r="E140" s="62">
        <v>280</v>
      </c>
      <c r="F140" s="62">
        <v>0</v>
      </c>
      <c r="G140" s="62">
        <v>0</v>
      </c>
      <c r="H140" s="62">
        <v>0</v>
      </c>
      <c r="I140" s="62">
        <v>0</v>
      </c>
      <c r="J140" s="62">
        <v>0</v>
      </c>
      <c r="K140" s="62">
        <v>0</v>
      </c>
      <c r="L140" s="62">
        <v>0</v>
      </c>
      <c r="M140" s="62">
        <v>0</v>
      </c>
      <c r="N140" s="62">
        <v>0</v>
      </c>
      <c r="O140" s="62">
        <v>0</v>
      </c>
      <c r="P140" s="62">
        <v>0</v>
      </c>
      <c r="Q140" s="62">
        <v>0</v>
      </c>
      <c r="R140" s="62">
        <v>0</v>
      </c>
      <c r="S140" s="62">
        <v>0</v>
      </c>
      <c r="T140" s="62">
        <v>0</v>
      </c>
      <c r="U140" s="62">
        <v>0</v>
      </c>
      <c r="V140" s="62">
        <v>0</v>
      </c>
      <c r="W140" s="62">
        <v>0</v>
      </c>
      <c r="X140" s="62">
        <v>0</v>
      </c>
      <c r="Y140" s="62">
        <v>0</v>
      </c>
      <c r="Z140" s="62">
        <v>0</v>
      </c>
      <c r="AA140" s="62">
        <v>0</v>
      </c>
      <c r="AB140" s="62">
        <v>0</v>
      </c>
      <c r="AC140" s="62">
        <v>0</v>
      </c>
      <c r="AD140" s="62">
        <v>0</v>
      </c>
      <c r="AE140" s="62">
        <v>0</v>
      </c>
      <c r="AF140" s="62">
        <v>0</v>
      </c>
      <c r="AG140" s="62">
        <v>0</v>
      </c>
      <c r="AH140" s="62">
        <v>0</v>
      </c>
      <c r="AI140" s="62">
        <v>0</v>
      </c>
      <c r="AJ140" s="63">
        <f t="shared" si="1"/>
        <v>1374280</v>
      </c>
      <c r="AM140" s="70"/>
    </row>
    <row r="141" spans="1:39" ht="20.100000000000001" customHeight="1">
      <c r="A141" s="59">
        <v>304</v>
      </c>
      <c r="B141" s="60" t="s">
        <v>804</v>
      </c>
      <c r="C141" s="61" t="s">
        <v>1301</v>
      </c>
      <c r="D141" s="62">
        <v>0</v>
      </c>
      <c r="E141" s="62">
        <v>0</v>
      </c>
      <c r="F141" s="62">
        <v>0</v>
      </c>
      <c r="G141" s="62">
        <v>0</v>
      </c>
      <c r="H141" s="62">
        <v>0</v>
      </c>
      <c r="I141" s="62">
        <v>0</v>
      </c>
      <c r="J141" s="62">
        <v>0</v>
      </c>
      <c r="K141" s="62">
        <v>0</v>
      </c>
      <c r="L141" s="62">
        <v>0</v>
      </c>
      <c r="M141" s="62">
        <v>0</v>
      </c>
      <c r="N141" s="62">
        <v>0</v>
      </c>
      <c r="O141" s="62">
        <v>0</v>
      </c>
      <c r="P141" s="62">
        <v>0</v>
      </c>
      <c r="Q141" s="62">
        <v>0</v>
      </c>
      <c r="R141" s="62">
        <v>0</v>
      </c>
      <c r="S141" s="62">
        <v>0</v>
      </c>
      <c r="T141" s="62">
        <v>0</v>
      </c>
      <c r="U141" s="62">
        <v>0</v>
      </c>
      <c r="V141" s="62">
        <v>0</v>
      </c>
      <c r="W141" s="62">
        <v>0</v>
      </c>
      <c r="X141" s="62">
        <v>0</v>
      </c>
      <c r="Y141" s="62">
        <v>0</v>
      </c>
      <c r="Z141" s="62">
        <v>0</v>
      </c>
      <c r="AA141" s="62">
        <v>0</v>
      </c>
      <c r="AB141" s="62">
        <v>0</v>
      </c>
      <c r="AC141" s="62">
        <v>0</v>
      </c>
      <c r="AD141" s="62">
        <v>0</v>
      </c>
      <c r="AE141" s="62">
        <v>0</v>
      </c>
      <c r="AF141" s="62">
        <v>0</v>
      </c>
      <c r="AG141" s="62">
        <v>0</v>
      </c>
      <c r="AH141" s="62">
        <v>0</v>
      </c>
      <c r="AI141" s="62">
        <v>0</v>
      </c>
      <c r="AJ141" s="63">
        <f t="shared" si="1"/>
        <v>0</v>
      </c>
      <c r="AM141" s="70"/>
    </row>
    <row r="142" spans="1:39" ht="20.100000000000001" customHeight="1">
      <c r="A142" s="59">
        <v>305</v>
      </c>
      <c r="B142" s="60" t="s">
        <v>805</v>
      </c>
      <c r="C142" s="61" t="s">
        <v>1301</v>
      </c>
      <c r="D142" s="62">
        <v>0</v>
      </c>
      <c r="E142" s="62">
        <v>0</v>
      </c>
      <c r="F142" s="62">
        <v>0</v>
      </c>
      <c r="G142" s="62">
        <v>0</v>
      </c>
      <c r="H142" s="62">
        <v>0</v>
      </c>
      <c r="I142" s="62">
        <v>0</v>
      </c>
      <c r="J142" s="62">
        <v>0</v>
      </c>
      <c r="K142" s="62">
        <v>0</v>
      </c>
      <c r="L142" s="62">
        <v>0</v>
      </c>
      <c r="M142" s="62">
        <v>0</v>
      </c>
      <c r="N142" s="62">
        <v>0</v>
      </c>
      <c r="O142" s="62">
        <v>0</v>
      </c>
      <c r="P142" s="62">
        <v>0</v>
      </c>
      <c r="Q142" s="62">
        <v>0</v>
      </c>
      <c r="R142" s="62">
        <v>0</v>
      </c>
      <c r="S142" s="62">
        <v>0</v>
      </c>
      <c r="T142" s="62">
        <v>0</v>
      </c>
      <c r="U142" s="62">
        <v>0</v>
      </c>
      <c r="V142" s="62">
        <v>0</v>
      </c>
      <c r="W142" s="62">
        <v>0</v>
      </c>
      <c r="X142" s="62">
        <v>0</v>
      </c>
      <c r="Y142" s="62">
        <v>0</v>
      </c>
      <c r="Z142" s="62">
        <v>0</v>
      </c>
      <c r="AA142" s="62">
        <v>0</v>
      </c>
      <c r="AB142" s="62">
        <v>0</v>
      </c>
      <c r="AC142" s="62">
        <v>0</v>
      </c>
      <c r="AD142" s="62">
        <v>0</v>
      </c>
      <c r="AE142" s="62">
        <v>0</v>
      </c>
      <c r="AF142" s="62">
        <v>0</v>
      </c>
      <c r="AG142" s="62">
        <v>0</v>
      </c>
      <c r="AH142" s="62">
        <v>0</v>
      </c>
      <c r="AI142" s="62">
        <v>0</v>
      </c>
      <c r="AJ142" s="63">
        <f t="shared" ref="AJ142:AJ205" si="2">SUM(D142:AI142)</f>
        <v>0</v>
      </c>
      <c r="AM142" s="70"/>
    </row>
    <row r="143" spans="1:39" ht="20.100000000000001" customHeight="1">
      <c r="A143" s="59">
        <v>306</v>
      </c>
      <c r="B143" s="60" t="s">
        <v>806</v>
      </c>
      <c r="C143" s="61" t="s">
        <v>1301</v>
      </c>
      <c r="D143" s="62">
        <v>0</v>
      </c>
      <c r="E143" s="62">
        <v>0</v>
      </c>
      <c r="F143" s="62">
        <v>0</v>
      </c>
      <c r="G143" s="62">
        <v>0</v>
      </c>
      <c r="H143" s="62">
        <v>0</v>
      </c>
      <c r="I143" s="62">
        <v>0</v>
      </c>
      <c r="J143" s="62">
        <v>0</v>
      </c>
      <c r="K143" s="62">
        <v>0</v>
      </c>
      <c r="L143" s="62">
        <v>0</v>
      </c>
      <c r="M143" s="62">
        <v>0</v>
      </c>
      <c r="N143" s="62">
        <v>0</v>
      </c>
      <c r="O143" s="62">
        <v>0</v>
      </c>
      <c r="P143" s="62">
        <v>0</v>
      </c>
      <c r="Q143" s="62">
        <v>0</v>
      </c>
      <c r="R143" s="62">
        <v>0</v>
      </c>
      <c r="S143" s="62">
        <v>0</v>
      </c>
      <c r="T143" s="62">
        <v>0</v>
      </c>
      <c r="U143" s="62">
        <v>0</v>
      </c>
      <c r="V143" s="62">
        <v>0</v>
      </c>
      <c r="W143" s="62">
        <v>0</v>
      </c>
      <c r="X143" s="62">
        <v>0</v>
      </c>
      <c r="Y143" s="62">
        <v>0</v>
      </c>
      <c r="Z143" s="62">
        <v>0</v>
      </c>
      <c r="AA143" s="62">
        <v>0</v>
      </c>
      <c r="AB143" s="62">
        <v>0</v>
      </c>
      <c r="AC143" s="62">
        <v>0</v>
      </c>
      <c r="AD143" s="62">
        <v>0</v>
      </c>
      <c r="AE143" s="62">
        <v>0</v>
      </c>
      <c r="AF143" s="62">
        <v>0</v>
      </c>
      <c r="AG143" s="62">
        <v>0</v>
      </c>
      <c r="AH143" s="62">
        <v>0</v>
      </c>
      <c r="AI143" s="62">
        <v>0</v>
      </c>
      <c r="AJ143" s="63">
        <f t="shared" si="2"/>
        <v>0</v>
      </c>
      <c r="AM143" s="70"/>
    </row>
    <row r="144" spans="1:39" ht="20.100000000000001" customHeight="1">
      <c r="A144" s="59">
        <v>309</v>
      </c>
      <c r="B144" s="60" t="s">
        <v>807</v>
      </c>
      <c r="C144" s="61" t="s">
        <v>1301</v>
      </c>
      <c r="D144" s="62">
        <v>0</v>
      </c>
      <c r="E144" s="62">
        <v>0</v>
      </c>
      <c r="F144" s="62">
        <v>0</v>
      </c>
      <c r="G144" s="62">
        <v>17883.86</v>
      </c>
      <c r="H144" s="62">
        <v>0</v>
      </c>
      <c r="I144" s="62">
        <v>0</v>
      </c>
      <c r="J144" s="62">
        <v>0</v>
      </c>
      <c r="K144" s="62">
        <v>0</v>
      </c>
      <c r="L144" s="62">
        <v>0</v>
      </c>
      <c r="M144" s="62">
        <v>0</v>
      </c>
      <c r="N144" s="62">
        <v>0</v>
      </c>
      <c r="O144" s="62">
        <v>0</v>
      </c>
      <c r="P144" s="62">
        <v>0</v>
      </c>
      <c r="Q144" s="62">
        <v>0</v>
      </c>
      <c r="R144" s="62">
        <v>0</v>
      </c>
      <c r="S144" s="62">
        <v>0</v>
      </c>
      <c r="T144" s="62">
        <v>0</v>
      </c>
      <c r="U144" s="62">
        <v>0</v>
      </c>
      <c r="V144" s="62">
        <v>0</v>
      </c>
      <c r="W144" s="62">
        <v>0</v>
      </c>
      <c r="X144" s="62">
        <v>0</v>
      </c>
      <c r="Y144" s="62">
        <v>0</v>
      </c>
      <c r="Z144" s="62">
        <v>0</v>
      </c>
      <c r="AA144" s="62">
        <v>0</v>
      </c>
      <c r="AB144" s="62">
        <v>0</v>
      </c>
      <c r="AC144" s="62">
        <v>0</v>
      </c>
      <c r="AD144" s="62">
        <v>0</v>
      </c>
      <c r="AE144" s="62">
        <v>0</v>
      </c>
      <c r="AF144" s="62">
        <v>0</v>
      </c>
      <c r="AG144" s="62">
        <v>0</v>
      </c>
      <c r="AH144" s="62">
        <v>0</v>
      </c>
      <c r="AI144" s="62">
        <v>0</v>
      </c>
      <c r="AJ144" s="63">
        <f t="shared" si="2"/>
        <v>17883.86</v>
      </c>
      <c r="AM144" s="70"/>
    </row>
    <row r="145" spans="1:39" ht="20.100000000000001" customHeight="1">
      <c r="A145" s="59">
        <v>310</v>
      </c>
      <c r="B145" s="60" t="s">
        <v>808</v>
      </c>
      <c r="C145" s="61" t="s">
        <v>1301</v>
      </c>
      <c r="D145" s="62">
        <v>0</v>
      </c>
      <c r="E145" s="62">
        <v>0</v>
      </c>
      <c r="F145" s="62">
        <v>404219261.04000002</v>
      </c>
      <c r="G145" s="62">
        <v>3618202.31</v>
      </c>
      <c r="H145" s="62">
        <v>0</v>
      </c>
      <c r="I145" s="62">
        <v>3391.01</v>
      </c>
      <c r="J145" s="62">
        <v>8418113.629999999</v>
      </c>
      <c r="K145" s="62">
        <v>272.06</v>
      </c>
      <c r="L145" s="62">
        <v>0</v>
      </c>
      <c r="M145" s="62">
        <v>9189.0300000000007</v>
      </c>
      <c r="N145" s="62">
        <v>343</v>
      </c>
      <c r="O145" s="62">
        <v>0</v>
      </c>
      <c r="P145" s="62">
        <v>0</v>
      </c>
      <c r="Q145" s="62">
        <v>0</v>
      </c>
      <c r="R145" s="62">
        <v>0</v>
      </c>
      <c r="S145" s="62">
        <v>0</v>
      </c>
      <c r="T145" s="62">
        <v>0</v>
      </c>
      <c r="U145" s="62">
        <v>0</v>
      </c>
      <c r="V145" s="62">
        <v>0</v>
      </c>
      <c r="W145" s="62">
        <v>0</v>
      </c>
      <c r="X145" s="62">
        <v>0</v>
      </c>
      <c r="Y145" s="62">
        <v>0</v>
      </c>
      <c r="Z145" s="62">
        <v>0</v>
      </c>
      <c r="AA145" s="62">
        <v>0</v>
      </c>
      <c r="AB145" s="62">
        <v>0</v>
      </c>
      <c r="AC145" s="62">
        <v>0</v>
      </c>
      <c r="AD145" s="62">
        <v>0</v>
      </c>
      <c r="AE145" s="62">
        <v>0</v>
      </c>
      <c r="AF145" s="62">
        <v>0</v>
      </c>
      <c r="AG145" s="62">
        <v>0</v>
      </c>
      <c r="AH145" s="62">
        <v>0</v>
      </c>
      <c r="AI145" s="62">
        <v>0</v>
      </c>
      <c r="AJ145" s="63">
        <f t="shared" si="2"/>
        <v>416268772.07999998</v>
      </c>
      <c r="AM145" s="70"/>
    </row>
    <row r="146" spans="1:39" ht="20.100000000000001" customHeight="1">
      <c r="A146" s="59">
        <v>311</v>
      </c>
      <c r="B146" s="60" t="s">
        <v>809</v>
      </c>
      <c r="C146" s="61" t="s">
        <v>1301</v>
      </c>
      <c r="D146" s="62">
        <v>0</v>
      </c>
      <c r="E146" s="62">
        <v>0</v>
      </c>
      <c r="F146" s="62">
        <v>0</v>
      </c>
      <c r="G146" s="62">
        <v>18790.5</v>
      </c>
      <c r="H146" s="62">
        <v>0</v>
      </c>
      <c r="I146" s="62">
        <v>0</v>
      </c>
      <c r="J146" s="62">
        <v>0</v>
      </c>
      <c r="K146" s="62">
        <v>0</v>
      </c>
      <c r="L146" s="62">
        <v>0</v>
      </c>
      <c r="M146" s="62">
        <v>0</v>
      </c>
      <c r="N146" s="62">
        <v>0</v>
      </c>
      <c r="O146" s="62">
        <v>0</v>
      </c>
      <c r="P146" s="62">
        <v>183480</v>
      </c>
      <c r="Q146" s="62">
        <v>0</v>
      </c>
      <c r="R146" s="62">
        <v>0</v>
      </c>
      <c r="S146" s="62">
        <v>0</v>
      </c>
      <c r="T146" s="62">
        <v>0</v>
      </c>
      <c r="U146" s="62">
        <v>0</v>
      </c>
      <c r="V146" s="62">
        <v>0</v>
      </c>
      <c r="W146" s="62">
        <v>0</v>
      </c>
      <c r="X146" s="62">
        <v>0</v>
      </c>
      <c r="Y146" s="62">
        <v>0</v>
      </c>
      <c r="Z146" s="62">
        <v>0</v>
      </c>
      <c r="AA146" s="62">
        <v>0</v>
      </c>
      <c r="AB146" s="62">
        <v>0</v>
      </c>
      <c r="AC146" s="62">
        <v>0</v>
      </c>
      <c r="AD146" s="62">
        <v>0</v>
      </c>
      <c r="AE146" s="62">
        <v>0</v>
      </c>
      <c r="AF146" s="62">
        <v>0</v>
      </c>
      <c r="AG146" s="62">
        <v>0</v>
      </c>
      <c r="AH146" s="62">
        <v>0</v>
      </c>
      <c r="AI146" s="62">
        <v>0</v>
      </c>
      <c r="AJ146" s="63">
        <f t="shared" si="2"/>
        <v>202270.5</v>
      </c>
      <c r="AM146" s="70"/>
    </row>
    <row r="147" spans="1:39" ht="20.100000000000001" customHeight="1">
      <c r="A147" s="59">
        <v>312</v>
      </c>
      <c r="B147" s="60" t="s">
        <v>810</v>
      </c>
      <c r="C147" s="61" t="s">
        <v>1301</v>
      </c>
      <c r="D147" s="62">
        <v>0</v>
      </c>
      <c r="E147" s="62">
        <v>0</v>
      </c>
      <c r="F147" s="62">
        <v>64790735.799999997</v>
      </c>
      <c r="G147" s="62">
        <v>24049.26</v>
      </c>
      <c r="H147" s="62">
        <v>0</v>
      </c>
      <c r="I147" s="62">
        <v>0</v>
      </c>
      <c r="J147" s="62">
        <v>400010</v>
      </c>
      <c r="K147" s="62">
        <v>0</v>
      </c>
      <c r="L147" s="62">
        <v>0</v>
      </c>
      <c r="M147" s="62">
        <v>0</v>
      </c>
      <c r="N147" s="62">
        <v>0</v>
      </c>
      <c r="O147" s="62">
        <v>0</v>
      </c>
      <c r="P147" s="62">
        <v>0</v>
      </c>
      <c r="Q147" s="62">
        <v>0</v>
      </c>
      <c r="R147" s="62">
        <v>0</v>
      </c>
      <c r="S147" s="62">
        <v>0</v>
      </c>
      <c r="T147" s="62">
        <v>0</v>
      </c>
      <c r="U147" s="62">
        <v>0</v>
      </c>
      <c r="V147" s="62">
        <v>0</v>
      </c>
      <c r="W147" s="62">
        <v>0</v>
      </c>
      <c r="X147" s="62">
        <v>0</v>
      </c>
      <c r="Y147" s="62">
        <v>0</v>
      </c>
      <c r="Z147" s="62">
        <v>0</v>
      </c>
      <c r="AA147" s="62">
        <v>0</v>
      </c>
      <c r="AB147" s="62">
        <v>0</v>
      </c>
      <c r="AC147" s="62">
        <v>0</v>
      </c>
      <c r="AD147" s="62">
        <v>0</v>
      </c>
      <c r="AE147" s="62">
        <v>0</v>
      </c>
      <c r="AF147" s="62">
        <v>0</v>
      </c>
      <c r="AG147" s="62">
        <v>0</v>
      </c>
      <c r="AH147" s="62">
        <v>0</v>
      </c>
      <c r="AI147" s="62">
        <v>0</v>
      </c>
      <c r="AJ147" s="63">
        <f t="shared" si="2"/>
        <v>65214795.059999995</v>
      </c>
      <c r="AM147" s="70"/>
    </row>
    <row r="148" spans="1:39" ht="20.100000000000001" customHeight="1">
      <c r="A148" s="59">
        <v>313</v>
      </c>
      <c r="B148" s="60" t="s">
        <v>811</v>
      </c>
      <c r="C148" s="61" t="s">
        <v>1301</v>
      </c>
      <c r="D148" s="62">
        <v>0</v>
      </c>
      <c r="E148" s="62">
        <v>0</v>
      </c>
      <c r="F148" s="62">
        <v>0</v>
      </c>
      <c r="G148" s="62">
        <v>69596.42</v>
      </c>
      <c r="H148" s="62">
        <v>0</v>
      </c>
      <c r="I148" s="62">
        <v>0</v>
      </c>
      <c r="J148" s="62">
        <v>0</v>
      </c>
      <c r="K148" s="62">
        <v>0</v>
      </c>
      <c r="L148" s="62">
        <v>0</v>
      </c>
      <c r="M148" s="62">
        <v>0</v>
      </c>
      <c r="N148" s="62">
        <v>0</v>
      </c>
      <c r="O148" s="62">
        <v>0</v>
      </c>
      <c r="P148" s="62">
        <v>0</v>
      </c>
      <c r="Q148" s="62">
        <v>0</v>
      </c>
      <c r="R148" s="62">
        <v>0</v>
      </c>
      <c r="S148" s="62">
        <v>0</v>
      </c>
      <c r="T148" s="62">
        <v>0</v>
      </c>
      <c r="U148" s="62">
        <v>0</v>
      </c>
      <c r="V148" s="62">
        <v>0</v>
      </c>
      <c r="W148" s="62">
        <v>0</v>
      </c>
      <c r="X148" s="62">
        <v>0</v>
      </c>
      <c r="Y148" s="62">
        <v>0</v>
      </c>
      <c r="Z148" s="62">
        <v>0</v>
      </c>
      <c r="AA148" s="62">
        <v>0</v>
      </c>
      <c r="AB148" s="62">
        <v>0</v>
      </c>
      <c r="AC148" s="62">
        <v>0</v>
      </c>
      <c r="AD148" s="62">
        <v>0</v>
      </c>
      <c r="AE148" s="62">
        <v>0</v>
      </c>
      <c r="AF148" s="62">
        <v>0</v>
      </c>
      <c r="AG148" s="62">
        <v>0</v>
      </c>
      <c r="AH148" s="62">
        <v>0</v>
      </c>
      <c r="AI148" s="62">
        <v>0</v>
      </c>
      <c r="AJ148" s="63">
        <f t="shared" si="2"/>
        <v>69596.42</v>
      </c>
      <c r="AM148" s="70"/>
    </row>
    <row r="149" spans="1:39" ht="20.100000000000001" customHeight="1">
      <c r="A149" s="59">
        <v>314</v>
      </c>
      <c r="B149" s="60" t="s">
        <v>812</v>
      </c>
      <c r="C149" s="61" t="s">
        <v>1301</v>
      </c>
      <c r="D149" s="62">
        <v>0</v>
      </c>
      <c r="E149" s="62">
        <v>0</v>
      </c>
      <c r="F149" s="62">
        <v>0</v>
      </c>
      <c r="G149" s="62">
        <v>0</v>
      </c>
      <c r="H149" s="62">
        <v>0</v>
      </c>
      <c r="I149" s="62">
        <v>280.98</v>
      </c>
      <c r="J149" s="62">
        <v>0</v>
      </c>
      <c r="K149" s="62">
        <v>275.49</v>
      </c>
      <c r="L149" s="62">
        <v>0</v>
      </c>
      <c r="M149" s="62">
        <v>0</v>
      </c>
      <c r="N149" s="62">
        <v>0</v>
      </c>
      <c r="O149" s="62">
        <v>0</v>
      </c>
      <c r="P149" s="62">
        <v>0</v>
      </c>
      <c r="Q149" s="62">
        <v>0</v>
      </c>
      <c r="R149" s="62">
        <v>0</v>
      </c>
      <c r="S149" s="62">
        <v>0</v>
      </c>
      <c r="T149" s="62">
        <v>0</v>
      </c>
      <c r="U149" s="62">
        <v>0</v>
      </c>
      <c r="V149" s="62">
        <v>0</v>
      </c>
      <c r="W149" s="62">
        <v>0</v>
      </c>
      <c r="X149" s="62">
        <v>0</v>
      </c>
      <c r="Y149" s="62">
        <v>0</v>
      </c>
      <c r="Z149" s="62">
        <v>0</v>
      </c>
      <c r="AA149" s="62">
        <v>0</v>
      </c>
      <c r="AB149" s="62">
        <v>0</v>
      </c>
      <c r="AC149" s="62">
        <v>0</v>
      </c>
      <c r="AD149" s="62">
        <v>0</v>
      </c>
      <c r="AE149" s="62">
        <v>0</v>
      </c>
      <c r="AF149" s="62">
        <v>0</v>
      </c>
      <c r="AG149" s="62">
        <v>0</v>
      </c>
      <c r="AH149" s="62">
        <v>0</v>
      </c>
      <c r="AI149" s="62">
        <v>0</v>
      </c>
      <c r="AJ149" s="63">
        <f t="shared" si="2"/>
        <v>556.47</v>
      </c>
      <c r="AM149" s="70"/>
    </row>
    <row r="150" spans="1:39" ht="20.100000000000001" customHeight="1">
      <c r="A150" s="59">
        <v>315</v>
      </c>
      <c r="B150" s="60" t="s">
        <v>813</v>
      </c>
      <c r="C150" s="61" t="s">
        <v>1301</v>
      </c>
      <c r="D150" s="62">
        <v>3754.3</v>
      </c>
      <c r="E150" s="62">
        <v>0</v>
      </c>
      <c r="F150" s="62">
        <v>0</v>
      </c>
      <c r="G150" s="62">
        <v>19331.91</v>
      </c>
      <c r="H150" s="62">
        <v>0</v>
      </c>
      <c r="I150" s="62">
        <v>0</v>
      </c>
      <c r="J150" s="62">
        <v>1789.33</v>
      </c>
      <c r="K150" s="62">
        <v>0</v>
      </c>
      <c r="L150" s="62">
        <v>0</v>
      </c>
      <c r="M150" s="62">
        <v>0</v>
      </c>
      <c r="N150" s="62">
        <v>0</v>
      </c>
      <c r="O150" s="62">
        <v>0</v>
      </c>
      <c r="P150" s="62">
        <v>0</v>
      </c>
      <c r="Q150" s="62">
        <v>0</v>
      </c>
      <c r="R150" s="62">
        <v>0</v>
      </c>
      <c r="S150" s="62">
        <v>0</v>
      </c>
      <c r="T150" s="62">
        <v>0</v>
      </c>
      <c r="U150" s="62">
        <v>0</v>
      </c>
      <c r="V150" s="62">
        <v>0</v>
      </c>
      <c r="W150" s="62">
        <v>0</v>
      </c>
      <c r="X150" s="62">
        <v>0</v>
      </c>
      <c r="Y150" s="62">
        <v>0</v>
      </c>
      <c r="Z150" s="62">
        <v>0</v>
      </c>
      <c r="AA150" s="62">
        <v>0</v>
      </c>
      <c r="AB150" s="62">
        <v>0</v>
      </c>
      <c r="AC150" s="62">
        <v>0</v>
      </c>
      <c r="AD150" s="62">
        <v>0</v>
      </c>
      <c r="AE150" s="62">
        <v>0</v>
      </c>
      <c r="AF150" s="62">
        <v>0</v>
      </c>
      <c r="AG150" s="62">
        <v>0</v>
      </c>
      <c r="AH150" s="62">
        <v>0</v>
      </c>
      <c r="AI150" s="62">
        <v>0</v>
      </c>
      <c r="AJ150" s="63">
        <f t="shared" si="2"/>
        <v>24875.54</v>
      </c>
      <c r="AM150" s="70"/>
    </row>
    <row r="151" spans="1:39" ht="20.100000000000001" customHeight="1">
      <c r="A151" s="59">
        <v>324</v>
      </c>
      <c r="B151" s="60" t="s">
        <v>814</v>
      </c>
      <c r="C151" s="61" t="s">
        <v>1301</v>
      </c>
      <c r="D151" s="62">
        <v>0</v>
      </c>
      <c r="E151" s="62">
        <v>0</v>
      </c>
      <c r="F151" s="62">
        <v>0</v>
      </c>
      <c r="G151" s="62">
        <v>0</v>
      </c>
      <c r="H151" s="62">
        <v>0</v>
      </c>
      <c r="I151" s="62">
        <v>0</v>
      </c>
      <c r="J151" s="62">
        <v>0</v>
      </c>
      <c r="K151" s="62">
        <v>0</v>
      </c>
      <c r="L151" s="62">
        <v>0</v>
      </c>
      <c r="M151" s="62">
        <v>0</v>
      </c>
      <c r="N151" s="62">
        <v>0</v>
      </c>
      <c r="O151" s="62">
        <v>0</v>
      </c>
      <c r="P151" s="62">
        <v>0</v>
      </c>
      <c r="Q151" s="62">
        <v>0</v>
      </c>
      <c r="R151" s="62">
        <v>0</v>
      </c>
      <c r="S151" s="62">
        <v>0</v>
      </c>
      <c r="T151" s="62">
        <v>0</v>
      </c>
      <c r="U151" s="62">
        <v>0</v>
      </c>
      <c r="V151" s="62">
        <v>0</v>
      </c>
      <c r="W151" s="62">
        <v>0</v>
      </c>
      <c r="X151" s="62">
        <v>0</v>
      </c>
      <c r="Y151" s="62">
        <v>0</v>
      </c>
      <c r="Z151" s="62">
        <v>0</v>
      </c>
      <c r="AA151" s="62">
        <v>0</v>
      </c>
      <c r="AB151" s="62">
        <v>0</v>
      </c>
      <c r="AC151" s="62">
        <v>0</v>
      </c>
      <c r="AD151" s="62">
        <v>0</v>
      </c>
      <c r="AE151" s="62">
        <v>0</v>
      </c>
      <c r="AF151" s="62">
        <v>0</v>
      </c>
      <c r="AG151" s="62">
        <v>0</v>
      </c>
      <c r="AH151" s="62">
        <v>0</v>
      </c>
      <c r="AI151" s="62">
        <v>0</v>
      </c>
      <c r="AJ151" s="63">
        <f t="shared" si="2"/>
        <v>0</v>
      </c>
      <c r="AM151" s="70"/>
    </row>
    <row r="152" spans="1:39" ht="20.100000000000001" customHeight="1">
      <c r="A152" s="59">
        <v>340</v>
      </c>
      <c r="B152" s="60" t="s">
        <v>815</v>
      </c>
      <c r="C152" s="61" t="s">
        <v>1301</v>
      </c>
      <c r="D152" s="62">
        <v>0</v>
      </c>
      <c r="E152" s="62">
        <v>1200</v>
      </c>
      <c r="F152" s="62">
        <v>0</v>
      </c>
      <c r="G152" s="62">
        <v>147645.36999999997</v>
      </c>
      <c r="H152" s="62">
        <v>0</v>
      </c>
      <c r="I152" s="62">
        <v>7160.12</v>
      </c>
      <c r="J152" s="62">
        <v>1036465.2200000003</v>
      </c>
      <c r="K152" s="62">
        <v>8206.19</v>
      </c>
      <c r="L152" s="62">
        <v>0</v>
      </c>
      <c r="M152" s="62">
        <v>0</v>
      </c>
      <c r="N152" s="62">
        <v>37201.15</v>
      </c>
      <c r="O152" s="62">
        <v>0</v>
      </c>
      <c r="P152" s="62">
        <v>190075.09999999998</v>
      </c>
      <c r="Q152" s="62">
        <v>0</v>
      </c>
      <c r="R152" s="62">
        <v>0</v>
      </c>
      <c r="S152" s="62">
        <v>0</v>
      </c>
      <c r="T152" s="62">
        <v>56658</v>
      </c>
      <c r="U152" s="62">
        <v>0</v>
      </c>
      <c r="V152" s="62">
        <v>0</v>
      </c>
      <c r="W152" s="62">
        <v>0</v>
      </c>
      <c r="X152" s="62">
        <v>0</v>
      </c>
      <c r="Y152" s="62">
        <v>0</v>
      </c>
      <c r="Z152" s="62">
        <v>0</v>
      </c>
      <c r="AA152" s="62">
        <v>0</v>
      </c>
      <c r="AB152" s="62">
        <v>0</v>
      </c>
      <c r="AC152" s="62">
        <v>0</v>
      </c>
      <c r="AD152" s="62">
        <v>0</v>
      </c>
      <c r="AE152" s="62">
        <v>0</v>
      </c>
      <c r="AF152" s="62">
        <v>0</v>
      </c>
      <c r="AG152" s="62">
        <v>0</v>
      </c>
      <c r="AH152" s="62">
        <v>0</v>
      </c>
      <c r="AI152" s="62">
        <v>0</v>
      </c>
      <c r="AJ152" s="63">
        <f t="shared" si="2"/>
        <v>1484611.15</v>
      </c>
      <c r="AM152" s="70"/>
    </row>
    <row r="153" spans="1:39" ht="20.100000000000001" customHeight="1">
      <c r="A153" s="59">
        <v>341</v>
      </c>
      <c r="B153" s="60" t="s">
        <v>816</v>
      </c>
      <c r="C153" s="61" t="s">
        <v>1301</v>
      </c>
      <c r="D153" s="62">
        <v>0</v>
      </c>
      <c r="E153" s="62">
        <v>0</v>
      </c>
      <c r="F153" s="62">
        <v>0</v>
      </c>
      <c r="G153" s="62">
        <v>0</v>
      </c>
      <c r="H153" s="62">
        <v>0</v>
      </c>
      <c r="I153" s="62">
        <v>0</v>
      </c>
      <c r="J153" s="62">
        <v>0</v>
      </c>
      <c r="K153" s="62">
        <v>0</v>
      </c>
      <c r="L153" s="62">
        <v>0</v>
      </c>
      <c r="M153" s="62">
        <v>0</v>
      </c>
      <c r="N153" s="62">
        <v>0</v>
      </c>
      <c r="O153" s="62">
        <v>0</v>
      </c>
      <c r="P153" s="62">
        <v>0</v>
      </c>
      <c r="Q153" s="62">
        <v>0</v>
      </c>
      <c r="R153" s="62">
        <v>0</v>
      </c>
      <c r="S153" s="62">
        <v>0</v>
      </c>
      <c r="T153" s="62">
        <v>0</v>
      </c>
      <c r="U153" s="62">
        <v>0</v>
      </c>
      <c r="V153" s="62">
        <v>0</v>
      </c>
      <c r="W153" s="62">
        <v>0</v>
      </c>
      <c r="X153" s="62">
        <v>0</v>
      </c>
      <c r="Y153" s="62">
        <v>0</v>
      </c>
      <c r="Z153" s="62">
        <v>0</v>
      </c>
      <c r="AA153" s="62">
        <v>0</v>
      </c>
      <c r="AB153" s="62">
        <v>0</v>
      </c>
      <c r="AC153" s="62">
        <v>0</v>
      </c>
      <c r="AD153" s="62">
        <v>0</v>
      </c>
      <c r="AE153" s="62">
        <v>0</v>
      </c>
      <c r="AF153" s="62">
        <v>0</v>
      </c>
      <c r="AG153" s="62">
        <v>0</v>
      </c>
      <c r="AH153" s="62">
        <v>0</v>
      </c>
      <c r="AI153" s="62">
        <v>0</v>
      </c>
      <c r="AJ153" s="63">
        <f t="shared" si="2"/>
        <v>0</v>
      </c>
      <c r="AM153" s="70"/>
    </row>
    <row r="154" spans="1:39" ht="20.100000000000001" customHeight="1">
      <c r="A154" s="59">
        <v>342</v>
      </c>
      <c r="B154" s="60" t="s">
        <v>817</v>
      </c>
      <c r="C154" s="61" t="s">
        <v>1301</v>
      </c>
      <c r="D154" s="62">
        <v>28164.6</v>
      </c>
      <c r="E154" s="62">
        <v>0</v>
      </c>
      <c r="F154" s="62">
        <v>0</v>
      </c>
      <c r="G154" s="62">
        <v>219936.75</v>
      </c>
      <c r="H154" s="62">
        <v>0</v>
      </c>
      <c r="I154" s="62">
        <v>0</v>
      </c>
      <c r="J154" s="62">
        <v>10172036.829999998</v>
      </c>
      <c r="K154" s="62">
        <v>0</v>
      </c>
      <c r="L154" s="62">
        <v>0</v>
      </c>
      <c r="M154" s="62">
        <v>0</v>
      </c>
      <c r="N154" s="62">
        <v>0</v>
      </c>
      <c r="O154" s="62">
        <v>0</v>
      </c>
      <c r="P154" s="62">
        <v>0</v>
      </c>
      <c r="Q154" s="62">
        <v>0</v>
      </c>
      <c r="R154" s="62">
        <v>0</v>
      </c>
      <c r="S154" s="62">
        <v>0</v>
      </c>
      <c r="T154" s="62">
        <v>0</v>
      </c>
      <c r="U154" s="62">
        <v>0</v>
      </c>
      <c r="V154" s="62">
        <v>0</v>
      </c>
      <c r="W154" s="62">
        <v>0</v>
      </c>
      <c r="X154" s="62">
        <v>0</v>
      </c>
      <c r="Y154" s="62">
        <v>0</v>
      </c>
      <c r="Z154" s="62">
        <v>0</v>
      </c>
      <c r="AA154" s="62">
        <v>0</v>
      </c>
      <c r="AB154" s="62">
        <v>0</v>
      </c>
      <c r="AC154" s="62">
        <v>0</v>
      </c>
      <c r="AD154" s="62">
        <v>0</v>
      </c>
      <c r="AE154" s="62">
        <v>0</v>
      </c>
      <c r="AF154" s="62">
        <v>0</v>
      </c>
      <c r="AG154" s="62">
        <v>0</v>
      </c>
      <c r="AH154" s="62">
        <v>0</v>
      </c>
      <c r="AI154" s="62">
        <v>0</v>
      </c>
      <c r="AJ154" s="63">
        <f t="shared" si="2"/>
        <v>10420138.179999998</v>
      </c>
      <c r="AM154" s="70"/>
    </row>
    <row r="155" spans="1:39" ht="20.100000000000001" customHeight="1">
      <c r="A155" s="59">
        <v>343</v>
      </c>
      <c r="B155" s="60" t="s">
        <v>818</v>
      </c>
      <c r="C155" s="61" t="s">
        <v>1301</v>
      </c>
      <c r="D155" s="62">
        <v>0</v>
      </c>
      <c r="E155" s="62">
        <v>0</v>
      </c>
      <c r="F155" s="62">
        <v>150</v>
      </c>
      <c r="G155" s="62">
        <v>0</v>
      </c>
      <c r="H155" s="62">
        <v>0</v>
      </c>
      <c r="I155" s="62">
        <v>0</v>
      </c>
      <c r="J155" s="62">
        <v>0</v>
      </c>
      <c r="K155" s="62">
        <v>0</v>
      </c>
      <c r="L155" s="62">
        <v>0</v>
      </c>
      <c r="M155" s="62">
        <v>0</v>
      </c>
      <c r="N155" s="62">
        <v>0</v>
      </c>
      <c r="O155" s="62">
        <v>0</v>
      </c>
      <c r="P155" s="62">
        <v>0</v>
      </c>
      <c r="Q155" s="62">
        <v>0</v>
      </c>
      <c r="R155" s="62">
        <v>0</v>
      </c>
      <c r="S155" s="62">
        <v>0</v>
      </c>
      <c r="T155" s="62">
        <v>0</v>
      </c>
      <c r="U155" s="62">
        <v>0</v>
      </c>
      <c r="V155" s="62">
        <v>0</v>
      </c>
      <c r="W155" s="62">
        <v>0</v>
      </c>
      <c r="X155" s="62">
        <v>0</v>
      </c>
      <c r="Y155" s="62">
        <v>0</v>
      </c>
      <c r="Z155" s="62">
        <v>0</v>
      </c>
      <c r="AA155" s="62">
        <v>0</v>
      </c>
      <c r="AB155" s="62">
        <v>0</v>
      </c>
      <c r="AC155" s="62">
        <v>0</v>
      </c>
      <c r="AD155" s="62">
        <v>0</v>
      </c>
      <c r="AE155" s="62">
        <v>0</v>
      </c>
      <c r="AF155" s="62">
        <v>0</v>
      </c>
      <c r="AG155" s="62">
        <v>0</v>
      </c>
      <c r="AH155" s="62">
        <v>0</v>
      </c>
      <c r="AI155" s="62">
        <v>0</v>
      </c>
      <c r="AJ155" s="63">
        <f t="shared" si="2"/>
        <v>150</v>
      </c>
      <c r="AM155" s="70"/>
    </row>
    <row r="156" spans="1:39" ht="20.100000000000001" customHeight="1">
      <c r="A156" s="59">
        <v>344</v>
      </c>
      <c r="B156" s="60" t="s">
        <v>819</v>
      </c>
      <c r="C156" s="61" t="s">
        <v>1301</v>
      </c>
      <c r="D156" s="62">
        <v>0</v>
      </c>
      <c r="E156" s="62">
        <v>0</v>
      </c>
      <c r="F156" s="62">
        <v>0</v>
      </c>
      <c r="G156" s="62">
        <v>5106.6000000000004</v>
      </c>
      <c r="H156" s="62">
        <v>0</v>
      </c>
      <c r="I156" s="62">
        <v>0</v>
      </c>
      <c r="J156" s="62">
        <v>0</v>
      </c>
      <c r="K156" s="62">
        <v>0</v>
      </c>
      <c r="L156" s="62">
        <v>0</v>
      </c>
      <c r="M156" s="62">
        <v>0</v>
      </c>
      <c r="N156" s="62">
        <v>0</v>
      </c>
      <c r="O156" s="62">
        <v>0</v>
      </c>
      <c r="P156" s="62">
        <v>548983</v>
      </c>
      <c r="Q156" s="62">
        <v>0</v>
      </c>
      <c r="R156" s="62">
        <v>0</v>
      </c>
      <c r="S156" s="62">
        <v>0</v>
      </c>
      <c r="T156" s="62">
        <v>0</v>
      </c>
      <c r="U156" s="62">
        <v>0</v>
      </c>
      <c r="V156" s="62">
        <v>0</v>
      </c>
      <c r="W156" s="62">
        <v>0</v>
      </c>
      <c r="X156" s="62">
        <v>0</v>
      </c>
      <c r="Y156" s="62">
        <v>0</v>
      </c>
      <c r="Z156" s="62">
        <v>0</v>
      </c>
      <c r="AA156" s="62">
        <v>0</v>
      </c>
      <c r="AB156" s="62">
        <v>0</v>
      </c>
      <c r="AC156" s="62">
        <v>0</v>
      </c>
      <c r="AD156" s="62">
        <v>0</v>
      </c>
      <c r="AE156" s="62">
        <v>0</v>
      </c>
      <c r="AF156" s="62">
        <v>0</v>
      </c>
      <c r="AG156" s="62">
        <v>0</v>
      </c>
      <c r="AH156" s="62">
        <v>0</v>
      </c>
      <c r="AI156" s="62">
        <v>0</v>
      </c>
      <c r="AJ156" s="63">
        <f t="shared" si="2"/>
        <v>554089.6</v>
      </c>
      <c r="AM156" s="70"/>
    </row>
    <row r="157" spans="1:39" ht="20.100000000000001" customHeight="1">
      <c r="A157" s="59">
        <v>345</v>
      </c>
      <c r="B157" s="60" t="s">
        <v>820</v>
      </c>
      <c r="C157" s="61" t="s">
        <v>1301</v>
      </c>
      <c r="D157" s="62">
        <v>0</v>
      </c>
      <c r="E157" s="62">
        <v>0</v>
      </c>
      <c r="F157" s="62">
        <v>0</v>
      </c>
      <c r="G157" s="62">
        <v>0</v>
      </c>
      <c r="H157" s="62">
        <v>0</v>
      </c>
      <c r="I157" s="62">
        <v>0</v>
      </c>
      <c r="J157" s="62">
        <v>0</v>
      </c>
      <c r="K157" s="62">
        <v>0</v>
      </c>
      <c r="L157" s="62">
        <v>0</v>
      </c>
      <c r="M157" s="62">
        <v>0</v>
      </c>
      <c r="N157" s="62">
        <v>0</v>
      </c>
      <c r="O157" s="62">
        <v>0</v>
      </c>
      <c r="P157" s="62">
        <v>0</v>
      </c>
      <c r="Q157" s="62">
        <v>0</v>
      </c>
      <c r="R157" s="62">
        <v>0</v>
      </c>
      <c r="S157" s="62">
        <v>0</v>
      </c>
      <c r="T157" s="62">
        <v>0</v>
      </c>
      <c r="U157" s="62">
        <v>0</v>
      </c>
      <c r="V157" s="62">
        <v>0</v>
      </c>
      <c r="W157" s="62">
        <v>0</v>
      </c>
      <c r="X157" s="62">
        <v>0</v>
      </c>
      <c r="Y157" s="62">
        <v>0</v>
      </c>
      <c r="Z157" s="62">
        <v>0</v>
      </c>
      <c r="AA157" s="62">
        <v>0</v>
      </c>
      <c r="AB157" s="62">
        <v>0</v>
      </c>
      <c r="AC157" s="62">
        <v>0</v>
      </c>
      <c r="AD157" s="62">
        <v>0</v>
      </c>
      <c r="AE157" s="62">
        <v>0</v>
      </c>
      <c r="AF157" s="62">
        <v>0</v>
      </c>
      <c r="AG157" s="62">
        <v>0</v>
      </c>
      <c r="AH157" s="62">
        <v>0</v>
      </c>
      <c r="AI157" s="62">
        <v>0</v>
      </c>
      <c r="AJ157" s="63">
        <f t="shared" si="2"/>
        <v>0</v>
      </c>
      <c r="AM157" s="70"/>
    </row>
    <row r="158" spans="1:39" ht="20.100000000000001" customHeight="1">
      <c r="A158" s="59">
        <v>346</v>
      </c>
      <c r="B158" s="60" t="s">
        <v>821</v>
      </c>
      <c r="C158" s="61" t="s">
        <v>1301</v>
      </c>
      <c r="D158" s="62">
        <v>0</v>
      </c>
      <c r="E158" s="62">
        <v>0</v>
      </c>
      <c r="F158" s="62">
        <v>0</v>
      </c>
      <c r="G158" s="62">
        <v>18687.3</v>
      </c>
      <c r="H158" s="62">
        <v>0</v>
      </c>
      <c r="I158" s="62">
        <v>0</v>
      </c>
      <c r="J158" s="62">
        <v>0</v>
      </c>
      <c r="K158" s="62">
        <v>270</v>
      </c>
      <c r="L158" s="62">
        <v>0</v>
      </c>
      <c r="M158" s="62">
        <v>0</v>
      </c>
      <c r="N158" s="62">
        <v>0</v>
      </c>
      <c r="O158" s="62">
        <v>0</v>
      </c>
      <c r="P158" s="62">
        <v>0</v>
      </c>
      <c r="Q158" s="62">
        <v>0</v>
      </c>
      <c r="R158" s="62">
        <v>0</v>
      </c>
      <c r="S158" s="62">
        <v>0</v>
      </c>
      <c r="T158" s="62">
        <v>0</v>
      </c>
      <c r="U158" s="62">
        <v>0</v>
      </c>
      <c r="V158" s="62">
        <v>0</v>
      </c>
      <c r="W158" s="62">
        <v>0</v>
      </c>
      <c r="X158" s="62">
        <v>0</v>
      </c>
      <c r="Y158" s="62">
        <v>0</v>
      </c>
      <c r="Z158" s="62">
        <v>0</v>
      </c>
      <c r="AA158" s="62">
        <v>0</v>
      </c>
      <c r="AB158" s="62">
        <v>0</v>
      </c>
      <c r="AC158" s="62">
        <v>0</v>
      </c>
      <c r="AD158" s="62">
        <v>0</v>
      </c>
      <c r="AE158" s="62">
        <v>0</v>
      </c>
      <c r="AF158" s="62">
        <v>0</v>
      </c>
      <c r="AG158" s="62">
        <v>0</v>
      </c>
      <c r="AH158" s="62">
        <v>0</v>
      </c>
      <c r="AI158" s="62">
        <v>0</v>
      </c>
      <c r="AJ158" s="63">
        <f t="shared" si="2"/>
        <v>18957.3</v>
      </c>
      <c r="AM158" s="70"/>
    </row>
    <row r="159" spans="1:39" ht="20.100000000000001" customHeight="1">
      <c r="A159" s="59">
        <v>347</v>
      </c>
      <c r="B159" s="60" t="s">
        <v>822</v>
      </c>
      <c r="C159" s="61" t="s">
        <v>1301</v>
      </c>
      <c r="D159" s="62">
        <v>0</v>
      </c>
      <c r="E159" s="62">
        <v>240</v>
      </c>
      <c r="F159" s="62">
        <v>0</v>
      </c>
      <c r="G159" s="62">
        <v>0</v>
      </c>
      <c r="H159" s="62">
        <v>0</v>
      </c>
      <c r="I159" s="62">
        <v>0</v>
      </c>
      <c r="J159" s="62">
        <v>0</v>
      </c>
      <c r="K159" s="62">
        <v>0</v>
      </c>
      <c r="L159" s="62">
        <v>0</v>
      </c>
      <c r="M159" s="62">
        <v>0</v>
      </c>
      <c r="N159" s="62">
        <v>0</v>
      </c>
      <c r="O159" s="62">
        <v>0</v>
      </c>
      <c r="P159" s="62">
        <v>0</v>
      </c>
      <c r="Q159" s="62">
        <v>0</v>
      </c>
      <c r="R159" s="62">
        <v>0</v>
      </c>
      <c r="S159" s="62">
        <v>0</v>
      </c>
      <c r="T159" s="62">
        <v>0</v>
      </c>
      <c r="U159" s="62">
        <v>0</v>
      </c>
      <c r="V159" s="62">
        <v>0</v>
      </c>
      <c r="W159" s="62">
        <v>0</v>
      </c>
      <c r="X159" s="62">
        <v>0</v>
      </c>
      <c r="Y159" s="62">
        <v>0</v>
      </c>
      <c r="Z159" s="62">
        <v>0</v>
      </c>
      <c r="AA159" s="62">
        <v>0</v>
      </c>
      <c r="AB159" s="62">
        <v>0</v>
      </c>
      <c r="AC159" s="62">
        <v>0</v>
      </c>
      <c r="AD159" s="62">
        <v>0</v>
      </c>
      <c r="AE159" s="62">
        <v>0</v>
      </c>
      <c r="AF159" s="62">
        <v>0</v>
      </c>
      <c r="AG159" s="62">
        <v>0</v>
      </c>
      <c r="AH159" s="62">
        <v>0</v>
      </c>
      <c r="AI159" s="62">
        <v>0</v>
      </c>
      <c r="AJ159" s="63">
        <f t="shared" si="2"/>
        <v>240</v>
      </c>
      <c r="AM159" s="70"/>
    </row>
    <row r="160" spans="1:39" ht="20.100000000000001" customHeight="1">
      <c r="A160" s="59">
        <v>348</v>
      </c>
      <c r="B160" s="60" t="s">
        <v>823</v>
      </c>
      <c r="C160" s="61" t="s">
        <v>1301</v>
      </c>
      <c r="D160" s="62">
        <v>0</v>
      </c>
      <c r="E160" s="62">
        <v>0</v>
      </c>
      <c r="F160" s="62">
        <v>0</v>
      </c>
      <c r="G160" s="62">
        <v>2312.2800000000002</v>
      </c>
      <c r="H160" s="62">
        <v>0</v>
      </c>
      <c r="I160" s="62">
        <v>0</v>
      </c>
      <c r="J160" s="62">
        <v>0</v>
      </c>
      <c r="K160" s="62">
        <v>0</v>
      </c>
      <c r="L160" s="62">
        <v>0</v>
      </c>
      <c r="M160" s="62">
        <v>0</v>
      </c>
      <c r="N160" s="62">
        <v>0</v>
      </c>
      <c r="O160" s="62">
        <v>0</v>
      </c>
      <c r="P160" s="62">
        <v>0</v>
      </c>
      <c r="Q160" s="62">
        <v>0</v>
      </c>
      <c r="R160" s="62">
        <v>0</v>
      </c>
      <c r="S160" s="62">
        <v>0</v>
      </c>
      <c r="T160" s="62">
        <v>0</v>
      </c>
      <c r="U160" s="62">
        <v>0</v>
      </c>
      <c r="V160" s="62">
        <v>0</v>
      </c>
      <c r="W160" s="62">
        <v>0</v>
      </c>
      <c r="X160" s="62">
        <v>0</v>
      </c>
      <c r="Y160" s="62">
        <v>0</v>
      </c>
      <c r="Z160" s="62">
        <v>0</v>
      </c>
      <c r="AA160" s="62">
        <v>0</v>
      </c>
      <c r="AB160" s="62">
        <v>0</v>
      </c>
      <c r="AC160" s="62">
        <v>0</v>
      </c>
      <c r="AD160" s="62">
        <v>0</v>
      </c>
      <c r="AE160" s="62">
        <v>0</v>
      </c>
      <c r="AF160" s="62">
        <v>0</v>
      </c>
      <c r="AG160" s="62">
        <v>0</v>
      </c>
      <c r="AH160" s="62">
        <v>0</v>
      </c>
      <c r="AI160" s="62">
        <v>0</v>
      </c>
      <c r="AJ160" s="63">
        <f t="shared" si="2"/>
        <v>2312.2800000000002</v>
      </c>
      <c r="AM160" s="70"/>
    </row>
    <row r="161" spans="1:39" ht="20.100000000000001" customHeight="1">
      <c r="A161" s="59">
        <v>349</v>
      </c>
      <c r="B161" s="60" t="s">
        <v>824</v>
      </c>
      <c r="C161" s="61" t="s">
        <v>1301</v>
      </c>
      <c r="D161" s="62">
        <v>0</v>
      </c>
      <c r="E161" s="62">
        <v>0</v>
      </c>
      <c r="F161" s="62">
        <v>0</v>
      </c>
      <c r="G161" s="62">
        <v>0</v>
      </c>
      <c r="H161" s="62">
        <v>0</v>
      </c>
      <c r="I161" s="62">
        <v>0</v>
      </c>
      <c r="J161" s="62">
        <v>0</v>
      </c>
      <c r="K161" s="62">
        <v>0</v>
      </c>
      <c r="L161" s="62">
        <v>0</v>
      </c>
      <c r="M161" s="62">
        <v>0</v>
      </c>
      <c r="N161" s="62">
        <v>0</v>
      </c>
      <c r="O161" s="62">
        <v>0</v>
      </c>
      <c r="P161" s="62">
        <v>0</v>
      </c>
      <c r="Q161" s="62">
        <v>0</v>
      </c>
      <c r="R161" s="62">
        <v>0</v>
      </c>
      <c r="S161" s="62">
        <v>0</v>
      </c>
      <c r="T161" s="62">
        <v>0</v>
      </c>
      <c r="U161" s="62">
        <v>0</v>
      </c>
      <c r="V161" s="62">
        <v>0</v>
      </c>
      <c r="W161" s="62">
        <v>0</v>
      </c>
      <c r="X161" s="62">
        <v>0</v>
      </c>
      <c r="Y161" s="62">
        <v>0</v>
      </c>
      <c r="Z161" s="62">
        <v>0</v>
      </c>
      <c r="AA161" s="62">
        <v>0</v>
      </c>
      <c r="AB161" s="62">
        <v>0</v>
      </c>
      <c r="AC161" s="62">
        <v>0</v>
      </c>
      <c r="AD161" s="62">
        <v>0</v>
      </c>
      <c r="AE161" s="62">
        <v>0</v>
      </c>
      <c r="AF161" s="62">
        <v>0</v>
      </c>
      <c r="AG161" s="62">
        <v>0</v>
      </c>
      <c r="AH161" s="62">
        <v>0</v>
      </c>
      <c r="AI161" s="62">
        <v>0</v>
      </c>
      <c r="AJ161" s="63">
        <f t="shared" si="2"/>
        <v>0</v>
      </c>
      <c r="AM161" s="70"/>
    </row>
    <row r="162" spans="1:39" ht="20.100000000000001" customHeight="1">
      <c r="A162" s="59">
        <v>371</v>
      </c>
      <c r="B162" s="60" t="s">
        <v>825</v>
      </c>
      <c r="C162" s="61" t="s">
        <v>1301</v>
      </c>
      <c r="D162" s="62">
        <v>0</v>
      </c>
      <c r="E162" s="62">
        <v>0</v>
      </c>
      <c r="F162" s="62">
        <v>0</v>
      </c>
      <c r="G162" s="62">
        <v>0</v>
      </c>
      <c r="H162" s="62">
        <v>0</v>
      </c>
      <c r="I162" s="62">
        <v>0</v>
      </c>
      <c r="J162" s="62">
        <v>0</v>
      </c>
      <c r="K162" s="62">
        <v>0</v>
      </c>
      <c r="L162" s="62">
        <v>0</v>
      </c>
      <c r="M162" s="62">
        <v>0</v>
      </c>
      <c r="N162" s="62">
        <v>0</v>
      </c>
      <c r="O162" s="62">
        <v>0</v>
      </c>
      <c r="P162" s="62">
        <v>0</v>
      </c>
      <c r="Q162" s="62">
        <v>0</v>
      </c>
      <c r="R162" s="62">
        <v>0</v>
      </c>
      <c r="S162" s="62">
        <v>0</v>
      </c>
      <c r="T162" s="62">
        <v>0</v>
      </c>
      <c r="U162" s="62">
        <v>0</v>
      </c>
      <c r="V162" s="62">
        <v>0</v>
      </c>
      <c r="W162" s="62">
        <v>0</v>
      </c>
      <c r="X162" s="62">
        <v>0</v>
      </c>
      <c r="Y162" s="62">
        <v>0</v>
      </c>
      <c r="Z162" s="62">
        <v>0</v>
      </c>
      <c r="AA162" s="62">
        <v>0</v>
      </c>
      <c r="AB162" s="62">
        <v>0</v>
      </c>
      <c r="AC162" s="62">
        <v>0</v>
      </c>
      <c r="AD162" s="62">
        <v>0</v>
      </c>
      <c r="AE162" s="62">
        <v>0</v>
      </c>
      <c r="AF162" s="62">
        <v>0</v>
      </c>
      <c r="AG162" s="62">
        <v>0</v>
      </c>
      <c r="AH162" s="62">
        <v>0</v>
      </c>
      <c r="AI162" s="62">
        <v>0</v>
      </c>
      <c r="AJ162" s="63">
        <f t="shared" si="2"/>
        <v>0</v>
      </c>
      <c r="AM162" s="70"/>
    </row>
    <row r="163" spans="1:39" ht="20.100000000000001" customHeight="1">
      <c r="A163" s="59">
        <v>372</v>
      </c>
      <c r="B163" s="60" t="s">
        <v>1271</v>
      </c>
      <c r="C163" s="61" t="s">
        <v>1301</v>
      </c>
      <c r="D163" s="62">
        <v>227878.78999999998</v>
      </c>
      <c r="E163" s="62">
        <v>0</v>
      </c>
      <c r="F163" s="62">
        <v>0</v>
      </c>
      <c r="G163" s="62">
        <v>651.1</v>
      </c>
      <c r="H163" s="62">
        <v>0</v>
      </c>
      <c r="I163" s="62">
        <v>0</v>
      </c>
      <c r="J163" s="62">
        <v>0</v>
      </c>
      <c r="K163" s="62">
        <v>0</v>
      </c>
      <c r="L163" s="62">
        <v>0</v>
      </c>
      <c r="M163" s="62">
        <v>0</v>
      </c>
      <c r="N163" s="62">
        <v>0</v>
      </c>
      <c r="O163" s="62">
        <v>0</v>
      </c>
      <c r="P163" s="62">
        <v>0</v>
      </c>
      <c r="Q163" s="62">
        <v>0</v>
      </c>
      <c r="R163" s="62">
        <v>0</v>
      </c>
      <c r="S163" s="62">
        <v>0</v>
      </c>
      <c r="T163" s="62">
        <v>1288039.6100000001</v>
      </c>
      <c r="U163" s="62">
        <v>0</v>
      </c>
      <c r="V163" s="62">
        <v>0</v>
      </c>
      <c r="W163" s="62">
        <v>0</v>
      </c>
      <c r="X163" s="62">
        <v>0</v>
      </c>
      <c r="Y163" s="62">
        <v>0</v>
      </c>
      <c r="Z163" s="62">
        <v>0</v>
      </c>
      <c r="AA163" s="62">
        <v>0</v>
      </c>
      <c r="AB163" s="62">
        <v>0</v>
      </c>
      <c r="AC163" s="62">
        <v>0</v>
      </c>
      <c r="AD163" s="62">
        <v>0</v>
      </c>
      <c r="AE163" s="62">
        <v>0</v>
      </c>
      <c r="AF163" s="62">
        <v>0</v>
      </c>
      <c r="AG163" s="62">
        <v>0</v>
      </c>
      <c r="AH163" s="62">
        <v>0</v>
      </c>
      <c r="AI163" s="62">
        <v>0</v>
      </c>
      <c r="AJ163" s="63">
        <f t="shared" si="2"/>
        <v>1516569.5</v>
      </c>
      <c r="AM163" s="70"/>
    </row>
    <row r="164" spans="1:39" ht="20.100000000000001" customHeight="1">
      <c r="A164" s="59">
        <v>373</v>
      </c>
      <c r="B164" s="60" t="s">
        <v>1272</v>
      </c>
      <c r="C164" s="61" t="s">
        <v>1301</v>
      </c>
      <c r="D164" s="62">
        <v>0</v>
      </c>
      <c r="E164" s="62">
        <v>0</v>
      </c>
      <c r="F164" s="62">
        <v>0</v>
      </c>
      <c r="G164" s="62">
        <v>17112.400000000001</v>
      </c>
      <c r="H164" s="62">
        <v>0</v>
      </c>
      <c r="I164" s="62">
        <v>0</v>
      </c>
      <c r="J164" s="62">
        <v>0</v>
      </c>
      <c r="K164" s="62">
        <v>0</v>
      </c>
      <c r="L164" s="62">
        <v>0</v>
      </c>
      <c r="M164" s="62">
        <v>0</v>
      </c>
      <c r="N164" s="62">
        <v>0</v>
      </c>
      <c r="O164" s="62">
        <v>0</v>
      </c>
      <c r="P164" s="62">
        <v>0</v>
      </c>
      <c r="Q164" s="62">
        <v>0</v>
      </c>
      <c r="R164" s="62">
        <v>0</v>
      </c>
      <c r="S164" s="62">
        <v>0</v>
      </c>
      <c r="T164" s="62">
        <v>0</v>
      </c>
      <c r="U164" s="62">
        <v>0</v>
      </c>
      <c r="V164" s="62">
        <v>0</v>
      </c>
      <c r="W164" s="62">
        <v>0</v>
      </c>
      <c r="X164" s="62">
        <v>0</v>
      </c>
      <c r="Y164" s="62">
        <v>0</v>
      </c>
      <c r="Z164" s="62">
        <v>0</v>
      </c>
      <c r="AA164" s="62">
        <v>0</v>
      </c>
      <c r="AB164" s="62">
        <v>0</v>
      </c>
      <c r="AC164" s="62">
        <v>0</v>
      </c>
      <c r="AD164" s="62">
        <v>0</v>
      </c>
      <c r="AE164" s="62">
        <v>0</v>
      </c>
      <c r="AF164" s="62">
        <v>0</v>
      </c>
      <c r="AG164" s="62">
        <v>0</v>
      </c>
      <c r="AH164" s="62">
        <v>0</v>
      </c>
      <c r="AI164" s="62">
        <v>0</v>
      </c>
      <c r="AJ164" s="63">
        <f t="shared" si="2"/>
        <v>17112.400000000001</v>
      </c>
      <c r="AM164" s="70"/>
    </row>
    <row r="165" spans="1:39" ht="20.100000000000001" customHeight="1">
      <c r="A165" s="59">
        <v>374</v>
      </c>
      <c r="B165" s="60" t="s">
        <v>1273</v>
      </c>
      <c r="C165" s="61" t="s">
        <v>1301</v>
      </c>
      <c r="D165" s="62">
        <v>0</v>
      </c>
      <c r="E165" s="62">
        <v>0</v>
      </c>
      <c r="F165" s="62">
        <v>0</v>
      </c>
      <c r="G165" s="62">
        <v>0</v>
      </c>
      <c r="H165" s="62">
        <v>0</v>
      </c>
      <c r="I165" s="62">
        <v>0</v>
      </c>
      <c r="J165" s="62">
        <v>0</v>
      </c>
      <c r="K165" s="62">
        <v>0</v>
      </c>
      <c r="L165" s="62">
        <v>0</v>
      </c>
      <c r="M165" s="62">
        <v>0</v>
      </c>
      <c r="N165" s="62">
        <v>0</v>
      </c>
      <c r="O165" s="62">
        <v>0</v>
      </c>
      <c r="P165" s="62">
        <v>0</v>
      </c>
      <c r="Q165" s="62">
        <v>0</v>
      </c>
      <c r="R165" s="62">
        <v>0</v>
      </c>
      <c r="S165" s="62">
        <v>0</v>
      </c>
      <c r="T165" s="62">
        <v>0</v>
      </c>
      <c r="U165" s="62">
        <v>0</v>
      </c>
      <c r="V165" s="62">
        <v>0</v>
      </c>
      <c r="W165" s="62">
        <v>0</v>
      </c>
      <c r="X165" s="62">
        <v>0</v>
      </c>
      <c r="Y165" s="62">
        <v>0</v>
      </c>
      <c r="Z165" s="62">
        <v>0</v>
      </c>
      <c r="AA165" s="62">
        <v>0</v>
      </c>
      <c r="AB165" s="62">
        <v>0</v>
      </c>
      <c r="AC165" s="62">
        <v>0</v>
      </c>
      <c r="AD165" s="62">
        <v>0</v>
      </c>
      <c r="AE165" s="62">
        <v>0</v>
      </c>
      <c r="AF165" s="62">
        <v>0</v>
      </c>
      <c r="AG165" s="62">
        <v>0</v>
      </c>
      <c r="AH165" s="62">
        <v>0</v>
      </c>
      <c r="AI165" s="62">
        <v>0</v>
      </c>
      <c r="AJ165" s="63">
        <f t="shared" si="2"/>
        <v>0</v>
      </c>
      <c r="AM165" s="70"/>
    </row>
    <row r="166" spans="1:39" ht="20.100000000000001" customHeight="1">
      <c r="A166" s="59">
        <v>375</v>
      </c>
      <c r="B166" s="60" t="s">
        <v>1274</v>
      </c>
      <c r="C166" s="61" t="s">
        <v>1301</v>
      </c>
      <c r="D166" s="62">
        <v>0</v>
      </c>
      <c r="E166" s="62">
        <v>0</v>
      </c>
      <c r="F166" s="62">
        <v>0</v>
      </c>
      <c r="G166" s="62">
        <v>0</v>
      </c>
      <c r="H166" s="62">
        <v>0</v>
      </c>
      <c r="I166" s="62">
        <v>0</v>
      </c>
      <c r="J166" s="62">
        <v>0</v>
      </c>
      <c r="K166" s="62">
        <v>0</v>
      </c>
      <c r="L166" s="62">
        <v>0</v>
      </c>
      <c r="M166" s="62">
        <v>0</v>
      </c>
      <c r="N166" s="62">
        <v>0</v>
      </c>
      <c r="O166" s="62">
        <v>0</v>
      </c>
      <c r="P166" s="62">
        <v>0</v>
      </c>
      <c r="Q166" s="62">
        <v>0</v>
      </c>
      <c r="R166" s="62">
        <v>0</v>
      </c>
      <c r="S166" s="62">
        <v>0</v>
      </c>
      <c r="T166" s="62">
        <v>0</v>
      </c>
      <c r="U166" s="62">
        <v>0</v>
      </c>
      <c r="V166" s="62">
        <v>0</v>
      </c>
      <c r="W166" s="62">
        <v>0</v>
      </c>
      <c r="X166" s="62">
        <v>0</v>
      </c>
      <c r="Y166" s="62">
        <v>0</v>
      </c>
      <c r="Z166" s="62">
        <v>0</v>
      </c>
      <c r="AA166" s="62">
        <v>0</v>
      </c>
      <c r="AB166" s="62">
        <v>0</v>
      </c>
      <c r="AC166" s="62">
        <v>0</v>
      </c>
      <c r="AD166" s="62">
        <v>0</v>
      </c>
      <c r="AE166" s="62">
        <v>0</v>
      </c>
      <c r="AF166" s="62">
        <v>0</v>
      </c>
      <c r="AG166" s="62">
        <v>0</v>
      </c>
      <c r="AH166" s="62">
        <v>0</v>
      </c>
      <c r="AI166" s="62">
        <v>0</v>
      </c>
      <c r="AJ166" s="63">
        <f t="shared" si="2"/>
        <v>0</v>
      </c>
      <c r="AM166" s="70"/>
    </row>
    <row r="167" spans="1:39" ht="20.100000000000001" customHeight="1">
      <c r="A167" s="59">
        <v>376</v>
      </c>
      <c r="B167" s="60" t="s">
        <v>1275</v>
      </c>
      <c r="C167" s="61" t="s">
        <v>1301</v>
      </c>
      <c r="D167" s="62">
        <v>0</v>
      </c>
      <c r="E167" s="62">
        <v>0</v>
      </c>
      <c r="F167" s="62">
        <v>0</v>
      </c>
      <c r="G167" s="62">
        <v>0</v>
      </c>
      <c r="H167" s="62">
        <v>0</v>
      </c>
      <c r="I167" s="62">
        <v>0</v>
      </c>
      <c r="J167" s="62">
        <v>0</v>
      </c>
      <c r="K167" s="62">
        <v>1059.24</v>
      </c>
      <c r="L167" s="62">
        <v>0</v>
      </c>
      <c r="M167" s="62">
        <v>0</v>
      </c>
      <c r="N167" s="62">
        <v>0</v>
      </c>
      <c r="O167" s="62">
        <v>0</v>
      </c>
      <c r="P167" s="62">
        <v>0</v>
      </c>
      <c r="Q167" s="62">
        <v>0</v>
      </c>
      <c r="R167" s="62">
        <v>0</v>
      </c>
      <c r="S167" s="62">
        <v>0</v>
      </c>
      <c r="T167" s="62">
        <v>0</v>
      </c>
      <c r="U167" s="62">
        <v>0</v>
      </c>
      <c r="V167" s="62">
        <v>0</v>
      </c>
      <c r="W167" s="62">
        <v>0</v>
      </c>
      <c r="X167" s="62">
        <v>0</v>
      </c>
      <c r="Y167" s="62">
        <v>0</v>
      </c>
      <c r="Z167" s="62">
        <v>0</v>
      </c>
      <c r="AA167" s="62">
        <v>0</v>
      </c>
      <c r="AB167" s="62">
        <v>0</v>
      </c>
      <c r="AC167" s="62">
        <v>0</v>
      </c>
      <c r="AD167" s="62">
        <v>0</v>
      </c>
      <c r="AE167" s="62">
        <v>0</v>
      </c>
      <c r="AF167" s="62">
        <v>0</v>
      </c>
      <c r="AG167" s="62">
        <v>0</v>
      </c>
      <c r="AH167" s="62">
        <v>0</v>
      </c>
      <c r="AI167" s="62">
        <v>0</v>
      </c>
      <c r="AJ167" s="63">
        <f t="shared" si="2"/>
        <v>1059.24</v>
      </c>
      <c r="AM167" s="70"/>
    </row>
    <row r="168" spans="1:39" ht="20.100000000000001" customHeight="1">
      <c r="A168" s="59">
        <v>377</v>
      </c>
      <c r="B168" s="60" t="s">
        <v>1276</v>
      </c>
      <c r="C168" s="61" t="s">
        <v>1301</v>
      </c>
      <c r="D168" s="62">
        <v>0</v>
      </c>
      <c r="E168" s="62">
        <v>0</v>
      </c>
      <c r="F168" s="62">
        <v>0</v>
      </c>
      <c r="G168" s="62">
        <v>0</v>
      </c>
      <c r="H168" s="62">
        <v>0</v>
      </c>
      <c r="I168" s="62">
        <v>0</v>
      </c>
      <c r="J168" s="62">
        <v>0</v>
      </c>
      <c r="K168" s="62">
        <v>0</v>
      </c>
      <c r="L168" s="62">
        <v>0</v>
      </c>
      <c r="M168" s="62">
        <v>0</v>
      </c>
      <c r="N168" s="62">
        <v>0</v>
      </c>
      <c r="O168" s="62">
        <v>0</v>
      </c>
      <c r="P168" s="62">
        <v>0</v>
      </c>
      <c r="Q168" s="62">
        <v>0</v>
      </c>
      <c r="R168" s="62">
        <v>0</v>
      </c>
      <c r="S168" s="62">
        <v>0</v>
      </c>
      <c r="T168" s="62">
        <v>0</v>
      </c>
      <c r="U168" s="62">
        <v>0</v>
      </c>
      <c r="V168" s="62">
        <v>0</v>
      </c>
      <c r="W168" s="62">
        <v>0</v>
      </c>
      <c r="X168" s="62">
        <v>0</v>
      </c>
      <c r="Y168" s="62">
        <v>0</v>
      </c>
      <c r="Z168" s="62">
        <v>0</v>
      </c>
      <c r="AA168" s="62">
        <v>0</v>
      </c>
      <c r="AB168" s="62">
        <v>0</v>
      </c>
      <c r="AC168" s="62">
        <v>0</v>
      </c>
      <c r="AD168" s="62">
        <v>0</v>
      </c>
      <c r="AE168" s="62">
        <v>0</v>
      </c>
      <c r="AF168" s="62">
        <v>0</v>
      </c>
      <c r="AG168" s="62">
        <v>0</v>
      </c>
      <c r="AH168" s="62">
        <v>0</v>
      </c>
      <c r="AI168" s="62">
        <v>0</v>
      </c>
      <c r="AJ168" s="63">
        <f t="shared" si="2"/>
        <v>0</v>
      </c>
      <c r="AM168" s="70"/>
    </row>
    <row r="169" spans="1:39" ht="20.100000000000001" customHeight="1">
      <c r="A169" s="59">
        <v>378</v>
      </c>
      <c r="B169" s="60" t="s">
        <v>1277</v>
      </c>
      <c r="C169" s="61" t="s">
        <v>1301</v>
      </c>
      <c r="D169" s="62">
        <v>25331265.689999998</v>
      </c>
      <c r="E169" s="62">
        <v>0</v>
      </c>
      <c r="F169" s="62">
        <v>0</v>
      </c>
      <c r="G169" s="62">
        <v>8402.75</v>
      </c>
      <c r="H169" s="62">
        <v>0</v>
      </c>
      <c r="I169" s="62">
        <v>0</v>
      </c>
      <c r="J169" s="62">
        <v>0</v>
      </c>
      <c r="K169" s="62">
        <v>0</v>
      </c>
      <c r="L169" s="62">
        <v>0</v>
      </c>
      <c r="M169" s="62">
        <v>0</v>
      </c>
      <c r="N169" s="62">
        <v>0</v>
      </c>
      <c r="O169" s="62">
        <v>0</v>
      </c>
      <c r="P169" s="62">
        <v>0</v>
      </c>
      <c r="Q169" s="62">
        <v>0</v>
      </c>
      <c r="R169" s="62">
        <v>0</v>
      </c>
      <c r="S169" s="62">
        <v>0</v>
      </c>
      <c r="T169" s="62">
        <v>75</v>
      </c>
      <c r="U169" s="62">
        <v>0</v>
      </c>
      <c r="V169" s="62">
        <v>0</v>
      </c>
      <c r="W169" s="62">
        <v>0</v>
      </c>
      <c r="X169" s="62">
        <v>0</v>
      </c>
      <c r="Y169" s="62">
        <v>0</v>
      </c>
      <c r="Z169" s="62">
        <v>0</v>
      </c>
      <c r="AA169" s="62">
        <v>0</v>
      </c>
      <c r="AB169" s="62">
        <v>0</v>
      </c>
      <c r="AC169" s="62">
        <v>0</v>
      </c>
      <c r="AD169" s="62">
        <v>0</v>
      </c>
      <c r="AE169" s="62">
        <v>0</v>
      </c>
      <c r="AF169" s="62">
        <v>0</v>
      </c>
      <c r="AG169" s="62">
        <v>0</v>
      </c>
      <c r="AH169" s="62">
        <v>0</v>
      </c>
      <c r="AI169" s="62">
        <v>0</v>
      </c>
      <c r="AJ169" s="63">
        <f t="shared" si="2"/>
        <v>25339743.439999998</v>
      </c>
      <c r="AM169" s="70"/>
    </row>
    <row r="170" spans="1:39" ht="20.100000000000001" customHeight="1">
      <c r="A170" s="73">
        <v>411</v>
      </c>
      <c r="B170" s="74" t="s">
        <v>826</v>
      </c>
      <c r="C170" s="75" t="s">
        <v>1301</v>
      </c>
      <c r="D170" s="76">
        <v>0</v>
      </c>
      <c r="E170" s="76">
        <v>0</v>
      </c>
      <c r="F170" s="76">
        <v>0</v>
      </c>
      <c r="G170" s="76">
        <v>0</v>
      </c>
      <c r="H170" s="76">
        <v>0</v>
      </c>
      <c r="I170" s="76">
        <v>0</v>
      </c>
      <c r="J170" s="76">
        <v>0</v>
      </c>
      <c r="K170" s="76">
        <v>0</v>
      </c>
      <c r="L170" s="76">
        <v>0</v>
      </c>
      <c r="M170" s="76">
        <v>0</v>
      </c>
      <c r="N170" s="76">
        <v>0</v>
      </c>
      <c r="O170" s="76">
        <v>0</v>
      </c>
      <c r="P170" s="76">
        <v>0</v>
      </c>
      <c r="Q170" s="76">
        <v>0</v>
      </c>
      <c r="R170" s="76">
        <v>0</v>
      </c>
      <c r="S170" s="76">
        <v>0</v>
      </c>
      <c r="T170" s="76">
        <v>0</v>
      </c>
      <c r="U170" s="76">
        <v>0</v>
      </c>
      <c r="V170" s="76">
        <v>0</v>
      </c>
      <c r="W170" s="76">
        <v>0</v>
      </c>
      <c r="X170" s="76">
        <v>0</v>
      </c>
      <c r="Y170" s="76">
        <v>0</v>
      </c>
      <c r="Z170" s="76">
        <v>0</v>
      </c>
      <c r="AA170" s="76">
        <v>0</v>
      </c>
      <c r="AB170" s="76">
        <v>0</v>
      </c>
      <c r="AC170" s="76">
        <v>0</v>
      </c>
      <c r="AD170" s="76">
        <v>0</v>
      </c>
      <c r="AE170" s="76">
        <v>0</v>
      </c>
      <c r="AF170" s="76">
        <v>0</v>
      </c>
      <c r="AG170" s="76">
        <v>0</v>
      </c>
      <c r="AH170" s="76">
        <v>0</v>
      </c>
      <c r="AI170" s="76">
        <v>0</v>
      </c>
      <c r="AJ170" s="77">
        <f t="shared" si="2"/>
        <v>0</v>
      </c>
      <c r="AM170" s="70"/>
    </row>
    <row r="171" spans="1:39" ht="20.100000000000001" customHeight="1">
      <c r="A171" s="73">
        <v>417</v>
      </c>
      <c r="B171" s="74" t="s">
        <v>827</v>
      </c>
      <c r="C171" s="75" t="s">
        <v>1301</v>
      </c>
      <c r="D171" s="76">
        <v>0</v>
      </c>
      <c r="E171" s="76">
        <v>0</v>
      </c>
      <c r="F171" s="76">
        <v>0</v>
      </c>
      <c r="G171" s="76">
        <v>7328695.0699999994</v>
      </c>
      <c r="H171" s="76">
        <v>0</v>
      </c>
      <c r="I171" s="76">
        <v>0</v>
      </c>
      <c r="J171" s="76">
        <v>0</v>
      </c>
      <c r="K171" s="76">
        <v>0</v>
      </c>
      <c r="L171" s="76">
        <v>0</v>
      </c>
      <c r="M171" s="76">
        <v>0</v>
      </c>
      <c r="N171" s="76">
        <v>0</v>
      </c>
      <c r="O171" s="76">
        <v>0</v>
      </c>
      <c r="P171" s="76">
        <v>0</v>
      </c>
      <c r="Q171" s="76">
        <v>0</v>
      </c>
      <c r="R171" s="76">
        <v>0</v>
      </c>
      <c r="S171" s="76">
        <v>0</v>
      </c>
      <c r="T171" s="76">
        <v>0</v>
      </c>
      <c r="U171" s="76">
        <v>0</v>
      </c>
      <c r="V171" s="76">
        <v>0</v>
      </c>
      <c r="W171" s="76">
        <v>0</v>
      </c>
      <c r="X171" s="76">
        <v>0</v>
      </c>
      <c r="Y171" s="76">
        <v>0</v>
      </c>
      <c r="Z171" s="76">
        <v>0</v>
      </c>
      <c r="AA171" s="76">
        <v>0</v>
      </c>
      <c r="AB171" s="76">
        <v>0</v>
      </c>
      <c r="AC171" s="76">
        <v>0</v>
      </c>
      <c r="AD171" s="76">
        <v>0</v>
      </c>
      <c r="AE171" s="76">
        <v>0</v>
      </c>
      <c r="AF171" s="76">
        <v>0</v>
      </c>
      <c r="AG171" s="76">
        <v>0</v>
      </c>
      <c r="AH171" s="76">
        <v>0</v>
      </c>
      <c r="AI171" s="76">
        <v>0</v>
      </c>
      <c r="AJ171" s="77">
        <f t="shared" si="2"/>
        <v>7328695.0699999994</v>
      </c>
      <c r="AM171" s="70"/>
    </row>
    <row r="172" spans="1:39" ht="20.100000000000001" customHeight="1">
      <c r="A172" s="73">
        <v>418</v>
      </c>
      <c r="B172" s="74" t="s">
        <v>828</v>
      </c>
      <c r="C172" s="75" t="s">
        <v>1301</v>
      </c>
      <c r="D172" s="76">
        <v>0</v>
      </c>
      <c r="E172" s="76">
        <v>0</v>
      </c>
      <c r="F172" s="76">
        <v>0</v>
      </c>
      <c r="G172" s="76">
        <v>277103.32</v>
      </c>
      <c r="H172" s="76">
        <v>0</v>
      </c>
      <c r="I172" s="76">
        <v>0</v>
      </c>
      <c r="J172" s="76">
        <v>0</v>
      </c>
      <c r="K172" s="76">
        <v>0</v>
      </c>
      <c r="L172" s="76">
        <v>0</v>
      </c>
      <c r="M172" s="76">
        <v>0</v>
      </c>
      <c r="N172" s="76">
        <v>0</v>
      </c>
      <c r="O172" s="76">
        <v>0</v>
      </c>
      <c r="P172" s="76">
        <v>0</v>
      </c>
      <c r="Q172" s="76">
        <v>0</v>
      </c>
      <c r="R172" s="76">
        <v>0</v>
      </c>
      <c r="S172" s="76">
        <v>0</v>
      </c>
      <c r="T172" s="76">
        <v>0</v>
      </c>
      <c r="U172" s="76">
        <v>0</v>
      </c>
      <c r="V172" s="76">
        <v>0</v>
      </c>
      <c r="W172" s="76">
        <v>0</v>
      </c>
      <c r="X172" s="76">
        <v>0</v>
      </c>
      <c r="Y172" s="76">
        <v>0</v>
      </c>
      <c r="Z172" s="76">
        <v>0</v>
      </c>
      <c r="AA172" s="76">
        <v>0</v>
      </c>
      <c r="AB172" s="76">
        <v>0</v>
      </c>
      <c r="AC172" s="76">
        <v>0</v>
      </c>
      <c r="AD172" s="76">
        <v>0</v>
      </c>
      <c r="AE172" s="76">
        <v>0</v>
      </c>
      <c r="AF172" s="76">
        <v>0</v>
      </c>
      <c r="AG172" s="76">
        <v>0</v>
      </c>
      <c r="AH172" s="76">
        <v>0</v>
      </c>
      <c r="AI172" s="76">
        <v>0</v>
      </c>
      <c r="AJ172" s="77">
        <f t="shared" si="2"/>
        <v>277103.32</v>
      </c>
      <c r="AM172" s="70"/>
    </row>
    <row r="173" spans="1:39" ht="20.100000000000001" customHeight="1">
      <c r="A173" s="73">
        <v>422</v>
      </c>
      <c r="B173" s="74" t="s">
        <v>829</v>
      </c>
      <c r="C173" s="75" t="s">
        <v>1301</v>
      </c>
      <c r="D173" s="76">
        <v>0</v>
      </c>
      <c r="E173" s="76">
        <v>0</v>
      </c>
      <c r="F173" s="76">
        <v>0</v>
      </c>
      <c r="G173" s="76">
        <v>12932.460000000001</v>
      </c>
      <c r="H173" s="76">
        <v>0</v>
      </c>
      <c r="I173" s="76">
        <v>0</v>
      </c>
      <c r="J173" s="76">
        <v>0</v>
      </c>
      <c r="K173" s="76">
        <v>0</v>
      </c>
      <c r="L173" s="76">
        <v>0</v>
      </c>
      <c r="M173" s="76">
        <v>0</v>
      </c>
      <c r="N173" s="76">
        <v>0</v>
      </c>
      <c r="O173" s="76">
        <v>0</v>
      </c>
      <c r="P173" s="76">
        <v>0</v>
      </c>
      <c r="Q173" s="76">
        <v>0</v>
      </c>
      <c r="R173" s="76">
        <v>0</v>
      </c>
      <c r="S173" s="76">
        <v>0</v>
      </c>
      <c r="T173" s="76">
        <v>0</v>
      </c>
      <c r="U173" s="76">
        <v>0</v>
      </c>
      <c r="V173" s="76">
        <v>0</v>
      </c>
      <c r="W173" s="76">
        <v>0</v>
      </c>
      <c r="X173" s="76">
        <v>0</v>
      </c>
      <c r="Y173" s="76">
        <v>0</v>
      </c>
      <c r="Z173" s="76">
        <v>0</v>
      </c>
      <c r="AA173" s="76">
        <v>0</v>
      </c>
      <c r="AB173" s="76">
        <v>0</v>
      </c>
      <c r="AC173" s="76">
        <v>0</v>
      </c>
      <c r="AD173" s="76">
        <v>0</v>
      </c>
      <c r="AE173" s="76">
        <v>0</v>
      </c>
      <c r="AF173" s="76">
        <v>0</v>
      </c>
      <c r="AG173" s="76">
        <v>0</v>
      </c>
      <c r="AH173" s="76">
        <v>0</v>
      </c>
      <c r="AI173" s="76">
        <v>0</v>
      </c>
      <c r="AJ173" s="77">
        <f t="shared" si="2"/>
        <v>12932.460000000001</v>
      </c>
      <c r="AM173" s="70"/>
    </row>
    <row r="174" spans="1:39" ht="20.100000000000001" customHeight="1">
      <c r="A174" s="73">
        <v>423</v>
      </c>
      <c r="B174" s="74" t="s">
        <v>830</v>
      </c>
      <c r="C174" s="75" t="s">
        <v>1301</v>
      </c>
      <c r="D174" s="76">
        <v>0</v>
      </c>
      <c r="E174" s="76">
        <v>0</v>
      </c>
      <c r="F174" s="76">
        <v>0</v>
      </c>
      <c r="G174" s="76">
        <v>460003.45000000007</v>
      </c>
      <c r="H174" s="76">
        <v>0</v>
      </c>
      <c r="I174" s="76">
        <v>0</v>
      </c>
      <c r="J174" s="76">
        <v>0</v>
      </c>
      <c r="K174" s="76">
        <v>0</v>
      </c>
      <c r="L174" s="76">
        <v>0</v>
      </c>
      <c r="M174" s="76">
        <v>0</v>
      </c>
      <c r="N174" s="76">
        <v>0</v>
      </c>
      <c r="O174" s="76">
        <v>0</v>
      </c>
      <c r="P174" s="76">
        <v>0</v>
      </c>
      <c r="Q174" s="76">
        <v>0</v>
      </c>
      <c r="R174" s="76">
        <v>0</v>
      </c>
      <c r="S174" s="76">
        <v>0</v>
      </c>
      <c r="T174" s="76">
        <v>0</v>
      </c>
      <c r="U174" s="76">
        <v>0</v>
      </c>
      <c r="V174" s="76">
        <v>0</v>
      </c>
      <c r="W174" s="76">
        <v>0</v>
      </c>
      <c r="X174" s="76">
        <v>0</v>
      </c>
      <c r="Y174" s="76">
        <v>0</v>
      </c>
      <c r="Z174" s="76">
        <v>0</v>
      </c>
      <c r="AA174" s="76">
        <v>0</v>
      </c>
      <c r="AB174" s="76">
        <v>0</v>
      </c>
      <c r="AC174" s="76">
        <v>0</v>
      </c>
      <c r="AD174" s="76">
        <v>0</v>
      </c>
      <c r="AE174" s="76">
        <v>0</v>
      </c>
      <c r="AF174" s="76">
        <v>0</v>
      </c>
      <c r="AG174" s="76">
        <v>0</v>
      </c>
      <c r="AH174" s="76">
        <v>0</v>
      </c>
      <c r="AI174" s="76">
        <v>0</v>
      </c>
      <c r="AJ174" s="77">
        <f t="shared" si="2"/>
        <v>460003.45000000007</v>
      </c>
      <c r="AM174" s="70"/>
    </row>
    <row r="175" spans="1:39" ht="20.100000000000001" customHeight="1">
      <c r="A175" s="73">
        <v>424</v>
      </c>
      <c r="B175" s="74" t="s">
        <v>831</v>
      </c>
      <c r="C175" s="75" t="s">
        <v>1301</v>
      </c>
      <c r="D175" s="76">
        <v>0</v>
      </c>
      <c r="E175" s="76">
        <v>0</v>
      </c>
      <c r="F175" s="76">
        <v>0</v>
      </c>
      <c r="G175" s="76">
        <v>104932.36000000002</v>
      </c>
      <c r="H175" s="76">
        <v>0</v>
      </c>
      <c r="I175" s="76">
        <v>0</v>
      </c>
      <c r="J175" s="76">
        <v>0</v>
      </c>
      <c r="K175" s="76">
        <v>0</v>
      </c>
      <c r="L175" s="76">
        <v>0</v>
      </c>
      <c r="M175" s="76">
        <v>0</v>
      </c>
      <c r="N175" s="76">
        <v>0</v>
      </c>
      <c r="O175" s="76">
        <v>0</v>
      </c>
      <c r="P175" s="76">
        <v>0</v>
      </c>
      <c r="Q175" s="76">
        <v>0</v>
      </c>
      <c r="R175" s="76">
        <v>0</v>
      </c>
      <c r="S175" s="76">
        <v>0</v>
      </c>
      <c r="T175" s="76">
        <v>0</v>
      </c>
      <c r="U175" s="76">
        <v>0</v>
      </c>
      <c r="V175" s="76">
        <v>0</v>
      </c>
      <c r="W175" s="76">
        <v>0</v>
      </c>
      <c r="X175" s="76">
        <v>0</v>
      </c>
      <c r="Y175" s="76">
        <v>0</v>
      </c>
      <c r="Z175" s="76">
        <v>0</v>
      </c>
      <c r="AA175" s="76">
        <v>0</v>
      </c>
      <c r="AB175" s="76">
        <v>0</v>
      </c>
      <c r="AC175" s="76">
        <v>0</v>
      </c>
      <c r="AD175" s="76">
        <v>0</v>
      </c>
      <c r="AE175" s="76">
        <v>0</v>
      </c>
      <c r="AF175" s="76">
        <v>0</v>
      </c>
      <c r="AG175" s="76">
        <v>0</v>
      </c>
      <c r="AH175" s="76">
        <v>0</v>
      </c>
      <c r="AI175" s="76">
        <v>0</v>
      </c>
      <c r="AJ175" s="77">
        <f t="shared" si="2"/>
        <v>104932.36000000002</v>
      </c>
      <c r="AM175" s="70"/>
    </row>
    <row r="176" spans="1:39" ht="20.100000000000001" customHeight="1">
      <c r="A176" s="73">
        <v>425</v>
      </c>
      <c r="B176" s="74" t="s">
        <v>832</v>
      </c>
      <c r="C176" s="75" t="s">
        <v>1301</v>
      </c>
      <c r="D176" s="76">
        <v>0</v>
      </c>
      <c r="E176" s="76">
        <v>0</v>
      </c>
      <c r="F176" s="76">
        <v>0</v>
      </c>
      <c r="G176" s="76">
        <v>0</v>
      </c>
      <c r="H176" s="76">
        <v>0</v>
      </c>
      <c r="I176" s="76">
        <v>0</v>
      </c>
      <c r="J176" s="76">
        <v>0</v>
      </c>
      <c r="K176" s="76">
        <v>0</v>
      </c>
      <c r="L176" s="76">
        <v>0</v>
      </c>
      <c r="M176" s="76">
        <v>0</v>
      </c>
      <c r="N176" s="76">
        <v>0</v>
      </c>
      <c r="O176" s="76">
        <v>0</v>
      </c>
      <c r="P176" s="76">
        <v>0</v>
      </c>
      <c r="Q176" s="76">
        <v>0</v>
      </c>
      <c r="R176" s="76">
        <v>0</v>
      </c>
      <c r="S176" s="76">
        <v>0</v>
      </c>
      <c r="T176" s="76">
        <v>0</v>
      </c>
      <c r="U176" s="76">
        <v>0</v>
      </c>
      <c r="V176" s="76">
        <v>0</v>
      </c>
      <c r="W176" s="76">
        <v>0</v>
      </c>
      <c r="X176" s="76">
        <v>0</v>
      </c>
      <c r="Y176" s="76">
        <v>0</v>
      </c>
      <c r="Z176" s="76">
        <v>0</v>
      </c>
      <c r="AA176" s="76">
        <v>0</v>
      </c>
      <c r="AB176" s="76">
        <v>0</v>
      </c>
      <c r="AC176" s="76">
        <v>0</v>
      </c>
      <c r="AD176" s="76">
        <v>0</v>
      </c>
      <c r="AE176" s="76">
        <v>0</v>
      </c>
      <c r="AF176" s="76">
        <v>0</v>
      </c>
      <c r="AG176" s="76">
        <v>0</v>
      </c>
      <c r="AH176" s="76">
        <v>0</v>
      </c>
      <c r="AI176" s="76">
        <v>0</v>
      </c>
      <c r="AJ176" s="77">
        <f t="shared" si="2"/>
        <v>0</v>
      </c>
      <c r="AM176" s="70"/>
    </row>
    <row r="177" spans="1:39" ht="20.100000000000001" customHeight="1">
      <c r="A177" s="73">
        <v>426</v>
      </c>
      <c r="B177" s="74" t="s">
        <v>833</v>
      </c>
      <c r="C177" s="75" t="s">
        <v>1301</v>
      </c>
      <c r="D177" s="76">
        <v>0</v>
      </c>
      <c r="E177" s="76">
        <v>0</v>
      </c>
      <c r="F177" s="76">
        <v>0</v>
      </c>
      <c r="G177" s="76">
        <v>0</v>
      </c>
      <c r="H177" s="76">
        <v>0</v>
      </c>
      <c r="I177" s="76">
        <v>0</v>
      </c>
      <c r="J177" s="76">
        <v>0</v>
      </c>
      <c r="K177" s="76">
        <v>0</v>
      </c>
      <c r="L177" s="76">
        <v>0</v>
      </c>
      <c r="M177" s="76">
        <v>0</v>
      </c>
      <c r="N177" s="76">
        <v>0</v>
      </c>
      <c r="O177" s="76">
        <v>0</v>
      </c>
      <c r="P177" s="76">
        <v>0</v>
      </c>
      <c r="Q177" s="76">
        <v>0</v>
      </c>
      <c r="R177" s="76">
        <v>0</v>
      </c>
      <c r="S177" s="76">
        <v>0</v>
      </c>
      <c r="T177" s="76">
        <v>0</v>
      </c>
      <c r="U177" s="76">
        <v>0</v>
      </c>
      <c r="V177" s="76">
        <v>0</v>
      </c>
      <c r="W177" s="76">
        <v>0</v>
      </c>
      <c r="X177" s="76">
        <v>0</v>
      </c>
      <c r="Y177" s="76">
        <v>0</v>
      </c>
      <c r="Z177" s="76">
        <v>0</v>
      </c>
      <c r="AA177" s="76">
        <v>0</v>
      </c>
      <c r="AB177" s="76">
        <v>0</v>
      </c>
      <c r="AC177" s="76">
        <v>0</v>
      </c>
      <c r="AD177" s="76">
        <v>0</v>
      </c>
      <c r="AE177" s="76">
        <v>0</v>
      </c>
      <c r="AF177" s="76">
        <v>0</v>
      </c>
      <c r="AG177" s="76">
        <v>0</v>
      </c>
      <c r="AH177" s="76">
        <v>0</v>
      </c>
      <c r="AI177" s="76">
        <v>0</v>
      </c>
      <c r="AJ177" s="77">
        <f t="shared" si="2"/>
        <v>0</v>
      </c>
      <c r="AM177" s="70"/>
    </row>
    <row r="178" spans="1:39" ht="20.100000000000001" customHeight="1">
      <c r="A178" s="73">
        <v>427</v>
      </c>
      <c r="B178" s="74" t="s">
        <v>834</v>
      </c>
      <c r="C178" s="75" t="s">
        <v>1301</v>
      </c>
      <c r="D178" s="76">
        <v>0</v>
      </c>
      <c r="E178" s="76">
        <v>0</v>
      </c>
      <c r="F178" s="76">
        <v>0</v>
      </c>
      <c r="G178" s="76">
        <v>0</v>
      </c>
      <c r="H178" s="76">
        <v>0</v>
      </c>
      <c r="I178" s="76">
        <v>0</v>
      </c>
      <c r="J178" s="76">
        <v>0</v>
      </c>
      <c r="K178" s="76">
        <v>0</v>
      </c>
      <c r="L178" s="76">
        <v>0</v>
      </c>
      <c r="M178" s="76">
        <v>0</v>
      </c>
      <c r="N178" s="76">
        <v>0</v>
      </c>
      <c r="O178" s="76">
        <v>0</v>
      </c>
      <c r="P178" s="76">
        <v>0</v>
      </c>
      <c r="Q178" s="76">
        <v>0</v>
      </c>
      <c r="R178" s="76">
        <v>0</v>
      </c>
      <c r="S178" s="76">
        <v>0</v>
      </c>
      <c r="T178" s="76">
        <v>0</v>
      </c>
      <c r="U178" s="76">
        <v>0</v>
      </c>
      <c r="V178" s="76">
        <v>0</v>
      </c>
      <c r="W178" s="76">
        <v>0</v>
      </c>
      <c r="X178" s="76">
        <v>0</v>
      </c>
      <c r="Y178" s="76">
        <v>0</v>
      </c>
      <c r="Z178" s="76">
        <v>0</v>
      </c>
      <c r="AA178" s="76">
        <v>0</v>
      </c>
      <c r="AB178" s="76">
        <v>0</v>
      </c>
      <c r="AC178" s="76">
        <v>0</v>
      </c>
      <c r="AD178" s="76">
        <v>0</v>
      </c>
      <c r="AE178" s="76">
        <v>0</v>
      </c>
      <c r="AF178" s="76">
        <v>0</v>
      </c>
      <c r="AG178" s="76">
        <v>0</v>
      </c>
      <c r="AH178" s="76">
        <v>0</v>
      </c>
      <c r="AI178" s="76">
        <v>0</v>
      </c>
      <c r="AJ178" s="77">
        <f t="shared" si="2"/>
        <v>0</v>
      </c>
      <c r="AM178" s="70"/>
    </row>
    <row r="179" spans="1:39" ht="20.100000000000001" customHeight="1">
      <c r="A179" s="73">
        <v>428</v>
      </c>
      <c r="B179" s="74" t="s">
        <v>835</v>
      </c>
      <c r="C179" s="75" t="s">
        <v>1301</v>
      </c>
      <c r="D179" s="76">
        <v>0</v>
      </c>
      <c r="E179" s="76">
        <v>0</v>
      </c>
      <c r="F179" s="76">
        <v>0</v>
      </c>
      <c r="G179" s="76">
        <v>0</v>
      </c>
      <c r="H179" s="76">
        <v>0</v>
      </c>
      <c r="I179" s="76">
        <v>0</v>
      </c>
      <c r="J179" s="76">
        <v>0</v>
      </c>
      <c r="K179" s="76">
        <v>0</v>
      </c>
      <c r="L179" s="76">
        <v>0</v>
      </c>
      <c r="M179" s="76">
        <v>0</v>
      </c>
      <c r="N179" s="76">
        <v>0</v>
      </c>
      <c r="O179" s="76">
        <v>0</v>
      </c>
      <c r="P179" s="76">
        <v>0</v>
      </c>
      <c r="Q179" s="76">
        <v>0</v>
      </c>
      <c r="R179" s="76">
        <v>0</v>
      </c>
      <c r="S179" s="76">
        <v>0</v>
      </c>
      <c r="T179" s="76">
        <v>0</v>
      </c>
      <c r="U179" s="76">
        <v>0</v>
      </c>
      <c r="V179" s="76">
        <v>0</v>
      </c>
      <c r="W179" s="76">
        <v>0</v>
      </c>
      <c r="X179" s="76">
        <v>0</v>
      </c>
      <c r="Y179" s="76">
        <v>0</v>
      </c>
      <c r="Z179" s="76">
        <v>0</v>
      </c>
      <c r="AA179" s="76">
        <v>0</v>
      </c>
      <c r="AB179" s="76">
        <v>0</v>
      </c>
      <c r="AC179" s="76">
        <v>0</v>
      </c>
      <c r="AD179" s="76">
        <v>0</v>
      </c>
      <c r="AE179" s="76">
        <v>0</v>
      </c>
      <c r="AF179" s="76">
        <v>0</v>
      </c>
      <c r="AG179" s="76">
        <v>0</v>
      </c>
      <c r="AH179" s="76">
        <v>0</v>
      </c>
      <c r="AI179" s="76">
        <v>0</v>
      </c>
      <c r="AJ179" s="77">
        <f t="shared" si="2"/>
        <v>0</v>
      </c>
      <c r="AM179" s="70"/>
    </row>
    <row r="180" spans="1:39" ht="20.100000000000001" customHeight="1">
      <c r="A180" s="73">
        <v>429</v>
      </c>
      <c r="B180" s="74" t="s">
        <v>836</v>
      </c>
      <c r="C180" s="75" t="s">
        <v>1301</v>
      </c>
      <c r="D180" s="76">
        <v>0</v>
      </c>
      <c r="E180" s="76">
        <v>0</v>
      </c>
      <c r="F180" s="76">
        <v>0</v>
      </c>
      <c r="G180" s="76">
        <v>0</v>
      </c>
      <c r="H180" s="76">
        <v>0</v>
      </c>
      <c r="I180" s="76">
        <v>0</v>
      </c>
      <c r="J180" s="76">
        <v>0</v>
      </c>
      <c r="K180" s="76">
        <v>0</v>
      </c>
      <c r="L180" s="76">
        <v>0</v>
      </c>
      <c r="M180" s="76">
        <v>0</v>
      </c>
      <c r="N180" s="76">
        <v>0</v>
      </c>
      <c r="O180" s="76">
        <v>0</v>
      </c>
      <c r="P180" s="76">
        <v>0</v>
      </c>
      <c r="Q180" s="76">
        <v>0</v>
      </c>
      <c r="R180" s="76">
        <v>0</v>
      </c>
      <c r="S180" s="76">
        <v>0</v>
      </c>
      <c r="T180" s="76">
        <v>0</v>
      </c>
      <c r="U180" s="76">
        <v>0</v>
      </c>
      <c r="V180" s="76">
        <v>0</v>
      </c>
      <c r="W180" s="76">
        <v>0</v>
      </c>
      <c r="X180" s="76">
        <v>0</v>
      </c>
      <c r="Y180" s="76">
        <v>0</v>
      </c>
      <c r="Z180" s="76">
        <v>0</v>
      </c>
      <c r="AA180" s="76">
        <v>0</v>
      </c>
      <c r="AB180" s="76">
        <v>0</v>
      </c>
      <c r="AC180" s="76">
        <v>0</v>
      </c>
      <c r="AD180" s="76">
        <v>0</v>
      </c>
      <c r="AE180" s="76">
        <v>0</v>
      </c>
      <c r="AF180" s="76">
        <v>0</v>
      </c>
      <c r="AG180" s="76">
        <v>0</v>
      </c>
      <c r="AH180" s="76">
        <v>0</v>
      </c>
      <c r="AI180" s="76">
        <v>0</v>
      </c>
      <c r="AJ180" s="77">
        <f t="shared" si="2"/>
        <v>0</v>
      </c>
      <c r="AM180" s="70"/>
    </row>
    <row r="181" spans="1:39" ht="20.100000000000001" customHeight="1">
      <c r="A181" s="73">
        <v>432</v>
      </c>
      <c r="B181" s="74" t="s">
        <v>837</v>
      </c>
      <c r="C181" s="75" t="s">
        <v>1301</v>
      </c>
      <c r="D181" s="76">
        <v>0</v>
      </c>
      <c r="E181" s="76">
        <v>0</v>
      </c>
      <c r="F181" s="76">
        <v>0</v>
      </c>
      <c r="G181" s="76">
        <v>0</v>
      </c>
      <c r="H181" s="76">
        <v>0</v>
      </c>
      <c r="I181" s="76">
        <v>0</v>
      </c>
      <c r="J181" s="76">
        <v>0</v>
      </c>
      <c r="K181" s="76">
        <v>0</v>
      </c>
      <c r="L181" s="76">
        <v>0</v>
      </c>
      <c r="M181" s="76">
        <v>0</v>
      </c>
      <c r="N181" s="76">
        <v>0</v>
      </c>
      <c r="O181" s="76">
        <v>0</v>
      </c>
      <c r="P181" s="76">
        <v>0</v>
      </c>
      <c r="Q181" s="76">
        <v>0</v>
      </c>
      <c r="R181" s="76">
        <v>0</v>
      </c>
      <c r="S181" s="76">
        <v>0</v>
      </c>
      <c r="T181" s="76">
        <v>0</v>
      </c>
      <c r="U181" s="76">
        <v>0</v>
      </c>
      <c r="V181" s="76">
        <v>0</v>
      </c>
      <c r="W181" s="76">
        <v>0</v>
      </c>
      <c r="X181" s="76">
        <v>0</v>
      </c>
      <c r="Y181" s="76">
        <v>0</v>
      </c>
      <c r="Z181" s="76">
        <v>0</v>
      </c>
      <c r="AA181" s="76">
        <v>0</v>
      </c>
      <c r="AB181" s="76">
        <v>0</v>
      </c>
      <c r="AC181" s="76">
        <v>0</v>
      </c>
      <c r="AD181" s="76">
        <v>0</v>
      </c>
      <c r="AE181" s="76">
        <v>0</v>
      </c>
      <c r="AF181" s="76">
        <v>0</v>
      </c>
      <c r="AG181" s="76">
        <v>0</v>
      </c>
      <c r="AH181" s="76">
        <v>0</v>
      </c>
      <c r="AI181" s="76">
        <v>0</v>
      </c>
      <c r="AJ181" s="77">
        <f t="shared" si="2"/>
        <v>0</v>
      </c>
      <c r="AM181" s="70"/>
    </row>
    <row r="182" spans="1:39" ht="20.100000000000001" customHeight="1">
      <c r="A182" s="73">
        <v>433</v>
      </c>
      <c r="B182" s="74" t="s">
        <v>838</v>
      </c>
      <c r="C182" s="75" t="s">
        <v>1301</v>
      </c>
      <c r="D182" s="76">
        <v>0</v>
      </c>
      <c r="E182" s="76">
        <v>0</v>
      </c>
      <c r="F182" s="76">
        <v>0</v>
      </c>
      <c r="G182" s="76">
        <v>0</v>
      </c>
      <c r="H182" s="76">
        <v>0</v>
      </c>
      <c r="I182" s="76">
        <v>0</v>
      </c>
      <c r="J182" s="76">
        <v>0</v>
      </c>
      <c r="K182" s="76">
        <v>0</v>
      </c>
      <c r="L182" s="76">
        <v>0</v>
      </c>
      <c r="M182" s="76">
        <v>0</v>
      </c>
      <c r="N182" s="76">
        <v>0</v>
      </c>
      <c r="O182" s="76">
        <v>0</v>
      </c>
      <c r="P182" s="76">
        <v>0</v>
      </c>
      <c r="Q182" s="76">
        <v>0</v>
      </c>
      <c r="R182" s="76">
        <v>0</v>
      </c>
      <c r="S182" s="76">
        <v>0</v>
      </c>
      <c r="T182" s="76">
        <v>0</v>
      </c>
      <c r="U182" s="76">
        <v>0</v>
      </c>
      <c r="V182" s="76">
        <v>0</v>
      </c>
      <c r="W182" s="76">
        <v>0</v>
      </c>
      <c r="X182" s="76">
        <v>0</v>
      </c>
      <c r="Y182" s="76">
        <v>0</v>
      </c>
      <c r="Z182" s="76">
        <v>0</v>
      </c>
      <c r="AA182" s="76">
        <v>0</v>
      </c>
      <c r="AB182" s="76">
        <v>0</v>
      </c>
      <c r="AC182" s="76">
        <v>0</v>
      </c>
      <c r="AD182" s="76">
        <v>0</v>
      </c>
      <c r="AE182" s="76">
        <v>0</v>
      </c>
      <c r="AF182" s="76">
        <v>0</v>
      </c>
      <c r="AG182" s="76">
        <v>0</v>
      </c>
      <c r="AH182" s="76">
        <v>0</v>
      </c>
      <c r="AI182" s="76">
        <v>0</v>
      </c>
      <c r="AJ182" s="77">
        <f t="shared" si="2"/>
        <v>0</v>
      </c>
      <c r="AM182" s="70"/>
    </row>
    <row r="183" spans="1:39" ht="20.100000000000001" customHeight="1">
      <c r="A183" s="73">
        <v>434</v>
      </c>
      <c r="B183" s="74" t="s">
        <v>839</v>
      </c>
      <c r="C183" s="78" t="s">
        <v>1301</v>
      </c>
      <c r="D183" s="76">
        <v>0</v>
      </c>
      <c r="E183" s="76">
        <v>0</v>
      </c>
      <c r="F183" s="76">
        <v>0</v>
      </c>
      <c r="G183" s="76">
        <v>0</v>
      </c>
      <c r="H183" s="76">
        <v>0</v>
      </c>
      <c r="I183" s="76">
        <v>0</v>
      </c>
      <c r="J183" s="76">
        <v>0</v>
      </c>
      <c r="K183" s="76">
        <v>0</v>
      </c>
      <c r="L183" s="76">
        <v>0</v>
      </c>
      <c r="M183" s="76">
        <v>0</v>
      </c>
      <c r="N183" s="76">
        <v>0</v>
      </c>
      <c r="O183" s="76">
        <v>0</v>
      </c>
      <c r="P183" s="76">
        <v>0</v>
      </c>
      <c r="Q183" s="76">
        <v>0</v>
      </c>
      <c r="R183" s="76">
        <v>0</v>
      </c>
      <c r="S183" s="76">
        <v>0</v>
      </c>
      <c r="T183" s="76">
        <v>0</v>
      </c>
      <c r="U183" s="76">
        <v>0</v>
      </c>
      <c r="V183" s="76">
        <v>0</v>
      </c>
      <c r="W183" s="76">
        <v>0</v>
      </c>
      <c r="X183" s="76">
        <v>0</v>
      </c>
      <c r="Y183" s="76">
        <v>0</v>
      </c>
      <c r="Z183" s="76">
        <v>0</v>
      </c>
      <c r="AA183" s="76">
        <v>0</v>
      </c>
      <c r="AB183" s="76">
        <v>0</v>
      </c>
      <c r="AC183" s="76">
        <v>0</v>
      </c>
      <c r="AD183" s="76">
        <v>0</v>
      </c>
      <c r="AE183" s="76">
        <v>0</v>
      </c>
      <c r="AF183" s="76">
        <v>0</v>
      </c>
      <c r="AG183" s="76">
        <v>0</v>
      </c>
      <c r="AH183" s="76">
        <v>0</v>
      </c>
      <c r="AI183" s="76">
        <v>0</v>
      </c>
      <c r="AJ183" s="77">
        <f t="shared" si="2"/>
        <v>0</v>
      </c>
      <c r="AM183" s="70"/>
    </row>
    <row r="184" spans="1:39" ht="20.100000000000001" customHeight="1">
      <c r="A184" s="73">
        <v>435</v>
      </c>
      <c r="B184" s="74" t="s">
        <v>840</v>
      </c>
      <c r="C184" s="78" t="s">
        <v>1301</v>
      </c>
      <c r="D184" s="76">
        <v>0</v>
      </c>
      <c r="E184" s="76">
        <v>0</v>
      </c>
      <c r="F184" s="76">
        <v>0</v>
      </c>
      <c r="G184" s="76">
        <v>0</v>
      </c>
      <c r="H184" s="76">
        <v>0</v>
      </c>
      <c r="I184" s="76">
        <v>0</v>
      </c>
      <c r="J184" s="76">
        <v>0</v>
      </c>
      <c r="K184" s="76">
        <v>0</v>
      </c>
      <c r="L184" s="76">
        <v>0</v>
      </c>
      <c r="M184" s="76">
        <v>0</v>
      </c>
      <c r="N184" s="76">
        <v>0</v>
      </c>
      <c r="O184" s="76">
        <v>0</v>
      </c>
      <c r="P184" s="76">
        <v>0</v>
      </c>
      <c r="Q184" s="76">
        <v>0</v>
      </c>
      <c r="R184" s="76">
        <v>0</v>
      </c>
      <c r="S184" s="76">
        <v>0</v>
      </c>
      <c r="T184" s="76">
        <v>0</v>
      </c>
      <c r="U184" s="76">
        <v>0</v>
      </c>
      <c r="V184" s="76">
        <v>0</v>
      </c>
      <c r="W184" s="76">
        <v>0</v>
      </c>
      <c r="X184" s="76">
        <v>0</v>
      </c>
      <c r="Y184" s="76">
        <v>0</v>
      </c>
      <c r="Z184" s="76">
        <v>0</v>
      </c>
      <c r="AA184" s="76">
        <v>0</v>
      </c>
      <c r="AB184" s="76">
        <v>0</v>
      </c>
      <c r="AC184" s="76">
        <v>0</v>
      </c>
      <c r="AD184" s="76">
        <v>0</v>
      </c>
      <c r="AE184" s="76">
        <v>0</v>
      </c>
      <c r="AF184" s="76">
        <v>0</v>
      </c>
      <c r="AG184" s="76">
        <v>0</v>
      </c>
      <c r="AH184" s="76">
        <v>0</v>
      </c>
      <c r="AI184" s="76">
        <v>0</v>
      </c>
      <c r="AJ184" s="77">
        <f t="shared" si="2"/>
        <v>0</v>
      </c>
      <c r="AM184" s="70"/>
    </row>
    <row r="185" spans="1:39" ht="20.100000000000001" customHeight="1">
      <c r="A185" s="59">
        <v>512</v>
      </c>
      <c r="B185" s="60" t="s">
        <v>841</v>
      </c>
      <c r="C185" s="61" t="s">
        <v>1301</v>
      </c>
      <c r="D185" s="62">
        <v>0</v>
      </c>
      <c r="E185" s="62">
        <v>0</v>
      </c>
      <c r="F185" s="62">
        <v>0</v>
      </c>
      <c r="G185" s="62">
        <v>5033.96</v>
      </c>
      <c r="H185" s="62">
        <v>0</v>
      </c>
      <c r="I185" s="62">
        <v>6183.8</v>
      </c>
      <c r="J185" s="62">
        <v>5570985.9200000009</v>
      </c>
      <c r="K185" s="62">
        <v>0</v>
      </c>
      <c r="L185" s="62">
        <v>0</v>
      </c>
      <c r="M185" s="62">
        <v>0</v>
      </c>
      <c r="N185" s="62">
        <v>0</v>
      </c>
      <c r="O185" s="62">
        <v>0</v>
      </c>
      <c r="P185" s="62">
        <v>0</v>
      </c>
      <c r="Q185" s="62">
        <v>0</v>
      </c>
      <c r="R185" s="62">
        <v>0</v>
      </c>
      <c r="S185" s="62">
        <v>0</v>
      </c>
      <c r="T185" s="62">
        <v>0</v>
      </c>
      <c r="U185" s="62">
        <v>0</v>
      </c>
      <c r="V185" s="62">
        <v>0</v>
      </c>
      <c r="W185" s="62">
        <v>0</v>
      </c>
      <c r="X185" s="62">
        <v>0</v>
      </c>
      <c r="Y185" s="62">
        <v>0</v>
      </c>
      <c r="Z185" s="62">
        <v>50.009399999999999</v>
      </c>
      <c r="AA185" s="62">
        <v>3430000</v>
      </c>
      <c r="AB185" s="62">
        <v>0</v>
      </c>
      <c r="AC185" s="62">
        <v>0</v>
      </c>
      <c r="AD185" s="62">
        <v>0</v>
      </c>
      <c r="AE185" s="62">
        <v>0</v>
      </c>
      <c r="AF185" s="62">
        <v>0</v>
      </c>
      <c r="AG185" s="62">
        <v>0</v>
      </c>
      <c r="AH185" s="62">
        <v>0</v>
      </c>
      <c r="AI185" s="62">
        <v>0</v>
      </c>
      <c r="AJ185" s="63">
        <f t="shared" si="2"/>
        <v>9012253.6894000005</v>
      </c>
      <c r="AM185" s="70"/>
    </row>
    <row r="186" spans="1:39" ht="20.100000000000001" customHeight="1">
      <c r="A186" s="59">
        <v>513</v>
      </c>
      <c r="B186" s="60" t="s">
        <v>201</v>
      </c>
      <c r="C186" s="61" t="s">
        <v>1301</v>
      </c>
      <c r="D186" s="62">
        <v>0</v>
      </c>
      <c r="E186" s="62">
        <v>0</v>
      </c>
      <c r="F186" s="62">
        <v>131.72</v>
      </c>
      <c r="G186" s="62">
        <v>4455856.8099999996</v>
      </c>
      <c r="H186" s="62">
        <v>19479656</v>
      </c>
      <c r="I186" s="62">
        <v>874896.00000000047</v>
      </c>
      <c r="J186" s="62">
        <v>615441536.15999997</v>
      </c>
      <c r="K186" s="62">
        <v>1663270.4900000002</v>
      </c>
      <c r="L186" s="62">
        <v>0</v>
      </c>
      <c r="M186" s="62">
        <v>0</v>
      </c>
      <c r="N186" s="62">
        <v>13113189.220000001</v>
      </c>
      <c r="O186" s="62">
        <v>0</v>
      </c>
      <c r="P186" s="62">
        <v>231768000</v>
      </c>
      <c r="Q186" s="62">
        <v>0</v>
      </c>
      <c r="R186" s="62">
        <v>0</v>
      </c>
      <c r="S186" s="62">
        <v>0</v>
      </c>
      <c r="T186" s="62">
        <v>2140610.4600000004</v>
      </c>
      <c r="U186" s="62">
        <v>0</v>
      </c>
      <c r="V186" s="62">
        <v>0</v>
      </c>
      <c r="W186" s="62">
        <v>0</v>
      </c>
      <c r="X186" s="62">
        <v>0</v>
      </c>
      <c r="Y186" s="62">
        <v>0</v>
      </c>
      <c r="Z186" s="62">
        <v>0</v>
      </c>
      <c r="AA186" s="62">
        <v>0</v>
      </c>
      <c r="AB186" s="62">
        <v>0</v>
      </c>
      <c r="AC186" s="62">
        <v>0</v>
      </c>
      <c r="AD186" s="62">
        <v>0</v>
      </c>
      <c r="AE186" s="62">
        <v>0</v>
      </c>
      <c r="AF186" s="62">
        <v>0</v>
      </c>
      <c r="AG186" s="62">
        <v>0</v>
      </c>
      <c r="AH186" s="62">
        <v>0</v>
      </c>
      <c r="AI186" s="62">
        <v>0</v>
      </c>
      <c r="AJ186" s="63">
        <f t="shared" si="2"/>
        <v>888937146.86000001</v>
      </c>
      <c r="AM186" s="70"/>
    </row>
    <row r="187" spans="1:39" ht="20.100000000000001" customHeight="1">
      <c r="A187" s="59">
        <v>514</v>
      </c>
      <c r="B187" s="60" t="s">
        <v>842</v>
      </c>
      <c r="C187" s="61" t="s">
        <v>1301</v>
      </c>
      <c r="D187" s="62">
        <v>0</v>
      </c>
      <c r="E187" s="62">
        <v>0</v>
      </c>
      <c r="F187" s="62">
        <v>9876472.6099999994</v>
      </c>
      <c r="G187" s="62">
        <v>0</v>
      </c>
      <c r="H187" s="62">
        <v>0</v>
      </c>
      <c r="I187" s="62">
        <v>0</v>
      </c>
      <c r="J187" s="62">
        <v>0</v>
      </c>
      <c r="K187" s="62">
        <v>0</v>
      </c>
      <c r="L187" s="62">
        <v>0</v>
      </c>
      <c r="M187" s="62">
        <v>0</v>
      </c>
      <c r="N187" s="62">
        <v>0</v>
      </c>
      <c r="O187" s="62">
        <v>0</v>
      </c>
      <c r="P187" s="62">
        <v>0</v>
      </c>
      <c r="Q187" s="62">
        <v>0</v>
      </c>
      <c r="R187" s="62">
        <v>0</v>
      </c>
      <c r="S187" s="62">
        <v>0</v>
      </c>
      <c r="T187" s="62">
        <v>5000000</v>
      </c>
      <c r="U187" s="62">
        <v>0</v>
      </c>
      <c r="V187" s="62">
        <v>0</v>
      </c>
      <c r="W187" s="62">
        <v>0</v>
      </c>
      <c r="X187" s="62">
        <v>280.02520000000004</v>
      </c>
      <c r="Y187" s="62">
        <v>0</v>
      </c>
      <c r="Z187" s="62">
        <v>250.047</v>
      </c>
      <c r="AA187" s="62">
        <v>3782647.8354000002</v>
      </c>
      <c r="AB187" s="62">
        <v>0</v>
      </c>
      <c r="AC187" s="62">
        <v>2477598.6913999999</v>
      </c>
      <c r="AD187" s="62">
        <v>3154413.22</v>
      </c>
      <c r="AE187" s="62">
        <v>0</v>
      </c>
      <c r="AF187" s="62">
        <v>0</v>
      </c>
      <c r="AG187" s="62">
        <v>0</v>
      </c>
      <c r="AH187" s="62">
        <v>0</v>
      </c>
      <c r="AI187" s="62">
        <v>0</v>
      </c>
      <c r="AJ187" s="63">
        <f t="shared" si="2"/>
        <v>24291662.428999998</v>
      </c>
      <c r="AM187" s="70"/>
    </row>
    <row r="188" spans="1:39" ht="20.100000000000001" customHeight="1">
      <c r="A188" s="59">
        <v>517</v>
      </c>
      <c r="B188" s="60" t="s">
        <v>843</v>
      </c>
      <c r="C188" s="61" t="s">
        <v>1301</v>
      </c>
      <c r="D188" s="62">
        <v>0</v>
      </c>
      <c r="E188" s="62">
        <v>0</v>
      </c>
      <c r="F188" s="62">
        <v>0</v>
      </c>
      <c r="G188" s="62">
        <v>0</v>
      </c>
      <c r="H188" s="62">
        <v>0</v>
      </c>
      <c r="I188" s="62">
        <v>0</v>
      </c>
      <c r="J188" s="62">
        <v>0</v>
      </c>
      <c r="K188" s="62">
        <v>0</v>
      </c>
      <c r="L188" s="62">
        <v>0</v>
      </c>
      <c r="M188" s="62">
        <v>0</v>
      </c>
      <c r="N188" s="62">
        <v>0</v>
      </c>
      <c r="O188" s="62">
        <v>0</v>
      </c>
      <c r="P188" s="62">
        <v>0</v>
      </c>
      <c r="Q188" s="62">
        <v>0</v>
      </c>
      <c r="R188" s="62">
        <v>0</v>
      </c>
      <c r="S188" s="62">
        <v>0</v>
      </c>
      <c r="T188" s="62">
        <v>4000000</v>
      </c>
      <c r="U188" s="62">
        <v>0</v>
      </c>
      <c r="V188" s="62">
        <v>0</v>
      </c>
      <c r="W188" s="62">
        <v>0</v>
      </c>
      <c r="X188" s="62">
        <v>0</v>
      </c>
      <c r="Y188" s="62">
        <v>0</v>
      </c>
      <c r="Z188" s="62">
        <v>0</v>
      </c>
      <c r="AA188" s="62">
        <v>0</v>
      </c>
      <c r="AB188" s="62">
        <v>0</v>
      </c>
      <c r="AC188" s="62">
        <v>0</v>
      </c>
      <c r="AD188" s="62">
        <v>0</v>
      </c>
      <c r="AE188" s="62">
        <v>0</v>
      </c>
      <c r="AF188" s="62">
        <v>0</v>
      </c>
      <c r="AG188" s="62">
        <v>0</v>
      </c>
      <c r="AH188" s="62">
        <v>0</v>
      </c>
      <c r="AI188" s="62">
        <v>0</v>
      </c>
      <c r="AJ188" s="63">
        <f t="shared" si="2"/>
        <v>4000000</v>
      </c>
      <c r="AM188" s="70"/>
    </row>
    <row r="189" spans="1:39" ht="20.100000000000001" customHeight="1">
      <c r="A189" s="59">
        <v>520</v>
      </c>
      <c r="B189" s="60" t="s">
        <v>844</v>
      </c>
      <c r="C189" s="61" t="s">
        <v>1301</v>
      </c>
      <c r="D189" s="62">
        <v>0</v>
      </c>
      <c r="E189" s="62">
        <v>0</v>
      </c>
      <c r="F189" s="62">
        <v>0</v>
      </c>
      <c r="G189" s="62">
        <v>0</v>
      </c>
      <c r="H189" s="62">
        <v>0</v>
      </c>
      <c r="I189" s="62">
        <v>0</v>
      </c>
      <c r="J189" s="62">
        <v>0</v>
      </c>
      <c r="K189" s="62">
        <v>0</v>
      </c>
      <c r="L189" s="62">
        <v>0</v>
      </c>
      <c r="M189" s="62">
        <v>0</v>
      </c>
      <c r="N189" s="62">
        <v>0</v>
      </c>
      <c r="O189" s="62">
        <v>0</v>
      </c>
      <c r="P189" s="62">
        <v>0</v>
      </c>
      <c r="Q189" s="62">
        <v>0</v>
      </c>
      <c r="R189" s="62">
        <v>0</v>
      </c>
      <c r="S189" s="62">
        <v>0</v>
      </c>
      <c r="T189" s="62">
        <v>0</v>
      </c>
      <c r="U189" s="62">
        <v>0</v>
      </c>
      <c r="V189" s="62">
        <v>0</v>
      </c>
      <c r="W189" s="62">
        <v>0</v>
      </c>
      <c r="X189" s="62">
        <v>0</v>
      </c>
      <c r="Y189" s="62">
        <v>0</v>
      </c>
      <c r="Z189" s="62">
        <v>0</v>
      </c>
      <c r="AA189" s="62">
        <v>0</v>
      </c>
      <c r="AB189" s="62">
        <v>0</v>
      </c>
      <c r="AC189" s="62">
        <v>0</v>
      </c>
      <c r="AD189" s="62">
        <v>0</v>
      </c>
      <c r="AE189" s="62">
        <v>0</v>
      </c>
      <c r="AF189" s="62">
        <v>0</v>
      </c>
      <c r="AG189" s="62">
        <v>0</v>
      </c>
      <c r="AH189" s="62">
        <v>0</v>
      </c>
      <c r="AI189" s="62">
        <v>0</v>
      </c>
      <c r="AJ189" s="63">
        <f t="shared" si="2"/>
        <v>0</v>
      </c>
      <c r="AM189" s="70"/>
    </row>
    <row r="190" spans="1:39" ht="20.100000000000001" customHeight="1">
      <c r="A190" s="59">
        <v>522</v>
      </c>
      <c r="B190" s="60" t="s">
        <v>845</v>
      </c>
      <c r="C190" s="61" t="s">
        <v>1301</v>
      </c>
      <c r="D190" s="62">
        <v>0</v>
      </c>
      <c r="E190" s="62">
        <v>0</v>
      </c>
      <c r="F190" s="62">
        <v>5401871.3899999997</v>
      </c>
      <c r="G190" s="62">
        <v>0</v>
      </c>
      <c r="H190" s="62">
        <v>0</v>
      </c>
      <c r="I190" s="62">
        <v>0</v>
      </c>
      <c r="J190" s="62">
        <v>0</v>
      </c>
      <c r="K190" s="62">
        <v>0</v>
      </c>
      <c r="L190" s="62">
        <v>0</v>
      </c>
      <c r="M190" s="62">
        <v>0</v>
      </c>
      <c r="N190" s="62">
        <v>0</v>
      </c>
      <c r="O190" s="62">
        <v>0</v>
      </c>
      <c r="P190" s="62">
        <v>0</v>
      </c>
      <c r="Q190" s="62">
        <v>0</v>
      </c>
      <c r="R190" s="62">
        <v>0</v>
      </c>
      <c r="S190" s="62">
        <v>0</v>
      </c>
      <c r="T190" s="62">
        <v>0</v>
      </c>
      <c r="U190" s="62">
        <v>0</v>
      </c>
      <c r="V190" s="62">
        <v>0</v>
      </c>
      <c r="W190" s="62">
        <v>0</v>
      </c>
      <c r="X190" s="62">
        <v>0</v>
      </c>
      <c r="Y190" s="62">
        <v>0</v>
      </c>
      <c r="Z190" s="62">
        <v>0</v>
      </c>
      <c r="AA190" s="62">
        <v>0</v>
      </c>
      <c r="AB190" s="62">
        <v>0</v>
      </c>
      <c r="AC190" s="62">
        <v>0</v>
      </c>
      <c r="AD190" s="62">
        <v>0</v>
      </c>
      <c r="AE190" s="62">
        <v>0</v>
      </c>
      <c r="AF190" s="62">
        <v>0</v>
      </c>
      <c r="AG190" s="62">
        <v>0</v>
      </c>
      <c r="AH190" s="62">
        <v>0</v>
      </c>
      <c r="AI190" s="62">
        <v>0</v>
      </c>
      <c r="AJ190" s="63">
        <f t="shared" si="2"/>
        <v>5401871.3899999997</v>
      </c>
      <c r="AM190" s="70"/>
    </row>
    <row r="191" spans="1:39" ht="20.100000000000001" customHeight="1">
      <c r="A191" s="59">
        <v>523</v>
      </c>
      <c r="B191" s="60" t="s">
        <v>846</v>
      </c>
      <c r="C191" s="61" t="s">
        <v>1301</v>
      </c>
      <c r="D191" s="62">
        <v>0</v>
      </c>
      <c r="E191" s="62">
        <v>3840</v>
      </c>
      <c r="F191" s="62">
        <v>0</v>
      </c>
      <c r="G191" s="62">
        <v>1333668.2799999993</v>
      </c>
      <c r="H191" s="62">
        <v>0</v>
      </c>
      <c r="I191" s="62">
        <v>0</v>
      </c>
      <c r="J191" s="62">
        <v>0</v>
      </c>
      <c r="K191" s="62">
        <v>0</v>
      </c>
      <c r="L191" s="62">
        <v>0</v>
      </c>
      <c r="M191" s="62">
        <v>0</v>
      </c>
      <c r="N191" s="62">
        <v>0</v>
      </c>
      <c r="O191" s="62">
        <v>0</v>
      </c>
      <c r="P191" s="62">
        <v>0</v>
      </c>
      <c r="Q191" s="62">
        <v>0</v>
      </c>
      <c r="R191" s="62">
        <v>0</v>
      </c>
      <c r="S191" s="62">
        <v>0</v>
      </c>
      <c r="T191" s="62">
        <v>0</v>
      </c>
      <c r="U191" s="62">
        <v>0</v>
      </c>
      <c r="V191" s="62">
        <v>0</v>
      </c>
      <c r="W191" s="62">
        <v>0</v>
      </c>
      <c r="X191" s="62">
        <v>0</v>
      </c>
      <c r="Y191" s="62">
        <v>0</v>
      </c>
      <c r="Z191" s="62">
        <v>0</v>
      </c>
      <c r="AA191" s="62">
        <v>0</v>
      </c>
      <c r="AB191" s="62">
        <v>0</v>
      </c>
      <c r="AC191" s="62">
        <v>0</v>
      </c>
      <c r="AD191" s="62">
        <v>0</v>
      </c>
      <c r="AE191" s="62">
        <v>0</v>
      </c>
      <c r="AF191" s="62">
        <v>0</v>
      </c>
      <c r="AG191" s="62">
        <v>0</v>
      </c>
      <c r="AH191" s="62">
        <v>0</v>
      </c>
      <c r="AI191" s="62">
        <v>0</v>
      </c>
      <c r="AJ191" s="63">
        <f t="shared" si="2"/>
        <v>1337508.2799999993</v>
      </c>
      <c r="AM191" s="70"/>
    </row>
    <row r="192" spans="1:39" ht="20.100000000000001" customHeight="1">
      <c r="A192" s="59">
        <v>525</v>
      </c>
      <c r="B192" s="60" t="s">
        <v>207</v>
      </c>
      <c r="C192" s="61" t="s">
        <v>1301</v>
      </c>
      <c r="D192" s="62">
        <v>0</v>
      </c>
      <c r="E192" s="62">
        <v>0</v>
      </c>
      <c r="F192" s="62">
        <v>516712.68</v>
      </c>
      <c r="G192" s="62">
        <v>1905027.3900000001</v>
      </c>
      <c r="H192" s="62">
        <v>0</v>
      </c>
      <c r="I192" s="62">
        <v>0</v>
      </c>
      <c r="J192" s="62">
        <v>0</v>
      </c>
      <c r="K192" s="62">
        <v>0</v>
      </c>
      <c r="L192" s="62">
        <v>0</v>
      </c>
      <c r="M192" s="62">
        <v>0</v>
      </c>
      <c r="N192" s="62">
        <v>0</v>
      </c>
      <c r="O192" s="62">
        <v>0</v>
      </c>
      <c r="P192" s="62">
        <v>0</v>
      </c>
      <c r="Q192" s="62">
        <v>0</v>
      </c>
      <c r="R192" s="62">
        <v>0</v>
      </c>
      <c r="S192" s="62">
        <v>0</v>
      </c>
      <c r="T192" s="62">
        <v>0</v>
      </c>
      <c r="U192" s="62">
        <v>0</v>
      </c>
      <c r="V192" s="62">
        <v>0</v>
      </c>
      <c r="W192" s="62">
        <v>0</v>
      </c>
      <c r="X192" s="62">
        <v>0</v>
      </c>
      <c r="Y192" s="62">
        <v>0</v>
      </c>
      <c r="Z192" s="62">
        <v>0</v>
      </c>
      <c r="AA192" s="62">
        <v>0</v>
      </c>
      <c r="AB192" s="62">
        <v>0</v>
      </c>
      <c r="AC192" s="62">
        <v>0</v>
      </c>
      <c r="AD192" s="62">
        <v>0</v>
      </c>
      <c r="AE192" s="62">
        <v>0</v>
      </c>
      <c r="AF192" s="62">
        <v>0</v>
      </c>
      <c r="AG192" s="62">
        <v>0</v>
      </c>
      <c r="AH192" s="62">
        <v>0</v>
      </c>
      <c r="AI192" s="62">
        <v>0</v>
      </c>
      <c r="AJ192" s="63">
        <f t="shared" si="2"/>
        <v>2421740.0700000003</v>
      </c>
      <c r="AM192" s="70"/>
    </row>
    <row r="193" spans="1:39" ht="20.100000000000001" customHeight="1">
      <c r="A193" s="59">
        <v>526</v>
      </c>
      <c r="B193" s="60" t="s">
        <v>847</v>
      </c>
      <c r="C193" s="61" t="s">
        <v>1301</v>
      </c>
      <c r="D193" s="62">
        <v>0</v>
      </c>
      <c r="E193" s="62">
        <v>0</v>
      </c>
      <c r="F193" s="62">
        <v>146130</v>
      </c>
      <c r="G193" s="62">
        <v>2774380.4299999997</v>
      </c>
      <c r="H193" s="62">
        <v>0</v>
      </c>
      <c r="I193" s="62">
        <v>5915.02</v>
      </c>
      <c r="J193" s="62">
        <v>92803.23</v>
      </c>
      <c r="K193" s="62">
        <v>2719.04</v>
      </c>
      <c r="L193" s="62">
        <v>0</v>
      </c>
      <c r="M193" s="62">
        <v>0</v>
      </c>
      <c r="N193" s="62">
        <v>12510.53</v>
      </c>
      <c r="O193" s="62">
        <v>0</v>
      </c>
      <c r="P193" s="62">
        <v>0</v>
      </c>
      <c r="Q193" s="62">
        <v>0</v>
      </c>
      <c r="R193" s="62">
        <v>0</v>
      </c>
      <c r="S193" s="62">
        <v>0</v>
      </c>
      <c r="T193" s="62">
        <v>0</v>
      </c>
      <c r="U193" s="62">
        <v>0</v>
      </c>
      <c r="V193" s="62">
        <v>0</v>
      </c>
      <c r="W193" s="62">
        <v>0</v>
      </c>
      <c r="X193" s="62">
        <v>0</v>
      </c>
      <c r="Y193" s="62">
        <v>0</v>
      </c>
      <c r="Z193" s="62">
        <v>0</v>
      </c>
      <c r="AA193" s="62">
        <v>0</v>
      </c>
      <c r="AB193" s="62">
        <v>0</v>
      </c>
      <c r="AC193" s="62">
        <v>0</v>
      </c>
      <c r="AD193" s="62">
        <v>0</v>
      </c>
      <c r="AE193" s="62">
        <v>0</v>
      </c>
      <c r="AF193" s="62">
        <v>0</v>
      </c>
      <c r="AG193" s="62">
        <v>0</v>
      </c>
      <c r="AH193" s="62">
        <v>0</v>
      </c>
      <c r="AI193" s="62">
        <v>0</v>
      </c>
      <c r="AJ193" s="63">
        <f t="shared" si="2"/>
        <v>3034458.2499999995</v>
      </c>
      <c r="AM193" s="70"/>
    </row>
    <row r="194" spans="1:39" ht="20.100000000000001" customHeight="1">
      <c r="A194" s="59">
        <v>548</v>
      </c>
      <c r="B194" s="60" t="s">
        <v>848</v>
      </c>
      <c r="C194" s="61" t="s">
        <v>1301</v>
      </c>
      <c r="D194" s="62">
        <v>0</v>
      </c>
      <c r="E194" s="62">
        <v>0</v>
      </c>
      <c r="F194" s="62">
        <v>0</v>
      </c>
      <c r="G194" s="62">
        <v>0</v>
      </c>
      <c r="H194" s="62">
        <v>0</v>
      </c>
      <c r="I194" s="62">
        <v>0</v>
      </c>
      <c r="J194" s="62">
        <v>0</v>
      </c>
      <c r="K194" s="62">
        <v>0</v>
      </c>
      <c r="L194" s="62">
        <v>0</v>
      </c>
      <c r="M194" s="62">
        <v>0</v>
      </c>
      <c r="N194" s="62">
        <v>0</v>
      </c>
      <c r="O194" s="62">
        <v>0</v>
      </c>
      <c r="P194" s="62">
        <v>0</v>
      </c>
      <c r="Q194" s="62">
        <v>0</v>
      </c>
      <c r="R194" s="62">
        <v>0</v>
      </c>
      <c r="S194" s="62">
        <v>0</v>
      </c>
      <c r="T194" s="62">
        <v>0</v>
      </c>
      <c r="U194" s="62">
        <v>0</v>
      </c>
      <c r="V194" s="62">
        <v>0</v>
      </c>
      <c r="W194" s="62">
        <v>0</v>
      </c>
      <c r="X194" s="62">
        <v>0</v>
      </c>
      <c r="Y194" s="62">
        <v>0</v>
      </c>
      <c r="Z194" s="62">
        <v>0</v>
      </c>
      <c r="AA194" s="62">
        <v>0</v>
      </c>
      <c r="AB194" s="62">
        <v>0</v>
      </c>
      <c r="AC194" s="62">
        <v>0</v>
      </c>
      <c r="AD194" s="62">
        <v>0</v>
      </c>
      <c r="AE194" s="62">
        <v>0</v>
      </c>
      <c r="AF194" s="62">
        <v>0</v>
      </c>
      <c r="AG194" s="62">
        <v>0</v>
      </c>
      <c r="AH194" s="62">
        <v>0</v>
      </c>
      <c r="AI194" s="62">
        <v>0</v>
      </c>
      <c r="AJ194" s="63">
        <f t="shared" si="2"/>
        <v>0</v>
      </c>
      <c r="AM194" s="70"/>
    </row>
    <row r="195" spans="1:39" ht="20.100000000000001" customHeight="1">
      <c r="A195" s="59">
        <v>551</v>
      </c>
      <c r="B195" s="60" t="s">
        <v>210</v>
      </c>
      <c r="C195" s="61" t="s">
        <v>1301</v>
      </c>
      <c r="D195" s="62">
        <v>0</v>
      </c>
      <c r="E195" s="62">
        <v>0</v>
      </c>
      <c r="F195" s="62">
        <v>0</v>
      </c>
      <c r="G195" s="62">
        <v>0</v>
      </c>
      <c r="H195" s="62">
        <v>0</v>
      </c>
      <c r="I195" s="62">
        <v>0</v>
      </c>
      <c r="J195" s="62">
        <v>0</v>
      </c>
      <c r="K195" s="62">
        <v>0</v>
      </c>
      <c r="L195" s="62">
        <v>0</v>
      </c>
      <c r="M195" s="62">
        <v>0</v>
      </c>
      <c r="N195" s="62">
        <v>0</v>
      </c>
      <c r="O195" s="62">
        <v>0</v>
      </c>
      <c r="P195" s="62">
        <v>0</v>
      </c>
      <c r="Q195" s="62">
        <v>0</v>
      </c>
      <c r="R195" s="62">
        <v>0</v>
      </c>
      <c r="S195" s="62">
        <v>0</v>
      </c>
      <c r="T195" s="62">
        <v>0</v>
      </c>
      <c r="U195" s="62">
        <v>0</v>
      </c>
      <c r="V195" s="62">
        <v>0</v>
      </c>
      <c r="W195" s="62">
        <v>0</v>
      </c>
      <c r="X195" s="62">
        <v>0</v>
      </c>
      <c r="Y195" s="62">
        <v>0</v>
      </c>
      <c r="Z195" s="62">
        <v>0</v>
      </c>
      <c r="AA195" s="62">
        <v>0</v>
      </c>
      <c r="AB195" s="62">
        <v>0</v>
      </c>
      <c r="AC195" s="62">
        <v>0</v>
      </c>
      <c r="AD195" s="62">
        <v>0</v>
      </c>
      <c r="AE195" s="62">
        <v>0</v>
      </c>
      <c r="AF195" s="62">
        <v>0</v>
      </c>
      <c r="AG195" s="62">
        <v>0</v>
      </c>
      <c r="AH195" s="62">
        <v>0</v>
      </c>
      <c r="AI195" s="62">
        <v>0</v>
      </c>
      <c r="AJ195" s="63">
        <f t="shared" si="2"/>
        <v>0</v>
      </c>
      <c r="AM195" s="70"/>
    </row>
    <row r="196" spans="1:39" ht="20.100000000000001" customHeight="1">
      <c r="A196" s="59">
        <v>572</v>
      </c>
      <c r="B196" s="60" t="s">
        <v>849</v>
      </c>
      <c r="C196" s="61" t="s">
        <v>1301</v>
      </c>
      <c r="D196" s="62">
        <v>0</v>
      </c>
      <c r="E196" s="62">
        <v>0</v>
      </c>
      <c r="F196" s="62">
        <v>3174687.23</v>
      </c>
      <c r="G196" s="62">
        <v>156975.11999999997</v>
      </c>
      <c r="H196" s="62">
        <v>0</v>
      </c>
      <c r="I196" s="62">
        <v>100851.84</v>
      </c>
      <c r="J196" s="62">
        <v>0</v>
      </c>
      <c r="K196" s="62">
        <v>0</v>
      </c>
      <c r="L196" s="62">
        <v>42668.39</v>
      </c>
      <c r="M196" s="62">
        <v>0</v>
      </c>
      <c r="N196" s="62">
        <v>0</v>
      </c>
      <c r="O196" s="62">
        <v>0</v>
      </c>
      <c r="P196" s="62">
        <v>0</v>
      </c>
      <c r="Q196" s="62">
        <v>0</v>
      </c>
      <c r="R196" s="62">
        <v>0</v>
      </c>
      <c r="S196" s="62">
        <v>0</v>
      </c>
      <c r="T196" s="62">
        <v>0</v>
      </c>
      <c r="U196" s="62">
        <v>0</v>
      </c>
      <c r="V196" s="62">
        <v>0</v>
      </c>
      <c r="W196" s="62">
        <v>0</v>
      </c>
      <c r="X196" s="62">
        <v>0</v>
      </c>
      <c r="Y196" s="62">
        <v>0</v>
      </c>
      <c r="Z196" s="62">
        <v>0</v>
      </c>
      <c r="AA196" s="62">
        <v>0</v>
      </c>
      <c r="AB196" s="62">
        <v>0</v>
      </c>
      <c r="AC196" s="62">
        <v>0</v>
      </c>
      <c r="AD196" s="62">
        <v>0</v>
      </c>
      <c r="AE196" s="62">
        <v>0</v>
      </c>
      <c r="AF196" s="62">
        <v>0</v>
      </c>
      <c r="AG196" s="62">
        <v>0</v>
      </c>
      <c r="AH196" s="62">
        <v>0</v>
      </c>
      <c r="AI196" s="62">
        <v>0</v>
      </c>
      <c r="AJ196" s="63">
        <f t="shared" si="2"/>
        <v>3475182.58</v>
      </c>
      <c r="AM196" s="70"/>
    </row>
    <row r="197" spans="1:39" ht="20.100000000000001" customHeight="1">
      <c r="A197" s="59">
        <v>573</v>
      </c>
      <c r="B197" s="60" t="s">
        <v>850</v>
      </c>
      <c r="C197" s="61" t="s">
        <v>1301</v>
      </c>
      <c r="D197" s="62">
        <v>0</v>
      </c>
      <c r="E197" s="62">
        <v>0</v>
      </c>
      <c r="F197" s="62">
        <v>0</v>
      </c>
      <c r="G197" s="62">
        <v>0</v>
      </c>
      <c r="H197" s="62">
        <v>0</v>
      </c>
      <c r="I197" s="62">
        <v>0</v>
      </c>
      <c r="J197" s="62">
        <v>0</v>
      </c>
      <c r="K197" s="62">
        <v>0</v>
      </c>
      <c r="L197" s="62">
        <v>0</v>
      </c>
      <c r="M197" s="62">
        <v>0</v>
      </c>
      <c r="N197" s="62">
        <v>0</v>
      </c>
      <c r="O197" s="62">
        <v>0</v>
      </c>
      <c r="P197" s="62">
        <v>0</v>
      </c>
      <c r="Q197" s="62">
        <v>0</v>
      </c>
      <c r="R197" s="62">
        <v>0</v>
      </c>
      <c r="S197" s="62">
        <v>0</v>
      </c>
      <c r="T197" s="62">
        <v>0</v>
      </c>
      <c r="U197" s="62">
        <v>0</v>
      </c>
      <c r="V197" s="62">
        <v>0</v>
      </c>
      <c r="W197" s="62">
        <v>0</v>
      </c>
      <c r="X197" s="62">
        <v>0</v>
      </c>
      <c r="Y197" s="62">
        <v>0</v>
      </c>
      <c r="Z197" s="62">
        <v>0</v>
      </c>
      <c r="AA197" s="62">
        <v>0</v>
      </c>
      <c r="AB197" s="62">
        <v>0</v>
      </c>
      <c r="AC197" s="62">
        <v>0</v>
      </c>
      <c r="AD197" s="62">
        <v>0</v>
      </c>
      <c r="AE197" s="62">
        <v>0</v>
      </c>
      <c r="AF197" s="62">
        <v>0</v>
      </c>
      <c r="AG197" s="62">
        <v>0</v>
      </c>
      <c r="AH197" s="62">
        <v>0</v>
      </c>
      <c r="AI197" s="62">
        <v>0</v>
      </c>
      <c r="AJ197" s="63">
        <f t="shared" si="2"/>
        <v>0</v>
      </c>
      <c r="AM197" s="70"/>
    </row>
    <row r="198" spans="1:39" ht="20.100000000000001" customHeight="1">
      <c r="A198" s="59">
        <v>574</v>
      </c>
      <c r="B198" s="60" t="s">
        <v>851</v>
      </c>
      <c r="C198" s="61" t="s">
        <v>1301</v>
      </c>
      <c r="D198" s="62">
        <v>1656</v>
      </c>
      <c r="E198" s="62">
        <v>1000000</v>
      </c>
      <c r="F198" s="62">
        <v>0</v>
      </c>
      <c r="G198" s="62">
        <v>3607060.2899999996</v>
      </c>
      <c r="H198" s="62">
        <v>0</v>
      </c>
      <c r="I198" s="62">
        <v>50</v>
      </c>
      <c r="J198" s="62">
        <v>18300000</v>
      </c>
      <c r="K198" s="62">
        <v>0</v>
      </c>
      <c r="L198" s="62">
        <v>0</v>
      </c>
      <c r="M198" s="62">
        <v>0</v>
      </c>
      <c r="N198" s="62">
        <v>168585.60000000001</v>
      </c>
      <c r="O198" s="62">
        <v>0</v>
      </c>
      <c r="P198" s="62">
        <v>0</v>
      </c>
      <c r="Q198" s="62">
        <v>0</v>
      </c>
      <c r="R198" s="62">
        <v>0</v>
      </c>
      <c r="S198" s="62">
        <v>0</v>
      </c>
      <c r="T198" s="62">
        <v>0</v>
      </c>
      <c r="U198" s="62">
        <v>0</v>
      </c>
      <c r="V198" s="62">
        <v>0</v>
      </c>
      <c r="W198" s="62">
        <v>0</v>
      </c>
      <c r="X198" s="62">
        <v>0</v>
      </c>
      <c r="Y198" s="62">
        <v>0</v>
      </c>
      <c r="Z198" s="62">
        <v>0</v>
      </c>
      <c r="AA198" s="62">
        <v>0</v>
      </c>
      <c r="AB198" s="62">
        <v>0</v>
      </c>
      <c r="AC198" s="62">
        <v>0</v>
      </c>
      <c r="AD198" s="62">
        <v>0</v>
      </c>
      <c r="AE198" s="62">
        <v>0</v>
      </c>
      <c r="AF198" s="62">
        <v>0</v>
      </c>
      <c r="AG198" s="62">
        <v>0</v>
      </c>
      <c r="AH198" s="62">
        <v>0</v>
      </c>
      <c r="AI198" s="62">
        <v>0</v>
      </c>
      <c r="AJ198" s="63">
        <f t="shared" si="2"/>
        <v>23077351.890000001</v>
      </c>
      <c r="AM198" s="70"/>
    </row>
    <row r="199" spans="1:39" ht="20.100000000000001" customHeight="1">
      <c r="A199" s="59">
        <v>575</v>
      </c>
      <c r="B199" s="60" t="s">
        <v>852</v>
      </c>
      <c r="C199" s="64" t="s">
        <v>1301</v>
      </c>
      <c r="D199" s="62">
        <v>0</v>
      </c>
      <c r="E199" s="62">
        <v>0</v>
      </c>
      <c r="F199" s="62">
        <v>0</v>
      </c>
      <c r="G199" s="62">
        <v>0</v>
      </c>
      <c r="H199" s="62">
        <v>0</v>
      </c>
      <c r="I199" s="62">
        <v>0</v>
      </c>
      <c r="J199" s="62">
        <v>0</v>
      </c>
      <c r="K199" s="62">
        <v>0</v>
      </c>
      <c r="L199" s="62">
        <v>0</v>
      </c>
      <c r="M199" s="62">
        <v>0</v>
      </c>
      <c r="N199" s="62">
        <v>0</v>
      </c>
      <c r="O199" s="62">
        <v>0</v>
      </c>
      <c r="P199" s="62">
        <v>0</v>
      </c>
      <c r="Q199" s="62">
        <v>0</v>
      </c>
      <c r="R199" s="62">
        <v>0</v>
      </c>
      <c r="S199" s="62">
        <v>0</v>
      </c>
      <c r="T199" s="62">
        <v>0</v>
      </c>
      <c r="U199" s="62">
        <v>0</v>
      </c>
      <c r="V199" s="62">
        <v>0</v>
      </c>
      <c r="W199" s="62">
        <v>0</v>
      </c>
      <c r="X199" s="62">
        <v>0</v>
      </c>
      <c r="Y199" s="62">
        <v>0</v>
      </c>
      <c r="Z199" s="62">
        <v>0</v>
      </c>
      <c r="AA199" s="62">
        <v>0</v>
      </c>
      <c r="AB199" s="62">
        <v>0</v>
      </c>
      <c r="AC199" s="62">
        <v>0</v>
      </c>
      <c r="AD199" s="62">
        <v>0</v>
      </c>
      <c r="AE199" s="62">
        <v>0</v>
      </c>
      <c r="AF199" s="62">
        <v>0</v>
      </c>
      <c r="AG199" s="62">
        <v>0</v>
      </c>
      <c r="AH199" s="62">
        <v>0</v>
      </c>
      <c r="AI199" s="62">
        <v>0</v>
      </c>
      <c r="AJ199" s="63">
        <f t="shared" si="2"/>
        <v>0</v>
      </c>
      <c r="AM199" s="70"/>
    </row>
    <row r="200" spans="1:39" ht="20.100000000000001" customHeight="1">
      <c r="A200" s="59">
        <v>576</v>
      </c>
      <c r="B200" s="60" t="s">
        <v>853</v>
      </c>
      <c r="C200" s="64" t="s">
        <v>1301</v>
      </c>
      <c r="D200" s="62">
        <v>3000000</v>
      </c>
      <c r="E200" s="62">
        <v>0</v>
      </c>
      <c r="F200" s="62">
        <v>16876</v>
      </c>
      <c r="G200" s="62">
        <v>51421.599999999999</v>
      </c>
      <c r="H200" s="62">
        <v>0</v>
      </c>
      <c r="I200" s="62">
        <v>3828.53</v>
      </c>
      <c r="J200" s="62">
        <v>0</v>
      </c>
      <c r="K200" s="62">
        <v>1876.9299999999998</v>
      </c>
      <c r="L200" s="62">
        <v>0</v>
      </c>
      <c r="M200" s="62">
        <v>0</v>
      </c>
      <c r="N200" s="62">
        <v>208.82000000000002</v>
      </c>
      <c r="O200" s="62">
        <v>0</v>
      </c>
      <c r="P200" s="62">
        <v>0</v>
      </c>
      <c r="Q200" s="62">
        <v>0</v>
      </c>
      <c r="R200" s="62">
        <v>0</v>
      </c>
      <c r="S200" s="62">
        <v>0</v>
      </c>
      <c r="T200" s="62">
        <v>0</v>
      </c>
      <c r="U200" s="62">
        <v>0</v>
      </c>
      <c r="V200" s="62">
        <v>0</v>
      </c>
      <c r="W200" s="62">
        <v>0</v>
      </c>
      <c r="X200" s="62">
        <v>0</v>
      </c>
      <c r="Y200" s="62">
        <v>0</v>
      </c>
      <c r="Z200" s="62">
        <v>0</v>
      </c>
      <c r="AA200" s="62">
        <v>0</v>
      </c>
      <c r="AB200" s="62">
        <v>0</v>
      </c>
      <c r="AC200" s="62">
        <v>0</v>
      </c>
      <c r="AD200" s="62">
        <v>0</v>
      </c>
      <c r="AE200" s="62">
        <v>0</v>
      </c>
      <c r="AF200" s="62">
        <v>0</v>
      </c>
      <c r="AG200" s="62">
        <v>0</v>
      </c>
      <c r="AH200" s="62">
        <v>0</v>
      </c>
      <c r="AI200" s="62">
        <v>0</v>
      </c>
      <c r="AJ200" s="63">
        <f t="shared" si="2"/>
        <v>3074211.88</v>
      </c>
      <c r="AM200" s="70"/>
    </row>
    <row r="201" spans="1:39" ht="20.100000000000001" customHeight="1">
      <c r="A201" s="59">
        <v>578</v>
      </c>
      <c r="B201" s="60" t="s">
        <v>854</v>
      </c>
      <c r="C201" s="61" t="s">
        <v>1301</v>
      </c>
      <c r="D201" s="62">
        <v>0</v>
      </c>
      <c r="E201" s="62">
        <v>0</v>
      </c>
      <c r="F201" s="62">
        <v>0</v>
      </c>
      <c r="G201" s="62">
        <v>48569.88</v>
      </c>
      <c r="H201" s="62">
        <v>0</v>
      </c>
      <c r="I201" s="62">
        <v>50</v>
      </c>
      <c r="J201" s="62">
        <v>0</v>
      </c>
      <c r="K201" s="62">
        <v>4371.7800000000007</v>
      </c>
      <c r="L201" s="62">
        <v>0</v>
      </c>
      <c r="M201" s="62">
        <v>0</v>
      </c>
      <c r="N201" s="62">
        <v>0</v>
      </c>
      <c r="O201" s="62">
        <v>0</v>
      </c>
      <c r="P201" s="62">
        <v>0</v>
      </c>
      <c r="Q201" s="62">
        <v>0</v>
      </c>
      <c r="R201" s="62">
        <v>0</v>
      </c>
      <c r="S201" s="62">
        <v>0</v>
      </c>
      <c r="T201" s="62">
        <v>0</v>
      </c>
      <c r="U201" s="62">
        <v>0</v>
      </c>
      <c r="V201" s="62">
        <v>0</v>
      </c>
      <c r="W201" s="62">
        <v>0</v>
      </c>
      <c r="X201" s="62">
        <v>0</v>
      </c>
      <c r="Y201" s="62">
        <v>0</v>
      </c>
      <c r="Z201" s="62">
        <v>0</v>
      </c>
      <c r="AA201" s="62">
        <v>0</v>
      </c>
      <c r="AB201" s="62">
        <v>0</v>
      </c>
      <c r="AC201" s="62">
        <v>0</v>
      </c>
      <c r="AD201" s="62">
        <v>0</v>
      </c>
      <c r="AE201" s="62">
        <v>0</v>
      </c>
      <c r="AF201" s="62">
        <v>0</v>
      </c>
      <c r="AG201" s="62">
        <v>0</v>
      </c>
      <c r="AH201" s="62">
        <v>0</v>
      </c>
      <c r="AI201" s="62">
        <v>0</v>
      </c>
      <c r="AJ201" s="63">
        <f t="shared" si="2"/>
        <v>52991.659999999996</v>
      </c>
      <c r="AM201" s="70"/>
    </row>
    <row r="202" spans="1:39" ht="20.100000000000001" customHeight="1">
      <c r="A202" s="59">
        <v>579</v>
      </c>
      <c r="B202" s="60" t="s">
        <v>855</v>
      </c>
      <c r="C202" s="64" t="s">
        <v>1301</v>
      </c>
      <c r="D202" s="62">
        <v>0</v>
      </c>
      <c r="E202" s="62">
        <v>0</v>
      </c>
      <c r="F202" s="62">
        <v>0</v>
      </c>
      <c r="G202" s="62">
        <v>0</v>
      </c>
      <c r="H202" s="62">
        <v>0</v>
      </c>
      <c r="I202" s="62">
        <v>0</v>
      </c>
      <c r="J202" s="62">
        <v>0</v>
      </c>
      <c r="K202" s="62">
        <v>0</v>
      </c>
      <c r="L202" s="62">
        <v>0</v>
      </c>
      <c r="M202" s="62">
        <v>0</v>
      </c>
      <c r="N202" s="62">
        <v>0</v>
      </c>
      <c r="O202" s="62">
        <v>0</v>
      </c>
      <c r="P202" s="62">
        <v>0</v>
      </c>
      <c r="Q202" s="62">
        <v>0</v>
      </c>
      <c r="R202" s="62">
        <v>0</v>
      </c>
      <c r="S202" s="62">
        <v>0</v>
      </c>
      <c r="T202" s="62">
        <v>0</v>
      </c>
      <c r="U202" s="62">
        <v>0</v>
      </c>
      <c r="V202" s="62">
        <v>0</v>
      </c>
      <c r="W202" s="62">
        <v>0</v>
      </c>
      <c r="X202" s="62">
        <v>0</v>
      </c>
      <c r="Y202" s="62">
        <v>0</v>
      </c>
      <c r="Z202" s="62">
        <v>0</v>
      </c>
      <c r="AA202" s="62">
        <v>0</v>
      </c>
      <c r="AB202" s="62">
        <v>0</v>
      </c>
      <c r="AC202" s="62">
        <v>0</v>
      </c>
      <c r="AD202" s="62">
        <v>0</v>
      </c>
      <c r="AE202" s="62">
        <v>0</v>
      </c>
      <c r="AF202" s="62">
        <v>0</v>
      </c>
      <c r="AG202" s="62">
        <v>0</v>
      </c>
      <c r="AH202" s="62">
        <v>0</v>
      </c>
      <c r="AI202" s="62">
        <v>0</v>
      </c>
      <c r="AJ202" s="63">
        <f t="shared" si="2"/>
        <v>0</v>
      </c>
      <c r="AM202" s="70"/>
    </row>
    <row r="203" spans="1:39" ht="20.100000000000001" customHeight="1">
      <c r="A203" s="59">
        <v>580</v>
      </c>
      <c r="B203" s="60" t="s">
        <v>218</v>
      </c>
      <c r="C203" s="61" t="s">
        <v>1301</v>
      </c>
      <c r="D203" s="62">
        <v>211969.49</v>
      </c>
      <c r="E203" s="62">
        <v>0</v>
      </c>
      <c r="F203" s="62">
        <v>54460.59</v>
      </c>
      <c r="G203" s="62">
        <v>422030.38000000006</v>
      </c>
      <c r="H203" s="62">
        <v>0</v>
      </c>
      <c r="I203" s="62">
        <v>0</v>
      </c>
      <c r="J203" s="62">
        <v>77112.070000000007</v>
      </c>
      <c r="K203" s="62">
        <v>0</v>
      </c>
      <c r="L203" s="62">
        <v>0</v>
      </c>
      <c r="M203" s="62">
        <v>0</v>
      </c>
      <c r="N203" s="62">
        <v>0</v>
      </c>
      <c r="O203" s="62">
        <v>0</v>
      </c>
      <c r="P203" s="62">
        <v>0</v>
      </c>
      <c r="Q203" s="62">
        <v>0</v>
      </c>
      <c r="R203" s="62">
        <v>0</v>
      </c>
      <c r="S203" s="62">
        <v>0</v>
      </c>
      <c r="T203" s="62">
        <v>0</v>
      </c>
      <c r="U203" s="62">
        <v>0</v>
      </c>
      <c r="V203" s="62">
        <v>0</v>
      </c>
      <c r="W203" s="62">
        <v>0</v>
      </c>
      <c r="X203" s="62">
        <v>0</v>
      </c>
      <c r="Y203" s="62">
        <v>0</v>
      </c>
      <c r="Z203" s="62">
        <v>0</v>
      </c>
      <c r="AA203" s="62">
        <v>0</v>
      </c>
      <c r="AB203" s="62">
        <v>0</v>
      </c>
      <c r="AC203" s="62">
        <v>0</v>
      </c>
      <c r="AD203" s="62">
        <v>0</v>
      </c>
      <c r="AE203" s="62">
        <v>0</v>
      </c>
      <c r="AF203" s="62">
        <v>0</v>
      </c>
      <c r="AG203" s="62">
        <v>0</v>
      </c>
      <c r="AH203" s="62">
        <v>0</v>
      </c>
      <c r="AI203" s="62">
        <v>0</v>
      </c>
      <c r="AJ203" s="63">
        <f t="shared" si="2"/>
        <v>765572.53</v>
      </c>
      <c r="AM203" s="70"/>
    </row>
    <row r="204" spans="1:39" ht="20.100000000000001" customHeight="1">
      <c r="A204" s="59">
        <v>581</v>
      </c>
      <c r="B204" s="60" t="s">
        <v>856</v>
      </c>
      <c r="C204" s="61" t="s">
        <v>1301</v>
      </c>
      <c r="D204" s="62">
        <v>0</v>
      </c>
      <c r="E204" s="62">
        <v>0</v>
      </c>
      <c r="F204" s="62">
        <v>0</v>
      </c>
      <c r="G204" s="62">
        <v>0</v>
      </c>
      <c r="H204" s="62">
        <v>0</v>
      </c>
      <c r="I204" s="62">
        <v>0</v>
      </c>
      <c r="J204" s="62">
        <v>0</v>
      </c>
      <c r="K204" s="62">
        <v>0</v>
      </c>
      <c r="L204" s="62">
        <v>0</v>
      </c>
      <c r="M204" s="62">
        <v>0</v>
      </c>
      <c r="N204" s="62">
        <v>0</v>
      </c>
      <c r="O204" s="62">
        <v>0</v>
      </c>
      <c r="P204" s="62">
        <v>0</v>
      </c>
      <c r="Q204" s="62">
        <v>0</v>
      </c>
      <c r="R204" s="62">
        <v>0</v>
      </c>
      <c r="S204" s="62">
        <v>0</v>
      </c>
      <c r="T204" s="62">
        <v>0</v>
      </c>
      <c r="U204" s="62">
        <v>0</v>
      </c>
      <c r="V204" s="62">
        <v>0</v>
      </c>
      <c r="W204" s="62">
        <v>0</v>
      </c>
      <c r="X204" s="62">
        <v>0</v>
      </c>
      <c r="Y204" s="62">
        <v>0</v>
      </c>
      <c r="Z204" s="62">
        <v>0</v>
      </c>
      <c r="AA204" s="62">
        <v>0</v>
      </c>
      <c r="AB204" s="62">
        <v>0</v>
      </c>
      <c r="AC204" s="62">
        <v>0</v>
      </c>
      <c r="AD204" s="62">
        <v>0</v>
      </c>
      <c r="AE204" s="62">
        <v>0</v>
      </c>
      <c r="AF204" s="62">
        <v>0</v>
      </c>
      <c r="AG204" s="62">
        <v>0</v>
      </c>
      <c r="AH204" s="62">
        <v>0</v>
      </c>
      <c r="AI204" s="62">
        <v>0</v>
      </c>
      <c r="AJ204" s="63">
        <f t="shared" si="2"/>
        <v>0</v>
      </c>
      <c r="AM204" s="70"/>
    </row>
    <row r="205" spans="1:39" ht="20.100000000000001" customHeight="1">
      <c r="A205" s="59">
        <v>582</v>
      </c>
      <c r="B205" s="60" t="s">
        <v>857</v>
      </c>
      <c r="C205" s="61" t="s">
        <v>1301</v>
      </c>
      <c r="D205" s="62">
        <v>0</v>
      </c>
      <c r="E205" s="62">
        <v>2001656</v>
      </c>
      <c r="F205" s="62">
        <v>16017659.92</v>
      </c>
      <c r="G205" s="62">
        <v>50279.69</v>
      </c>
      <c r="H205" s="62">
        <v>0</v>
      </c>
      <c r="I205" s="62">
        <v>0</v>
      </c>
      <c r="J205" s="62">
        <v>0</v>
      </c>
      <c r="K205" s="62">
        <v>0</v>
      </c>
      <c r="L205" s="62">
        <v>0</v>
      </c>
      <c r="M205" s="62">
        <v>0</v>
      </c>
      <c r="N205" s="62">
        <v>0</v>
      </c>
      <c r="O205" s="62">
        <v>0</v>
      </c>
      <c r="P205" s="62">
        <v>0</v>
      </c>
      <c r="Q205" s="62">
        <v>0</v>
      </c>
      <c r="R205" s="62">
        <v>0</v>
      </c>
      <c r="S205" s="62">
        <v>0</v>
      </c>
      <c r="T205" s="62">
        <v>0</v>
      </c>
      <c r="U205" s="62">
        <v>0</v>
      </c>
      <c r="V205" s="62">
        <v>0</v>
      </c>
      <c r="W205" s="62">
        <v>0</v>
      </c>
      <c r="X205" s="62">
        <v>0</v>
      </c>
      <c r="Y205" s="62">
        <v>0</v>
      </c>
      <c r="Z205" s="62">
        <v>0</v>
      </c>
      <c r="AA205" s="62">
        <v>0</v>
      </c>
      <c r="AB205" s="62">
        <v>0</v>
      </c>
      <c r="AC205" s="62">
        <v>0</v>
      </c>
      <c r="AD205" s="62">
        <v>0</v>
      </c>
      <c r="AE205" s="62">
        <v>0</v>
      </c>
      <c r="AF205" s="62">
        <v>0</v>
      </c>
      <c r="AG205" s="62">
        <v>0</v>
      </c>
      <c r="AH205" s="62">
        <v>0</v>
      </c>
      <c r="AI205" s="62">
        <v>0</v>
      </c>
      <c r="AJ205" s="63">
        <f t="shared" si="2"/>
        <v>18069595.610000003</v>
      </c>
      <c r="AM205" s="70"/>
    </row>
    <row r="206" spans="1:39" ht="20.100000000000001" customHeight="1">
      <c r="A206" s="59">
        <v>584</v>
      </c>
      <c r="B206" s="60" t="s">
        <v>858</v>
      </c>
      <c r="C206" s="61" t="s">
        <v>1301</v>
      </c>
      <c r="D206" s="62">
        <v>0</v>
      </c>
      <c r="E206" s="62">
        <v>0</v>
      </c>
      <c r="F206" s="62">
        <v>0</v>
      </c>
      <c r="G206" s="62">
        <v>0</v>
      </c>
      <c r="H206" s="62">
        <v>0</v>
      </c>
      <c r="I206" s="62">
        <v>0</v>
      </c>
      <c r="J206" s="62">
        <v>0</v>
      </c>
      <c r="K206" s="62">
        <v>0</v>
      </c>
      <c r="L206" s="62">
        <v>0</v>
      </c>
      <c r="M206" s="62">
        <v>0</v>
      </c>
      <c r="N206" s="62">
        <v>0</v>
      </c>
      <c r="O206" s="62">
        <v>0</v>
      </c>
      <c r="P206" s="62">
        <v>0</v>
      </c>
      <c r="Q206" s="62">
        <v>0</v>
      </c>
      <c r="R206" s="62">
        <v>0</v>
      </c>
      <c r="S206" s="62">
        <v>0</v>
      </c>
      <c r="T206" s="62">
        <v>0</v>
      </c>
      <c r="U206" s="62">
        <v>0</v>
      </c>
      <c r="V206" s="62">
        <v>0</v>
      </c>
      <c r="W206" s="62">
        <v>0</v>
      </c>
      <c r="X206" s="62">
        <v>0</v>
      </c>
      <c r="Y206" s="62">
        <v>0</v>
      </c>
      <c r="Z206" s="62">
        <v>0</v>
      </c>
      <c r="AA206" s="62">
        <v>0</v>
      </c>
      <c r="AB206" s="62">
        <v>0</v>
      </c>
      <c r="AC206" s="62">
        <v>0</v>
      </c>
      <c r="AD206" s="62">
        <v>0</v>
      </c>
      <c r="AE206" s="62">
        <v>0</v>
      </c>
      <c r="AF206" s="62">
        <v>0</v>
      </c>
      <c r="AG206" s="62">
        <v>0</v>
      </c>
      <c r="AH206" s="62">
        <v>0</v>
      </c>
      <c r="AI206" s="62">
        <v>0</v>
      </c>
      <c r="AJ206" s="63">
        <f t="shared" ref="AJ206:AJ269" si="3">SUM(D206:AI206)</f>
        <v>0</v>
      </c>
      <c r="AM206" s="70"/>
    </row>
    <row r="207" spans="1:39" ht="20.100000000000001" customHeight="1">
      <c r="A207" s="59">
        <v>585</v>
      </c>
      <c r="B207" s="60" t="s">
        <v>222</v>
      </c>
      <c r="C207" s="61" t="s">
        <v>1301</v>
      </c>
      <c r="D207" s="62">
        <v>0</v>
      </c>
      <c r="E207" s="62">
        <v>10183187</v>
      </c>
      <c r="F207" s="62">
        <v>0</v>
      </c>
      <c r="G207" s="62">
        <v>22</v>
      </c>
      <c r="H207" s="62">
        <v>0</v>
      </c>
      <c r="I207" s="62">
        <v>0</v>
      </c>
      <c r="J207" s="62">
        <v>0</v>
      </c>
      <c r="K207" s="62">
        <v>0</v>
      </c>
      <c r="L207" s="62">
        <v>0</v>
      </c>
      <c r="M207" s="62">
        <v>0</v>
      </c>
      <c r="N207" s="62">
        <v>0</v>
      </c>
      <c r="O207" s="62">
        <v>0</v>
      </c>
      <c r="P207" s="62">
        <v>0</v>
      </c>
      <c r="Q207" s="62">
        <v>0</v>
      </c>
      <c r="R207" s="62">
        <v>0</v>
      </c>
      <c r="S207" s="62">
        <v>0</v>
      </c>
      <c r="T207" s="62">
        <v>7500</v>
      </c>
      <c r="U207" s="62">
        <v>0</v>
      </c>
      <c r="V207" s="62">
        <v>0</v>
      </c>
      <c r="W207" s="62">
        <v>0</v>
      </c>
      <c r="X207" s="62">
        <v>0</v>
      </c>
      <c r="Y207" s="62">
        <v>0</v>
      </c>
      <c r="Z207" s="62">
        <v>0</v>
      </c>
      <c r="AA207" s="62">
        <v>170127.7942</v>
      </c>
      <c r="AB207" s="62">
        <v>0</v>
      </c>
      <c r="AC207" s="62">
        <v>0</v>
      </c>
      <c r="AD207" s="62">
        <v>0</v>
      </c>
      <c r="AE207" s="62">
        <v>0</v>
      </c>
      <c r="AF207" s="62">
        <v>0</v>
      </c>
      <c r="AG207" s="62">
        <v>0</v>
      </c>
      <c r="AH207" s="62">
        <v>0</v>
      </c>
      <c r="AI207" s="62">
        <v>0</v>
      </c>
      <c r="AJ207" s="63">
        <f t="shared" si="3"/>
        <v>10360836.794199999</v>
      </c>
      <c r="AM207" s="70"/>
    </row>
    <row r="208" spans="1:39" ht="20.100000000000001" customHeight="1">
      <c r="A208" s="59">
        <v>586</v>
      </c>
      <c r="B208" s="60" t="s">
        <v>223</v>
      </c>
      <c r="C208" s="64" t="s">
        <v>1301</v>
      </c>
      <c r="D208" s="62">
        <v>0</v>
      </c>
      <c r="E208" s="62">
        <v>0</v>
      </c>
      <c r="F208" s="62">
        <v>74443.98</v>
      </c>
      <c r="G208" s="62">
        <v>25005.5</v>
      </c>
      <c r="H208" s="62">
        <v>0</v>
      </c>
      <c r="I208" s="62">
        <v>53016.200000000012</v>
      </c>
      <c r="J208" s="62">
        <v>0</v>
      </c>
      <c r="K208" s="62">
        <v>0</v>
      </c>
      <c r="L208" s="62">
        <v>0</v>
      </c>
      <c r="M208" s="62">
        <v>0</v>
      </c>
      <c r="N208" s="62">
        <v>0</v>
      </c>
      <c r="O208" s="62">
        <v>0</v>
      </c>
      <c r="P208" s="62">
        <v>0</v>
      </c>
      <c r="Q208" s="62">
        <v>0</v>
      </c>
      <c r="R208" s="62">
        <v>0</v>
      </c>
      <c r="S208" s="62">
        <v>0</v>
      </c>
      <c r="T208" s="62">
        <v>0</v>
      </c>
      <c r="U208" s="62">
        <v>0</v>
      </c>
      <c r="V208" s="62">
        <v>0</v>
      </c>
      <c r="W208" s="62">
        <v>0</v>
      </c>
      <c r="X208" s="62">
        <v>0</v>
      </c>
      <c r="Y208" s="62">
        <v>0</v>
      </c>
      <c r="Z208" s="62">
        <v>0</v>
      </c>
      <c r="AA208" s="62">
        <v>0</v>
      </c>
      <c r="AB208" s="62">
        <v>0</v>
      </c>
      <c r="AC208" s="62">
        <v>0</v>
      </c>
      <c r="AD208" s="62">
        <v>0</v>
      </c>
      <c r="AE208" s="62">
        <v>0</v>
      </c>
      <c r="AF208" s="62">
        <v>0</v>
      </c>
      <c r="AG208" s="62">
        <v>0</v>
      </c>
      <c r="AH208" s="62">
        <v>0</v>
      </c>
      <c r="AI208" s="62">
        <v>0</v>
      </c>
      <c r="AJ208" s="63">
        <f t="shared" si="3"/>
        <v>152465.68</v>
      </c>
      <c r="AM208" s="70"/>
    </row>
    <row r="209" spans="1:39" ht="20.100000000000001" customHeight="1">
      <c r="A209" s="59">
        <v>587</v>
      </c>
      <c r="B209" s="60" t="s">
        <v>859</v>
      </c>
      <c r="C209" s="61" t="s">
        <v>1301</v>
      </c>
      <c r="D209" s="62">
        <v>0</v>
      </c>
      <c r="E209" s="62">
        <v>0</v>
      </c>
      <c r="F209" s="62">
        <v>9347175</v>
      </c>
      <c r="G209" s="62">
        <v>1848932.4500000002</v>
      </c>
      <c r="H209" s="62">
        <v>0</v>
      </c>
      <c r="I209" s="62">
        <v>0</v>
      </c>
      <c r="J209" s="62">
        <v>16417009</v>
      </c>
      <c r="K209" s="62">
        <v>0</v>
      </c>
      <c r="L209" s="62">
        <v>0</v>
      </c>
      <c r="M209" s="62">
        <v>0</v>
      </c>
      <c r="N209" s="62">
        <v>0</v>
      </c>
      <c r="O209" s="62">
        <v>0</v>
      </c>
      <c r="P209" s="62">
        <v>0</v>
      </c>
      <c r="Q209" s="62">
        <v>0</v>
      </c>
      <c r="R209" s="62">
        <v>0</v>
      </c>
      <c r="S209" s="62">
        <v>0</v>
      </c>
      <c r="T209" s="62">
        <v>0</v>
      </c>
      <c r="U209" s="62">
        <v>0</v>
      </c>
      <c r="V209" s="62">
        <v>0</v>
      </c>
      <c r="W209" s="62">
        <v>0</v>
      </c>
      <c r="X209" s="62">
        <v>0</v>
      </c>
      <c r="Y209" s="62">
        <v>0</v>
      </c>
      <c r="Z209" s="62">
        <v>0</v>
      </c>
      <c r="AA209" s="62">
        <v>0</v>
      </c>
      <c r="AB209" s="62">
        <v>0</v>
      </c>
      <c r="AC209" s="62">
        <v>0</v>
      </c>
      <c r="AD209" s="62">
        <v>0</v>
      </c>
      <c r="AE209" s="62">
        <v>0</v>
      </c>
      <c r="AF209" s="62">
        <v>0</v>
      </c>
      <c r="AG209" s="62">
        <v>0</v>
      </c>
      <c r="AH209" s="62">
        <v>0</v>
      </c>
      <c r="AI209" s="62">
        <v>0</v>
      </c>
      <c r="AJ209" s="63">
        <f t="shared" si="3"/>
        <v>27613116.449999999</v>
      </c>
      <c r="AM209" s="70"/>
    </row>
    <row r="210" spans="1:39" ht="20.100000000000001" customHeight="1">
      <c r="A210" s="59">
        <v>588</v>
      </c>
      <c r="B210" s="60" t="s">
        <v>224</v>
      </c>
      <c r="C210" s="64" t="s">
        <v>1301</v>
      </c>
      <c r="D210" s="62">
        <v>0</v>
      </c>
      <c r="E210" s="62">
        <v>0</v>
      </c>
      <c r="F210" s="62">
        <v>0</v>
      </c>
      <c r="G210" s="62">
        <v>0</v>
      </c>
      <c r="H210" s="62">
        <v>0</v>
      </c>
      <c r="I210" s="62">
        <v>0</v>
      </c>
      <c r="J210" s="62">
        <v>0</v>
      </c>
      <c r="K210" s="62">
        <v>0</v>
      </c>
      <c r="L210" s="62">
        <v>0</v>
      </c>
      <c r="M210" s="62">
        <v>0</v>
      </c>
      <c r="N210" s="62">
        <v>0</v>
      </c>
      <c r="O210" s="62">
        <v>0</v>
      </c>
      <c r="P210" s="62">
        <v>0</v>
      </c>
      <c r="Q210" s="62">
        <v>0</v>
      </c>
      <c r="R210" s="62">
        <v>0</v>
      </c>
      <c r="S210" s="62">
        <v>0</v>
      </c>
      <c r="T210" s="62">
        <v>0</v>
      </c>
      <c r="U210" s="62">
        <v>2744000</v>
      </c>
      <c r="V210" s="62">
        <v>0</v>
      </c>
      <c r="W210" s="62">
        <v>0</v>
      </c>
      <c r="X210" s="62">
        <v>0</v>
      </c>
      <c r="Y210" s="62">
        <v>0</v>
      </c>
      <c r="Z210" s="62">
        <v>0</v>
      </c>
      <c r="AA210" s="62">
        <v>0</v>
      </c>
      <c r="AB210" s="62">
        <v>0</v>
      </c>
      <c r="AC210" s="62">
        <v>0</v>
      </c>
      <c r="AD210" s="62">
        <v>0</v>
      </c>
      <c r="AE210" s="62">
        <v>0</v>
      </c>
      <c r="AF210" s="62">
        <v>0</v>
      </c>
      <c r="AG210" s="62">
        <v>0</v>
      </c>
      <c r="AH210" s="62">
        <v>0</v>
      </c>
      <c r="AI210" s="62">
        <v>0</v>
      </c>
      <c r="AJ210" s="63">
        <f t="shared" si="3"/>
        <v>2744000</v>
      </c>
      <c r="AM210" s="70"/>
    </row>
    <row r="211" spans="1:39" ht="20.100000000000001" customHeight="1">
      <c r="A211" s="59">
        <v>589</v>
      </c>
      <c r="B211" s="60" t="s">
        <v>860</v>
      </c>
      <c r="C211" s="64" t="s">
        <v>1301</v>
      </c>
      <c r="D211" s="62">
        <v>0</v>
      </c>
      <c r="E211" s="62">
        <v>0</v>
      </c>
      <c r="F211" s="62">
        <v>0</v>
      </c>
      <c r="G211" s="62">
        <v>0</v>
      </c>
      <c r="H211" s="62">
        <v>0</v>
      </c>
      <c r="I211" s="62">
        <v>0</v>
      </c>
      <c r="J211" s="62">
        <v>0</v>
      </c>
      <c r="K211" s="62">
        <v>0</v>
      </c>
      <c r="L211" s="62">
        <v>0</v>
      </c>
      <c r="M211" s="62">
        <v>0</v>
      </c>
      <c r="N211" s="62">
        <v>0</v>
      </c>
      <c r="O211" s="62">
        <v>0</v>
      </c>
      <c r="P211" s="62">
        <v>0</v>
      </c>
      <c r="Q211" s="62">
        <v>0</v>
      </c>
      <c r="R211" s="62">
        <v>0</v>
      </c>
      <c r="S211" s="62">
        <v>0</v>
      </c>
      <c r="T211" s="62">
        <v>0</v>
      </c>
      <c r="U211" s="62">
        <v>0</v>
      </c>
      <c r="V211" s="62">
        <v>0</v>
      </c>
      <c r="W211" s="62">
        <v>0</v>
      </c>
      <c r="X211" s="62">
        <v>0</v>
      </c>
      <c r="Y211" s="62">
        <v>0</v>
      </c>
      <c r="Z211" s="62">
        <v>0</v>
      </c>
      <c r="AA211" s="62">
        <v>0</v>
      </c>
      <c r="AB211" s="62">
        <v>0</v>
      </c>
      <c r="AC211" s="62">
        <v>0</v>
      </c>
      <c r="AD211" s="62">
        <v>0</v>
      </c>
      <c r="AE211" s="62">
        <v>0</v>
      </c>
      <c r="AF211" s="62">
        <v>0</v>
      </c>
      <c r="AG211" s="62">
        <v>0</v>
      </c>
      <c r="AH211" s="62">
        <v>0</v>
      </c>
      <c r="AI211" s="62">
        <v>0</v>
      </c>
      <c r="AJ211" s="63">
        <f t="shared" si="3"/>
        <v>0</v>
      </c>
      <c r="AM211" s="70"/>
    </row>
    <row r="212" spans="1:39" ht="20.100000000000001" customHeight="1">
      <c r="A212" s="59">
        <v>590</v>
      </c>
      <c r="B212" s="60" t="s">
        <v>861</v>
      </c>
      <c r="C212" s="61" t="s">
        <v>1301</v>
      </c>
      <c r="D212" s="62">
        <v>0</v>
      </c>
      <c r="E212" s="62">
        <v>0</v>
      </c>
      <c r="F212" s="62">
        <v>19917298.059999999</v>
      </c>
      <c r="G212" s="62">
        <v>9099.1600000000017</v>
      </c>
      <c r="H212" s="62">
        <v>0</v>
      </c>
      <c r="I212" s="62">
        <v>22674.67</v>
      </c>
      <c r="J212" s="62">
        <v>0</v>
      </c>
      <c r="K212" s="62">
        <v>0</v>
      </c>
      <c r="L212" s="62">
        <v>0</v>
      </c>
      <c r="M212" s="62">
        <v>0</v>
      </c>
      <c r="N212" s="62">
        <v>44809.34</v>
      </c>
      <c r="O212" s="62">
        <v>0</v>
      </c>
      <c r="P212" s="62">
        <v>0</v>
      </c>
      <c r="Q212" s="62">
        <v>0</v>
      </c>
      <c r="R212" s="62">
        <v>0</v>
      </c>
      <c r="S212" s="62">
        <v>0</v>
      </c>
      <c r="T212" s="62">
        <v>0</v>
      </c>
      <c r="U212" s="62">
        <v>0</v>
      </c>
      <c r="V212" s="62">
        <v>0</v>
      </c>
      <c r="W212" s="62">
        <v>0</v>
      </c>
      <c r="X212" s="62">
        <v>33431.866999999998</v>
      </c>
      <c r="Y212" s="62">
        <v>0</v>
      </c>
      <c r="Z212" s="62">
        <v>0</v>
      </c>
      <c r="AA212" s="62">
        <v>0</v>
      </c>
      <c r="AB212" s="62">
        <v>0</v>
      </c>
      <c r="AC212" s="62">
        <v>0</v>
      </c>
      <c r="AD212" s="62">
        <v>0</v>
      </c>
      <c r="AE212" s="62">
        <v>0</v>
      </c>
      <c r="AF212" s="62">
        <v>0</v>
      </c>
      <c r="AG212" s="62">
        <v>0</v>
      </c>
      <c r="AH212" s="62">
        <v>0</v>
      </c>
      <c r="AI212" s="62">
        <v>0</v>
      </c>
      <c r="AJ212" s="63">
        <f t="shared" si="3"/>
        <v>20027313.096999999</v>
      </c>
      <c r="AM212" s="70"/>
    </row>
    <row r="213" spans="1:39" ht="20.100000000000001" customHeight="1">
      <c r="A213" s="59">
        <v>591</v>
      </c>
      <c r="B213" s="60" t="s">
        <v>862</v>
      </c>
      <c r="C213" s="61" t="s">
        <v>1301</v>
      </c>
      <c r="D213" s="62">
        <v>0</v>
      </c>
      <c r="E213" s="62">
        <v>0</v>
      </c>
      <c r="F213" s="62">
        <v>63874671.130000003</v>
      </c>
      <c r="G213" s="62">
        <v>4210429.17</v>
      </c>
      <c r="H213" s="62">
        <v>0</v>
      </c>
      <c r="I213" s="62">
        <v>0</v>
      </c>
      <c r="J213" s="62">
        <v>0</v>
      </c>
      <c r="K213" s="62">
        <v>17624.09</v>
      </c>
      <c r="L213" s="62">
        <v>0</v>
      </c>
      <c r="M213" s="62">
        <v>0</v>
      </c>
      <c r="N213" s="62">
        <v>0</v>
      </c>
      <c r="O213" s="62">
        <v>0</v>
      </c>
      <c r="P213" s="62">
        <v>0</v>
      </c>
      <c r="Q213" s="62">
        <v>0</v>
      </c>
      <c r="R213" s="62">
        <v>0</v>
      </c>
      <c r="S213" s="62">
        <v>0</v>
      </c>
      <c r="T213" s="62">
        <v>16952</v>
      </c>
      <c r="U213" s="62">
        <v>0</v>
      </c>
      <c r="V213" s="62">
        <v>0</v>
      </c>
      <c r="W213" s="62">
        <v>0</v>
      </c>
      <c r="X213" s="62">
        <v>0</v>
      </c>
      <c r="Y213" s="62">
        <v>0</v>
      </c>
      <c r="Z213" s="62">
        <v>0</v>
      </c>
      <c r="AA213" s="62">
        <v>0</v>
      </c>
      <c r="AB213" s="62">
        <v>0</v>
      </c>
      <c r="AC213" s="62">
        <v>0</v>
      </c>
      <c r="AD213" s="62">
        <v>0</v>
      </c>
      <c r="AE213" s="62">
        <v>0</v>
      </c>
      <c r="AF213" s="62">
        <v>0</v>
      </c>
      <c r="AG213" s="62">
        <v>0</v>
      </c>
      <c r="AH213" s="62">
        <v>0</v>
      </c>
      <c r="AI213" s="62">
        <v>0</v>
      </c>
      <c r="AJ213" s="63">
        <f t="shared" si="3"/>
        <v>68119676.390000001</v>
      </c>
      <c r="AM213" s="70"/>
    </row>
    <row r="214" spans="1:39" ht="20.100000000000001" customHeight="1">
      <c r="A214" s="59">
        <v>592</v>
      </c>
      <c r="B214" s="60" t="s">
        <v>863</v>
      </c>
      <c r="C214" s="61" t="s">
        <v>1301</v>
      </c>
      <c r="D214" s="62">
        <v>0</v>
      </c>
      <c r="E214" s="62">
        <v>0</v>
      </c>
      <c r="F214" s="62">
        <v>32650543.579999998</v>
      </c>
      <c r="G214" s="62">
        <v>1201.45</v>
      </c>
      <c r="H214" s="62">
        <v>0</v>
      </c>
      <c r="I214" s="62">
        <v>2680.12</v>
      </c>
      <c r="J214" s="62">
        <v>1100</v>
      </c>
      <c r="K214" s="62">
        <v>0</v>
      </c>
      <c r="L214" s="62">
        <v>0</v>
      </c>
      <c r="M214" s="62">
        <v>0</v>
      </c>
      <c r="N214" s="62">
        <v>0</v>
      </c>
      <c r="O214" s="62">
        <v>0</v>
      </c>
      <c r="P214" s="62">
        <v>0</v>
      </c>
      <c r="Q214" s="62">
        <v>0</v>
      </c>
      <c r="R214" s="62">
        <v>0</v>
      </c>
      <c r="S214" s="62">
        <v>0</v>
      </c>
      <c r="T214" s="62">
        <v>0</v>
      </c>
      <c r="U214" s="62">
        <v>0</v>
      </c>
      <c r="V214" s="62">
        <v>0</v>
      </c>
      <c r="W214" s="62">
        <v>0</v>
      </c>
      <c r="X214" s="62">
        <v>74623.285799999998</v>
      </c>
      <c r="Y214" s="62">
        <v>0</v>
      </c>
      <c r="Z214" s="62">
        <v>0</v>
      </c>
      <c r="AA214" s="62">
        <v>0</v>
      </c>
      <c r="AB214" s="62">
        <v>0</v>
      </c>
      <c r="AC214" s="62">
        <v>0</v>
      </c>
      <c r="AD214" s="62">
        <v>0</v>
      </c>
      <c r="AE214" s="62">
        <v>0</v>
      </c>
      <c r="AF214" s="62">
        <v>0</v>
      </c>
      <c r="AG214" s="62">
        <v>0</v>
      </c>
      <c r="AH214" s="62">
        <v>0</v>
      </c>
      <c r="AI214" s="62">
        <v>0</v>
      </c>
      <c r="AJ214" s="63">
        <f t="shared" si="3"/>
        <v>32730148.435799997</v>
      </c>
      <c r="AM214" s="70"/>
    </row>
    <row r="215" spans="1:39" ht="20.100000000000001" customHeight="1">
      <c r="A215" s="59">
        <v>593</v>
      </c>
      <c r="B215" s="60" t="s">
        <v>864</v>
      </c>
      <c r="C215" s="61" t="s">
        <v>1301</v>
      </c>
      <c r="D215" s="62">
        <v>0</v>
      </c>
      <c r="E215" s="62">
        <v>0</v>
      </c>
      <c r="F215" s="62">
        <v>0</v>
      </c>
      <c r="G215" s="62">
        <v>0</v>
      </c>
      <c r="H215" s="62">
        <v>0</v>
      </c>
      <c r="I215" s="62">
        <v>0</v>
      </c>
      <c r="J215" s="62">
        <v>0</v>
      </c>
      <c r="K215" s="62">
        <v>0</v>
      </c>
      <c r="L215" s="62">
        <v>0</v>
      </c>
      <c r="M215" s="62">
        <v>0</v>
      </c>
      <c r="N215" s="62">
        <v>0</v>
      </c>
      <c r="O215" s="62">
        <v>0</v>
      </c>
      <c r="P215" s="62">
        <v>0</v>
      </c>
      <c r="Q215" s="62">
        <v>0</v>
      </c>
      <c r="R215" s="62">
        <v>0</v>
      </c>
      <c r="S215" s="62">
        <v>0</v>
      </c>
      <c r="T215" s="62">
        <v>0</v>
      </c>
      <c r="U215" s="62">
        <v>0</v>
      </c>
      <c r="V215" s="62">
        <v>0</v>
      </c>
      <c r="W215" s="62">
        <v>0</v>
      </c>
      <c r="X215" s="62">
        <v>0</v>
      </c>
      <c r="Y215" s="62">
        <v>0</v>
      </c>
      <c r="Z215" s="62">
        <v>0</v>
      </c>
      <c r="AA215" s="62">
        <v>0</v>
      </c>
      <c r="AB215" s="62">
        <v>0</v>
      </c>
      <c r="AC215" s="62">
        <v>0</v>
      </c>
      <c r="AD215" s="62">
        <v>0</v>
      </c>
      <c r="AE215" s="62">
        <v>0</v>
      </c>
      <c r="AF215" s="62">
        <v>0</v>
      </c>
      <c r="AG215" s="62">
        <v>0</v>
      </c>
      <c r="AH215" s="62">
        <v>0</v>
      </c>
      <c r="AI215" s="62">
        <v>0</v>
      </c>
      <c r="AJ215" s="63">
        <f t="shared" si="3"/>
        <v>0</v>
      </c>
      <c r="AM215" s="70"/>
    </row>
    <row r="216" spans="1:39" ht="20.100000000000001" customHeight="1">
      <c r="A216" s="59">
        <v>594</v>
      </c>
      <c r="B216" s="60" t="s">
        <v>113</v>
      </c>
      <c r="C216" s="61" t="s">
        <v>1301</v>
      </c>
      <c r="D216" s="62">
        <v>0</v>
      </c>
      <c r="E216" s="62">
        <v>0</v>
      </c>
      <c r="F216" s="62">
        <v>1829086.3</v>
      </c>
      <c r="G216" s="62">
        <v>47409.69</v>
      </c>
      <c r="H216" s="62">
        <v>0</v>
      </c>
      <c r="I216" s="62">
        <v>0</v>
      </c>
      <c r="J216" s="62">
        <v>0.02</v>
      </c>
      <c r="K216" s="62">
        <v>16142.749999999998</v>
      </c>
      <c r="L216" s="62">
        <v>0</v>
      </c>
      <c r="M216" s="62">
        <v>0</v>
      </c>
      <c r="N216" s="62">
        <v>0.05</v>
      </c>
      <c r="O216" s="62">
        <v>0</v>
      </c>
      <c r="P216" s="62">
        <v>0</v>
      </c>
      <c r="Q216" s="62">
        <v>0</v>
      </c>
      <c r="R216" s="62">
        <v>0</v>
      </c>
      <c r="S216" s="62">
        <v>0</v>
      </c>
      <c r="T216" s="62">
        <v>0</v>
      </c>
      <c r="U216" s="62">
        <v>0</v>
      </c>
      <c r="V216" s="62">
        <v>0</v>
      </c>
      <c r="W216" s="62">
        <v>0</v>
      </c>
      <c r="X216" s="62">
        <v>0</v>
      </c>
      <c r="Y216" s="62">
        <v>0</v>
      </c>
      <c r="Z216" s="62">
        <v>0</v>
      </c>
      <c r="AA216" s="62">
        <v>0</v>
      </c>
      <c r="AB216" s="62">
        <v>0</v>
      </c>
      <c r="AC216" s="62">
        <v>0</v>
      </c>
      <c r="AD216" s="62">
        <v>0</v>
      </c>
      <c r="AE216" s="62">
        <v>0</v>
      </c>
      <c r="AF216" s="62">
        <v>0</v>
      </c>
      <c r="AG216" s="62">
        <v>0</v>
      </c>
      <c r="AH216" s="62">
        <v>0</v>
      </c>
      <c r="AI216" s="62">
        <v>0</v>
      </c>
      <c r="AJ216" s="63">
        <f t="shared" si="3"/>
        <v>1892638.81</v>
      </c>
      <c r="AM216" s="70"/>
    </row>
    <row r="217" spans="1:39" ht="20.100000000000001" customHeight="1">
      <c r="A217" s="59">
        <v>595</v>
      </c>
      <c r="B217" s="60" t="s">
        <v>1278</v>
      </c>
      <c r="C217" s="61" t="s">
        <v>1301</v>
      </c>
      <c r="D217" s="62">
        <v>0</v>
      </c>
      <c r="E217" s="62">
        <v>0</v>
      </c>
      <c r="F217" s="62">
        <v>1475128.67</v>
      </c>
      <c r="G217" s="62">
        <v>0</v>
      </c>
      <c r="H217" s="62">
        <v>0</v>
      </c>
      <c r="I217" s="62">
        <v>0</v>
      </c>
      <c r="J217" s="62">
        <v>0</v>
      </c>
      <c r="K217" s="62">
        <v>0</v>
      </c>
      <c r="L217" s="62">
        <v>0</v>
      </c>
      <c r="M217" s="62">
        <v>0</v>
      </c>
      <c r="N217" s="62">
        <v>0</v>
      </c>
      <c r="O217" s="62">
        <v>0</v>
      </c>
      <c r="P217" s="62">
        <v>0</v>
      </c>
      <c r="Q217" s="62">
        <v>0</v>
      </c>
      <c r="R217" s="62">
        <v>0</v>
      </c>
      <c r="S217" s="62">
        <v>0</v>
      </c>
      <c r="T217" s="62">
        <v>0</v>
      </c>
      <c r="U217" s="62">
        <v>0</v>
      </c>
      <c r="V217" s="62">
        <v>0</v>
      </c>
      <c r="W217" s="62">
        <v>0</v>
      </c>
      <c r="X217" s="62">
        <v>0</v>
      </c>
      <c r="Y217" s="62">
        <v>0</v>
      </c>
      <c r="Z217" s="62">
        <v>0</v>
      </c>
      <c r="AA217" s="62">
        <v>0</v>
      </c>
      <c r="AB217" s="62">
        <v>0</v>
      </c>
      <c r="AC217" s="62">
        <v>0</v>
      </c>
      <c r="AD217" s="62">
        <v>0</v>
      </c>
      <c r="AE217" s="62">
        <v>0</v>
      </c>
      <c r="AF217" s="62">
        <v>0</v>
      </c>
      <c r="AG217" s="62">
        <v>0</v>
      </c>
      <c r="AH217" s="62">
        <v>0</v>
      </c>
      <c r="AI217" s="62">
        <v>0</v>
      </c>
      <c r="AJ217" s="63">
        <f t="shared" si="3"/>
        <v>1475128.67</v>
      </c>
      <c r="AM217" s="70"/>
    </row>
    <row r="218" spans="1:39" ht="20.100000000000001" customHeight="1">
      <c r="A218" s="59">
        <v>620</v>
      </c>
      <c r="B218" s="60" t="s">
        <v>865</v>
      </c>
      <c r="C218" s="61" t="s">
        <v>1301</v>
      </c>
      <c r="D218" s="62">
        <v>0</v>
      </c>
      <c r="E218" s="62">
        <v>0</v>
      </c>
      <c r="F218" s="62">
        <v>0</v>
      </c>
      <c r="G218" s="62">
        <v>0</v>
      </c>
      <c r="H218" s="62">
        <v>0</v>
      </c>
      <c r="I218" s="62">
        <v>0</v>
      </c>
      <c r="J218" s="62">
        <v>0</v>
      </c>
      <c r="K218" s="62">
        <v>0</v>
      </c>
      <c r="L218" s="62">
        <v>0</v>
      </c>
      <c r="M218" s="62">
        <v>0</v>
      </c>
      <c r="N218" s="62">
        <v>0</v>
      </c>
      <c r="O218" s="62">
        <v>0</v>
      </c>
      <c r="P218" s="62">
        <v>0</v>
      </c>
      <c r="Q218" s="62">
        <v>0</v>
      </c>
      <c r="R218" s="62">
        <v>0</v>
      </c>
      <c r="S218" s="62">
        <v>0</v>
      </c>
      <c r="T218" s="62">
        <v>0</v>
      </c>
      <c r="U218" s="62">
        <v>0</v>
      </c>
      <c r="V218" s="62">
        <v>0</v>
      </c>
      <c r="W218" s="62">
        <v>0</v>
      </c>
      <c r="X218" s="62">
        <v>0</v>
      </c>
      <c r="Y218" s="62">
        <v>0</v>
      </c>
      <c r="Z218" s="62">
        <v>0</v>
      </c>
      <c r="AA218" s="62">
        <v>0</v>
      </c>
      <c r="AB218" s="62">
        <v>0</v>
      </c>
      <c r="AC218" s="62">
        <v>0</v>
      </c>
      <c r="AD218" s="62">
        <v>0</v>
      </c>
      <c r="AE218" s="62">
        <v>0</v>
      </c>
      <c r="AF218" s="62">
        <v>0</v>
      </c>
      <c r="AG218" s="62">
        <v>0</v>
      </c>
      <c r="AH218" s="62">
        <v>0</v>
      </c>
      <c r="AI218" s="62">
        <v>0</v>
      </c>
      <c r="AJ218" s="63">
        <f t="shared" si="3"/>
        <v>0</v>
      </c>
      <c r="AM218" s="70"/>
    </row>
    <row r="219" spans="1:39" ht="20.100000000000001" customHeight="1">
      <c r="A219" s="59">
        <v>633</v>
      </c>
      <c r="B219" s="60" t="s">
        <v>231</v>
      </c>
      <c r="C219" s="61" t="s">
        <v>1301</v>
      </c>
      <c r="D219" s="62">
        <v>0</v>
      </c>
      <c r="E219" s="62">
        <v>0</v>
      </c>
      <c r="F219" s="62">
        <v>0</v>
      </c>
      <c r="G219" s="62">
        <v>0</v>
      </c>
      <c r="H219" s="62">
        <v>0</v>
      </c>
      <c r="I219" s="62">
        <v>0</v>
      </c>
      <c r="J219" s="62">
        <v>0</v>
      </c>
      <c r="K219" s="62">
        <v>0</v>
      </c>
      <c r="L219" s="62">
        <v>0</v>
      </c>
      <c r="M219" s="62">
        <v>0</v>
      </c>
      <c r="N219" s="62">
        <v>0</v>
      </c>
      <c r="O219" s="62">
        <v>0</v>
      </c>
      <c r="P219" s="62">
        <v>0</v>
      </c>
      <c r="Q219" s="62">
        <v>0</v>
      </c>
      <c r="R219" s="62">
        <v>0</v>
      </c>
      <c r="S219" s="62">
        <v>0</v>
      </c>
      <c r="T219" s="62">
        <v>0</v>
      </c>
      <c r="U219" s="62">
        <v>0</v>
      </c>
      <c r="V219" s="62">
        <v>0</v>
      </c>
      <c r="W219" s="62">
        <v>0</v>
      </c>
      <c r="X219" s="62">
        <v>0</v>
      </c>
      <c r="Y219" s="62">
        <v>0</v>
      </c>
      <c r="Z219" s="62">
        <v>0</v>
      </c>
      <c r="AA219" s="62">
        <v>0</v>
      </c>
      <c r="AB219" s="62">
        <v>0</v>
      </c>
      <c r="AC219" s="62">
        <v>0</v>
      </c>
      <c r="AD219" s="62">
        <v>0</v>
      </c>
      <c r="AE219" s="62">
        <v>0</v>
      </c>
      <c r="AF219" s="62">
        <v>0</v>
      </c>
      <c r="AG219" s="62">
        <v>0</v>
      </c>
      <c r="AH219" s="62">
        <v>0</v>
      </c>
      <c r="AI219" s="62">
        <v>0</v>
      </c>
      <c r="AJ219" s="63">
        <f t="shared" si="3"/>
        <v>0</v>
      </c>
      <c r="AM219" s="70"/>
    </row>
    <row r="220" spans="1:39" ht="20.100000000000001" customHeight="1">
      <c r="A220" s="59">
        <v>634</v>
      </c>
      <c r="B220" s="60" t="s">
        <v>866</v>
      </c>
      <c r="C220" s="61" t="s">
        <v>1301</v>
      </c>
      <c r="D220" s="62">
        <v>0</v>
      </c>
      <c r="E220" s="62">
        <v>0</v>
      </c>
      <c r="F220" s="62">
        <v>0</v>
      </c>
      <c r="G220" s="62">
        <v>0</v>
      </c>
      <c r="H220" s="62">
        <v>0</v>
      </c>
      <c r="I220" s="62">
        <v>0</v>
      </c>
      <c r="J220" s="62">
        <v>0</v>
      </c>
      <c r="K220" s="62">
        <v>0</v>
      </c>
      <c r="L220" s="62">
        <v>0</v>
      </c>
      <c r="M220" s="62">
        <v>0</v>
      </c>
      <c r="N220" s="62">
        <v>0</v>
      </c>
      <c r="O220" s="62">
        <v>0</v>
      </c>
      <c r="P220" s="62">
        <v>0</v>
      </c>
      <c r="Q220" s="62">
        <v>0</v>
      </c>
      <c r="R220" s="62">
        <v>0</v>
      </c>
      <c r="S220" s="62">
        <v>0</v>
      </c>
      <c r="T220" s="62">
        <v>0</v>
      </c>
      <c r="U220" s="62">
        <v>0</v>
      </c>
      <c r="V220" s="62">
        <v>0</v>
      </c>
      <c r="W220" s="62">
        <v>0</v>
      </c>
      <c r="X220" s="62">
        <v>0</v>
      </c>
      <c r="Y220" s="62">
        <v>0</v>
      </c>
      <c r="Z220" s="62">
        <v>0</v>
      </c>
      <c r="AA220" s="62">
        <v>0</v>
      </c>
      <c r="AB220" s="62">
        <v>0</v>
      </c>
      <c r="AC220" s="62">
        <v>0</v>
      </c>
      <c r="AD220" s="62">
        <v>0</v>
      </c>
      <c r="AE220" s="62">
        <v>0</v>
      </c>
      <c r="AF220" s="62">
        <v>0</v>
      </c>
      <c r="AG220" s="62">
        <v>0</v>
      </c>
      <c r="AH220" s="62">
        <v>0</v>
      </c>
      <c r="AI220" s="62">
        <v>0</v>
      </c>
      <c r="AJ220" s="63">
        <f t="shared" si="3"/>
        <v>0</v>
      </c>
      <c r="AM220" s="70"/>
    </row>
    <row r="221" spans="1:39" ht="20.100000000000001" customHeight="1">
      <c r="A221" s="59">
        <v>650</v>
      </c>
      <c r="B221" s="60" t="s">
        <v>233</v>
      </c>
      <c r="C221" s="64" t="s">
        <v>1301</v>
      </c>
      <c r="D221" s="62">
        <v>0</v>
      </c>
      <c r="E221" s="62">
        <v>0</v>
      </c>
      <c r="F221" s="62">
        <v>0</v>
      </c>
      <c r="G221" s="62">
        <v>82663.259999999995</v>
      </c>
      <c r="H221" s="62">
        <v>0</v>
      </c>
      <c r="I221" s="62">
        <v>0</v>
      </c>
      <c r="J221" s="62">
        <v>0</v>
      </c>
      <c r="K221" s="62">
        <v>0</v>
      </c>
      <c r="L221" s="62">
        <v>0</v>
      </c>
      <c r="M221" s="62">
        <v>0</v>
      </c>
      <c r="N221" s="62">
        <v>0</v>
      </c>
      <c r="O221" s="62">
        <v>0</v>
      </c>
      <c r="P221" s="62">
        <v>0</v>
      </c>
      <c r="Q221" s="62">
        <v>0</v>
      </c>
      <c r="R221" s="62">
        <v>0</v>
      </c>
      <c r="S221" s="62">
        <v>0</v>
      </c>
      <c r="T221" s="62">
        <v>0</v>
      </c>
      <c r="U221" s="62">
        <v>0</v>
      </c>
      <c r="V221" s="62">
        <v>0</v>
      </c>
      <c r="W221" s="62">
        <v>0</v>
      </c>
      <c r="X221" s="62">
        <v>0</v>
      </c>
      <c r="Y221" s="62">
        <v>0</v>
      </c>
      <c r="Z221" s="62">
        <v>0</v>
      </c>
      <c r="AA221" s="62">
        <v>0</v>
      </c>
      <c r="AB221" s="62">
        <v>0</v>
      </c>
      <c r="AC221" s="62">
        <v>0</v>
      </c>
      <c r="AD221" s="62">
        <v>0</v>
      </c>
      <c r="AE221" s="62">
        <v>0</v>
      </c>
      <c r="AF221" s="62">
        <v>0</v>
      </c>
      <c r="AG221" s="62">
        <v>0</v>
      </c>
      <c r="AH221" s="62">
        <v>0</v>
      </c>
      <c r="AI221" s="62">
        <v>0</v>
      </c>
      <c r="AJ221" s="63">
        <f t="shared" si="3"/>
        <v>82663.259999999995</v>
      </c>
      <c r="AM221" s="70"/>
    </row>
    <row r="222" spans="1:39" ht="20.100000000000001" customHeight="1">
      <c r="A222" s="59">
        <v>660</v>
      </c>
      <c r="B222" s="60" t="s">
        <v>234</v>
      </c>
      <c r="C222" s="61" t="s">
        <v>1301</v>
      </c>
      <c r="D222" s="62">
        <v>1910.85</v>
      </c>
      <c r="E222" s="62">
        <v>0</v>
      </c>
      <c r="F222" s="62">
        <v>31967223.109999999</v>
      </c>
      <c r="G222" s="62">
        <v>270337.27</v>
      </c>
      <c r="H222" s="62">
        <v>0</v>
      </c>
      <c r="I222" s="62">
        <v>0</v>
      </c>
      <c r="J222" s="62">
        <v>2076466.99</v>
      </c>
      <c r="K222" s="62">
        <v>711.72</v>
      </c>
      <c r="L222" s="62">
        <v>0</v>
      </c>
      <c r="M222" s="62">
        <v>0</v>
      </c>
      <c r="N222" s="62">
        <v>0</v>
      </c>
      <c r="O222" s="62">
        <v>0</v>
      </c>
      <c r="P222" s="62">
        <v>0</v>
      </c>
      <c r="Q222" s="62">
        <v>0</v>
      </c>
      <c r="R222" s="62">
        <v>0</v>
      </c>
      <c r="S222" s="62">
        <v>0</v>
      </c>
      <c r="T222" s="62">
        <v>0</v>
      </c>
      <c r="U222" s="62">
        <v>0</v>
      </c>
      <c r="V222" s="62">
        <v>0</v>
      </c>
      <c r="W222" s="62">
        <v>0</v>
      </c>
      <c r="X222" s="62">
        <v>0</v>
      </c>
      <c r="Y222" s="62">
        <v>0</v>
      </c>
      <c r="Z222" s="62">
        <v>0</v>
      </c>
      <c r="AA222" s="62">
        <v>0</v>
      </c>
      <c r="AB222" s="62">
        <v>0</v>
      </c>
      <c r="AC222" s="62">
        <v>0</v>
      </c>
      <c r="AD222" s="62">
        <v>0</v>
      </c>
      <c r="AE222" s="62">
        <v>0</v>
      </c>
      <c r="AF222" s="62">
        <v>0</v>
      </c>
      <c r="AG222" s="62">
        <v>0</v>
      </c>
      <c r="AH222" s="62">
        <v>0</v>
      </c>
      <c r="AI222" s="62">
        <v>0</v>
      </c>
      <c r="AJ222" s="63">
        <f t="shared" si="3"/>
        <v>34316649.939999998</v>
      </c>
      <c r="AM222" s="70"/>
    </row>
    <row r="223" spans="1:39" ht="20.100000000000001" customHeight="1">
      <c r="A223" s="59">
        <v>661</v>
      </c>
      <c r="B223" s="60" t="s">
        <v>235</v>
      </c>
      <c r="C223" s="61" t="s">
        <v>1301</v>
      </c>
      <c r="D223" s="62">
        <v>0</v>
      </c>
      <c r="E223" s="62">
        <v>0</v>
      </c>
      <c r="F223" s="62">
        <v>6321</v>
      </c>
      <c r="G223" s="62">
        <v>22285.15</v>
      </c>
      <c r="H223" s="62">
        <v>0</v>
      </c>
      <c r="I223" s="62">
        <v>0</v>
      </c>
      <c r="J223" s="62">
        <v>0</v>
      </c>
      <c r="K223" s="62">
        <v>0</v>
      </c>
      <c r="L223" s="62">
        <v>0</v>
      </c>
      <c r="M223" s="62">
        <v>0</v>
      </c>
      <c r="N223" s="62">
        <v>0</v>
      </c>
      <c r="O223" s="62">
        <v>0</v>
      </c>
      <c r="P223" s="62">
        <v>0</v>
      </c>
      <c r="Q223" s="62">
        <v>0</v>
      </c>
      <c r="R223" s="62">
        <v>0</v>
      </c>
      <c r="S223" s="62">
        <v>0</v>
      </c>
      <c r="T223" s="62">
        <v>0</v>
      </c>
      <c r="U223" s="62">
        <v>0</v>
      </c>
      <c r="V223" s="62">
        <v>0</v>
      </c>
      <c r="W223" s="62">
        <v>0</v>
      </c>
      <c r="X223" s="62">
        <v>0</v>
      </c>
      <c r="Y223" s="62">
        <v>0</v>
      </c>
      <c r="Z223" s="62">
        <v>0</v>
      </c>
      <c r="AA223" s="62">
        <v>0</v>
      </c>
      <c r="AB223" s="62">
        <v>0</v>
      </c>
      <c r="AC223" s="62">
        <v>0</v>
      </c>
      <c r="AD223" s="62">
        <v>0</v>
      </c>
      <c r="AE223" s="62">
        <v>0</v>
      </c>
      <c r="AF223" s="62">
        <v>0</v>
      </c>
      <c r="AG223" s="62">
        <v>0</v>
      </c>
      <c r="AH223" s="62">
        <v>0</v>
      </c>
      <c r="AI223" s="62">
        <v>0</v>
      </c>
      <c r="AJ223" s="63">
        <f t="shared" si="3"/>
        <v>28606.15</v>
      </c>
      <c r="AM223" s="70"/>
    </row>
    <row r="224" spans="1:39" ht="20.100000000000001" customHeight="1">
      <c r="A224" s="59">
        <v>670</v>
      </c>
      <c r="B224" s="60" t="s">
        <v>236</v>
      </c>
      <c r="C224" s="61" t="s">
        <v>1301</v>
      </c>
      <c r="D224" s="62">
        <v>0</v>
      </c>
      <c r="E224" s="62">
        <v>0</v>
      </c>
      <c r="F224" s="62">
        <v>18509206.550000001</v>
      </c>
      <c r="G224" s="62">
        <v>858465.74</v>
      </c>
      <c r="H224" s="62">
        <v>0</v>
      </c>
      <c r="I224" s="62">
        <v>68815.710000000006</v>
      </c>
      <c r="J224" s="62">
        <v>6758188.0100000007</v>
      </c>
      <c r="K224" s="62">
        <v>100</v>
      </c>
      <c r="L224" s="62">
        <v>0</v>
      </c>
      <c r="M224" s="62">
        <v>0</v>
      </c>
      <c r="N224" s="62">
        <v>3091.01</v>
      </c>
      <c r="O224" s="62">
        <v>0</v>
      </c>
      <c r="P224" s="62">
        <v>0</v>
      </c>
      <c r="Q224" s="62">
        <v>0</v>
      </c>
      <c r="R224" s="62">
        <v>0</v>
      </c>
      <c r="S224" s="62">
        <v>0</v>
      </c>
      <c r="T224" s="62">
        <v>0</v>
      </c>
      <c r="U224" s="62">
        <v>0</v>
      </c>
      <c r="V224" s="62">
        <v>0</v>
      </c>
      <c r="W224" s="62">
        <v>0</v>
      </c>
      <c r="X224" s="62">
        <v>0</v>
      </c>
      <c r="Y224" s="62">
        <v>0</v>
      </c>
      <c r="Z224" s="62">
        <v>0</v>
      </c>
      <c r="AA224" s="62">
        <v>0</v>
      </c>
      <c r="AB224" s="62">
        <v>0</v>
      </c>
      <c r="AC224" s="62">
        <v>0</v>
      </c>
      <c r="AD224" s="62">
        <v>0</v>
      </c>
      <c r="AE224" s="62">
        <v>0</v>
      </c>
      <c r="AF224" s="62">
        <v>0</v>
      </c>
      <c r="AG224" s="62">
        <v>0</v>
      </c>
      <c r="AH224" s="62">
        <v>0</v>
      </c>
      <c r="AI224" s="62">
        <v>0</v>
      </c>
      <c r="AJ224" s="63">
        <f t="shared" si="3"/>
        <v>26197867.020000003</v>
      </c>
      <c r="AM224" s="70"/>
    </row>
    <row r="225" spans="1:39" ht="20.100000000000001" customHeight="1">
      <c r="A225" s="59">
        <v>680</v>
      </c>
      <c r="B225" s="60" t="s">
        <v>867</v>
      </c>
      <c r="C225" s="61" t="s">
        <v>1301</v>
      </c>
      <c r="D225" s="62">
        <v>0</v>
      </c>
      <c r="E225" s="62">
        <v>0</v>
      </c>
      <c r="F225" s="62">
        <v>0</v>
      </c>
      <c r="G225" s="62">
        <v>71359.510000000009</v>
      </c>
      <c r="H225" s="62">
        <v>0</v>
      </c>
      <c r="I225" s="62">
        <v>585.28</v>
      </c>
      <c r="J225" s="62">
        <v>0</v>
      </c>
      <c r="K225" s="62">
        <v>0</v>
      </c>
      <c r="L225" s="62">
        <v>0</v>
      </c>
      <c r="M225" s="62">
        <v>0</v>
      </c>
      <c r="N225" s="62">
        <v>52.98</v>
      </c>
      <c r="O225" s="62">
        <v>0</v>
      </c>
      <c r="P225" s="62">
        <v>0</v>
      </c>
      <c r="Q225" s="62">
        <v>0</v>
      </c>
      <c r="R225" s="62">
        <v>0</v>
      </c>
      <c r="S225" s="62">
        <v>0</v>
      </c>
      <c r="T225" s="62">
        <v>0</v>
      </c>
      <c r="U225" s="62">
        <v>0</v>
      </c>
      <c r="V225" s="62">
        <v>0</v>
      </c>
      <c r="W225" s="62">
        <v>0</v>
      </c>
      <c r="X225" s="62">
        <v>0</v>
      </c>
      <c r="Y225" s="62">
        <v>0</v>
      </c>
      <c r="Z225" s="62">
        <v>0</v>
      </c>
      <c r="AA225" s="62">
        <v>0</v>
      </c>
      <c r="AB225" s="62">
        <v>0</v>
      </c>
      <c r="AC225" s="62">
        <v>0</v>
      </c>
      <c r="AD225" s="62">
        <v>0</v>
      </c>
      <c r="AE225" s="62">
        <v>0</v>
      </c>
      <c r="AF225" s="62">
        <v>0</v>
      </c>
      <c r="AG225" s="62">
        <v>0</v>
      </c>
      <c r="AH225" s="62">
        <v>0</v>
      </c>
      <c r="AI225" s="62">
        <v>0</v>
      </c>
      <c r="AJ225" s="63">
        <f t="shared" si="3"/>
        <v>71997.77</v>
      </c>
      <c r="AM225" s="70"/>
    </row>
    <row r="226" spans="1:39" ht="20.100000000000001" customHeight="1">
      <c r="A226" s="59">
        <v>681</v>
      </c>
      <c r="B226" s="60" t="s">
        <v>238</v>
      </c>
      <c r="C226" s="61" t="s">
        <v>1301</v>
      </c>
      <c r="D226" s="62">
        <v>0</v>
      </c>
      <c r="E226" s="62">
        <v>0</v>
      </c>
      <c r="F226" s="62">
        <v>0</v>
      </c>
      <c r="G226" s="62">
        <v>0</v>
      </c>
      <c r="H226" s="62">
        <v>0</v>
      </c>
      <c r="I226" s="62">
        <v>0</v>
      </c>
      <c r="J226" s="62">
        <v>0</v>
      </c>
      <c r="K226" s="62">
        <v>0</v>
      </c>
      <c r="L226" s="62">
        <v>0</v>
      </c>
      <c r="M226" s="62">
        <v>0</v>
      </c>
      <c r="N226" s="62">
        <v>0</v>
      </c>
      <c r="O226" s="62">
        <v>0</v>
      </c>
      <c r="P226" s="62">
        <v>0</v>
      </c>
      <c r="Q226" s="62">
        <v>0</v>
      </c>
      <c r="R226" s="62">
        <v>0</v>
      </c>
      <c r="S226" s="62">
        <v>0</v>
      </c>
      <c r="T226" s="62">
        <v>0</v>
      </c>
      <c r="U226" s="62">
        <v>0</v>
      </c>
      <c r="V226" s="62">
        <v>0</v>
      </c>
      <c r="W226" s="62">
        <v>0</v>
      </c>
      <c r="X226" s="62">
        <v>0</v>
      </c>
      <c r="Y226" s="62">
        <v>0</v>
      </c>
      <c r="Z226" s="62">
        <v>0</v>
      </c>
      <c r="AA226" s="62">
        <v>0</v>
      </c>
      <c r="AB226" s="62">
        <v>0</v>
      </c>
      <c r="AC226" s="62">
        <v>0</v>
      </c>
      <c r="AD226" s="62">
        <v>0</v>
      </c>
      <c r="AE226" s="62">
        <v>0</v>
      </c>
      <c r="AF226" s="62">
        <v>0</v>
      </c>
      <c r="AG226" s="62">
        <v>0</v>
      </c>
      <c r="AH226" s="62">
        <v>0</v>
      </c>
      <c r="AI226" s="62">
        <v>0</v>
      </c>
      <c r="AJ226" s="63">
        <f t="shared" si="3"/>
        <v>0</v>
      </c>
      <c r="AM226" s="70"/>
    </row>
    <row r="227" spans="1:39" ht="20.100000000000001" customHeight="1">
      <c r="A227" s="59">
        <v>682</v>
      </c>
      <c r="B227" s="60" t="s">
        <v>868</v>
      </c>
      <c r="C227" s="61" t="s">
        <v>1301</v>
      </c>
      <c r="D227" s="62">
        <v>0</v>
      </c>
      <c r="E227" s="62">
        <v>0</v>
      </c>
      <c r="F227" s="62">
        <v>0</v>
      </c>
      <c r="G227" s="62">
        <v>41296.1</v>
      </c>
      <c r="H227" s="62">
        <v>0</v>
      </c>
      <c r="I227" s="62">
        <v>50</v>
      </c>
      <c r="J227" s="62">
        <v>3087000</v>
      </c>
      <c r="K227" s="62">
        <v>0</v>
      </c>
      <c r="L227" s="62">
        <v>0</v>
      </c>
      <c r="M227" s="62">
        <v>0</v>
      </c>
      <c r="N227" s="62">
        <v>0</v>
      </c>
      <c r="O227" s="62">
        <v>0</v>
      </c>
      <c r="P227" s="62">
        <v>0</v>
      </c>
      <c r="Q227" s="62">
        <v>0</v>
      </c>
      <c r="R227" s="62">
        <v>0</v>
      </c>
      <c r="S227" s="62">
        <v>0</v>
      </c>
      <c r="T227" s="62">
        <v>0</v>
      </c>
      <c r="U227" s="62">
        <v>0</v>
      </c>
      <c r="V227" s="62">
        <v>0</v>
      </c>
      <c r="W227" s="62">
        <v>0</v>
      </c>
      <c r="X227" s="62">
        <v>0</v>
      </c>
      <c r="Y227" s="62">
        <v>0</v>
      </c>
      <c r="Z227" s="62">
        <v>0</v>
      </c>
      <c r="AA227" s="62">
        <v>0</v>
      </c>
      <c r="AB227" s="62">
        <v>0</v>
      </c>
      <c r="AC227" s="62">
        <v>0</v>
      </c>
      <c r="AD227" s="62">
        <v>0</v>
      </c>
      <c r="AE227" s="62">
        <v>0</v>
      </c>
      <c r="AF227" s="62">
        <v>0</v>
      </c>
      <c r="AG227" s="62">
        <v>0</v>
      </c>
      <c r="AH227" s="62">
        <v>0</v>
      </c>
      <c r="AI227" s="62">
        <v>0</v>
      </c>
      <c r="AJ227" s="63">
        <f t="shared" si="3"/>
        <v>3128346.1</v>
      </c>
      <c r="AM227" s="70"/>
    </row>
    <row r="228" spans="1:39" ht="20.100000000000001" customHeight="1">
      <c r="A228" s="59">
        <v>683</v>
      </c>
      <c r="B228" s="60" t="s">
        <v>869</v>
      </c>
      <c r="C228" s="61" t="s">
        <v>1301</v>
      </c>
      <c r="D228" s="62">
        <v>0</v>
      </c>
      <c r="E228" s="62">
        <v>0</v>
      </c>
      <c r="F228" s="62">
        <v>0</v>
      </c>
      <c r="G228" s="62">
        <v>0</v>
      </c>
      <c r="H228" s="62">
        <v>0</v>
      </c>
      <c r="I228" s="62">
        <v>100</v>
      </c>
      <c r="J228" s="62">
        <v>1366935.61</v>
      </c>
      <c r="K228" s="62">
        <v>16001.220000000001</v>
      </c>
      <c r="L228" s="62">
        <v>0</v>
      </c>
      <c r="M228" s="62">
        <v>0</v>
      </c>
      <c r="N228" s="62">
        <v>47541.39</v>
      </c>
      <c r="O228" s="62">
        <v>0</v>
      </c>
      <c r="P228" s="62">
        <v>0</v>
      </c>
      <c r="Q228" s="62">
        <v>0</v>
      </c>
      <c r="R228" s="62">
        <v>0</v>
      </c>
      <c r="S228" s="62">
        <v>0</v>
      </c>
      <c r="T228" s="62">
        <v>0</v>
      </c>
      <c r="U228" s="62">
        <v>0</v>
      </c>
      <c r="V228" s="62">
        <v>0</v>
      </c>
      <c r="W228" s="62">
        <v>0</v>
      </c>
      <c r="X228" s="62">
        <v>0</v>
      </c>
      <c r="Y228" s="62">
        <v>0</v>
      </c>
      <c r="Z228" s="62">
        <v>0</v>
      </c>
      <c r="AA228" s="62">
        <v>0</v>
      </c>
      <c r="AB228" s="62">
        <v>0</v>
      </c>
      <c r="AC228" s="62">
        <v>0</v>
      </c>
      <c r="AD228" s="62">
        <v>0</v>
      </c>
      <c r="AE228" s="62">
        <v>0</v>
      </c>
      <c r="AF228" s="62">
        <v>0</v>
      </c>
      <c r="AG228" s="62">
        <v>0</v>
      </c>
      <c r="AH228" s="62">
        <v>0</v>
      </c>
      <c r="AI228" s="62">
        <v>0</v>
      </c>
      <c r="AJ228" s="63">
        <f t="shared" si="3"/>
        <v>1430578.22</v>
      </c>
      <c r="AM228" s="70"/>
    </row>
    <row r="229" spans="1:39" ht="20.100000000000001" customHeight="1">
      <c r="A229" s="59">
        <v>716</v>
      </c>
      <c r="B229" s="60" t="s">
        <v>870</v>
      </c>
      <c r="C229" s="64" t="s">
        <v>1301</v>
      </c>
      <c r="D229" s="62">
        <v>0</v>
      </c>
      <c r="E229" s="62">
        <v>0</v>
      </c>
      <c r="F229" s="62">
        <v>0</v>
      </c>
      <c r="G229" s="62">
        <v>0</v>
      </c>
      <c r="H229" s="62">
        <v>0</v>
      </c>
      <c r="I229" s="62">
        <v>0</v>
      </c>
      <c r="J229" s="62">
        <v>0</v>
      </c>
      <c r="K229" s="62">
        <v>0</v>
      </c>
      <c r="L229" s="62">
        <v>0</v>
      </c>
      <c r="M229" s="62">
        <v>0</v>
      </c>
      <c r="N229" s="62">
        <v>0</v>
      </c>
      <c r="O229" s="62">
        <v>0</v>
      </c>
      <c r="P229" s="62">
        <v>0</v>
      </c>
      <c r="Q229" s="62">
        <v>0</v>
      </c>
      <c r="R229" s="62">
        <v>0</v>
      </c>
      <c r="S229" s="62">
        <v>0</v>
      </c>
      <c r="T229" s="62">
        <v>0</v>
      </c>
      <c r="U229" s="62">
        <v>0</v>
      </c>
      <c r="V229" s="62">
        <v>0</v>
      </c>
      <c r="W229" s="62">
        <v>0</v>
      </c>
      <c r="X229" s="62">
        <v>0</v>
      </c>
      <c r="Y229" s="62">
        <v>0</v>
      </c>
      <c r="Z229" s="62">
        <v>0</v>
      </c>
      <c r="AA229" s="62">
        <v>0</v>
      </c>
      <c r="AB229" s="62">
        <v>0</v>
      </c>
      <c r="AC229" s="62">
        <v>0</v>
      </c>
      <c r="AD229" s="62">
        <v>0</v>
      </c>
      <c r="AE229" s="62">
        <v>0</v>
      </c>
      <c r="AF229" s="62">
        <v>0</v>
      </c>
      <c r="AG229" s="62">
        <v>0</v>
      </c>
      <c r="AH229" s="62">
        <v>0</v>
      </c>
      <c r="AI229" s="62">
        <v>0</v>
      </c>
      <c r="AJ229" s="63">
        <f t="shared" si="3"/>
        <v>0</v>
      </c>
      <c r="AM229" s="70"/>
    </row>
    <row r="230" spans="1:39" ht="20.100000000000001" customHeight="1">
      <c r="A230" s="59">
        <v>718</v>
      </c>
      <c r="B230" s="60" t="s">
        <v>242</v>
      </c>
      <c r="C230" s="61" t="s">
        <v>1301</v>
      </c>
      <c r="D230" s="62">
        <v>0</v>
      </c>
      <c r="E230" s="62">
        <v>0</v>
      </c>
      <c r="F230" s="62">
        <v>0</v>
      </c>
      <c r="G230" s="62">
        <v>0</v>
      </c>
      <c r="H230" s="62">
        <v>0</v>
      </c>
      <c r="I230" s="62">
        <v>0</v>
      </c>
      <c r="J230" s="62">
        <v>0</v>
      </c>
      <c r="K230" s="62">
        <v>0</v>
      </c>
      <c r="L230" s="62">
        <v>0</v>
      </c>
      <c r="M230" s="62">
        <v>0</v>
      </c>
      <c r="N230" s="62">
        <v>0</v>
      </c>
      <c r="O230" s="62">
        <v>0</v>
      </c>
      <c r="P230" s="62">
        <v>0</v>
      </c>
      <c r="Q230" s="62">
        <v>0</v>
      </c>
      <c r="R230" s="62">
        <v>0</v>
      </c>
      <c r="S230" s="62">
        <v>0</v>
      </c>
      <c r="T230" s="62">
        <v>0</v>
      </c>
      <c r="U230" s="62">
        <v>0</v>
      </c>
      <c r="V230" s="62">
        <v>0</v>
      </c>
      <c r="W230" s="62">
        <v>0</v>
      </c>
      <c r="X230" s="62">
        <v>0</v>
      </c>
      <c r="Y230" s="62">
        <v>0</v>
      </c>
      <c r="Z230" s="62">
        <v>0</v>
      </c>
      <c r="AA230" s="62">
        <v>0</v>
      </c>
      <c r="AB230" s="62">
        <v>0</v>
      </c>
      <c r="AC230" s="62">
        <v>0</v>
      </c>
      <c r="AD230" s="62">
        <v>0</v>
      </c>
      <c r="AE230" s="62">
        <v>0</v>
      </c>
      <c r="AF230" s="62">
        <v>0</v>
      </c>
      <c r="AG230" s="62">
        <v>0</v>
      </c>
      <c r="AH230" s="62">
        <v>0</v>
      </c>
      <c r="AI230" s="62">
        <v>0</v>
      </c>
      <c r="AJ230" s="63">
        <f t="shared" si="3"/>
        <v>0</v>
      </c>
      <c r="AM230" s="70"/>
    </row>
    <row r="231" spans="1:39" ht="20.100000000000001" customHeight="1">
      <c r="A231" s="59">
        <v>761</v>
      </c>
      <c r="B231" s="60" t="s">
        <v>871</v>
      </c>
      <c r="C231" s="61" t="s">
        <v>1301</v>
      </c>
      <c r="D231" s="62">
        <v>0</v>
      </c>
      <c r="E231" s="62">
        <v>0</v>
      </c>
      <c r="F231" s="62">
        <v>0</v>
      </c>
      <c r="G231" s="62">
        <v>0</v>
      </c>
      <c r="H231" s="62">
        <v>0</v>
      </c>
      <c r="I231" s="62">
        <v>0</v>
      </c>
      <c r="J231" s="62">
        <v>0</v>
      </c>
      <c r="K231" s="62">
        <v>0</v>
      </c>
      <c r="L231" s="62">
        <v>0</v>
      </c>
      <c r="M231" s="62">
        <v>0</v>
      </c>
      <c r="N231" s="62">
        <v>0</v>
      </c>
      <c r="O231" s="62">
        <v>0</v>
      </c>
      <c r="P231" s="62">
        <v>0</v>
      </c>
      <c r="Q231" s="62">
        <v>0</v>
      </c>
      <c r="R231" s="62">
        <v>0</v>
      </c>
      <c r="S231" s="62">
        <v>0</v>
      </c>
      <c r="T231" s="62">
        <v>0</v>
      </c>
      <c r="U231" s="62">
        <v>0</v>
      </c>
      <c r="V231" s="62">
        <v>0</v>
      </c>
      <c r="W231" s="62">
        <v>0</v>
      </c>
      <c r="X231" s="62">
        <v>0</v>
      </c>
      <c r="Y231" s="62">
        <v>0</v>
      </c>
      <c r="Z231" s="62">
        <v>0</v>
      </c>
      <c r="AA231" s="62">
        <v>0</v>
      </c>
      <c r="AB231" s="62">
        <v>0</v>
      </c>
      <c r="AC231" s="62">
        <v>0</v>
      </c>
      <c r="AD231" s="62">
        <v>0</v>
      </c>
      <c r="AE231" s="62">
        <v>0</v>
      </c>
      <c r="AF231" s="62">
        <v>0</v>
      </c>
      <c r="AG231" s="62">
        <v>0</v>
      </c>
      <c r="AH231" s="62">
        <v>0</v>
      </c>
      <c r="AI231" s="62">
        <v>0</v>
      </c>
      <c r="AJ231" s="63">
        <f t="shared" si="3"/>
        <v>0</v>
      </c>
      <c r="AM231" s="70"/>
    </row>
    <row r="232" spans="1:39" ht="20.100000000000001" customHeight="1">
      <c r="A232" s="59">
        <v>781</v>
      </c>
      <c r="B232" s="60" t="s">
        <v>872</v>
      </c>
      <c r="C232" s="61" t="s">
        <v>1301</v>
      </c>
      <c r="D232" s="62">
        <v>0</v>
      </c>
      <c r="E232" s="62">
        <v>0</v>
      </c>
      <c r="F232" s="62">
        <v>0</v>
      </c>
      <c r="G232" s="62">
        <v>0</v>
      </c>
      <c r="H232" s="62">
        <v>0</v>
      </c>
      <c r="I232" s="62">
        <v>0</v>
      </c>
      <c r="J232" s="62">
        <v>0</v>
      </c>
      <c r="K232" s="62">
        <v>0</v>
      </c>
      <c r="L232" s="62">
        <v>0</v>
      </c>
      <c r="M232" s="62">
        <v>0</v>
      </c>
      <c r="N232" s="62">
        <v>0</v>
      </c>
      <c r="O232" s="62">
        <v>0</v>
      </c>
      <c r="P232" s="62">
        <v>0</v>
      </c>
      <c r="Q232" s="62">
        <v>0</v>
      </c>
      <c r="R232" s="62">
        <v>0</v>
      </c>
      <c r="S232" s="62">
        <v>0</v>
      </c>
      <c r="T232" s="62">
        <v>0</v>
      </c>
      <c r="U232" s="62">
        <v>0</v>
      </c>
      <c r="V232" s="62">
        <v>0</v>
      </c>
      <c r="W232" s="62">
        <v>0</v>
      </c>
      <c r="X232" s="62">
        <v>0</v>
      </c>
      <c r="Y232" s="62">
        <v>0</v>
      </c>
      <c r="Z232" s="62">
        <v>0</v>
      </c>
      <c r="AA232" s="62">
        <v>0</v>
      </c>
      <c r="AB232" s="62">
        <v>0</v>
      </c>
      <c r="AC232" s="62">
        <v>0</v>
      </c>
      <c r="AD232" s="62">
        <v>0</v>
      </c>
      <c r="AE232" s="62">
        <v>0</v>
      </c>
      <c r="AF232" s="62">
        <v>0</v>
      </c>
      <c r="AG232" s="62">
        <v>0</v>
      </c>
      <c r="AH232" s="62">
        <v>0</v>
      </c>
      <c r="AI232" s="62">
        <v>0</v>
      </c>
      <c r="AJ232" s="63">
        <f t="shared" si="3"/>
        <v>0</v>
      </c>
      <c r="AM232" s="70"/>
    </row>
    <row r="233" spans="1:39" ht="20.100000000000001" customHeight="1">
      <c r="A233" s="59">
        <v>802</v>
      </c>
      <c r="B233" s="60" t="s">
        <v>873</v>
      </c>
      <c r="C233" s="61" t="s">
        <v>1301</v>
      </c>
      <c r="D233" s="62">
        <v>0</v>
      </c>
      <c r="E233" s="62">
        <v>0</v>
      </c>
      <c r="F233" s="62">
        <v>0</v>
      </c>
      <c r="G233" s="62">
        <v>0</v>
      </c>
      <c r="H233" s="62">
        <v>0</v>
      </c>
      <c r="I233" s="62">
        <v>0</v>
      </c>
      <c r="J233" s="62">
        <v>0</v>
      </c>
      <c r="K233" s="62">
        <v>0</v>
      </c>
      <c r="L233" s="62">
        <v>0</v>
      </c>
      <c r="M233" s="62">
        <v>0</v>
      </c>
      <c r="N233" s="62">
        <v>0</v>
      </c>
      <c r="O233" s="62">
        <v>0</v>
      </c>
      <c r="P233" s="62">
        <v>0</v>
      </c>
      <c r="Q233" s="62">
        <v>0</v>
      </c>
      <c r="R233" s="62">
        <v>0</v>
      </c>
      <c r="S233" s="62">
        <v>0</v>
      </c>
      <c r="T233" s="62">
        <v>0</v>
      </c>
      <c r="U233" s="62">
        <v>0</v>
      </c>
      <c r="V233" s="62">
        <v>0</v>
      </c>
      <c r="W233" s="62">
        <v>0</v>
      </c>
      <c r="X233" s="62">
        <v>0</v>
      </c>
      <c r="Y233" s="62">
        <v>0</v>
      </c>
      <c r="Z233" s="62">
        <v>0</v>
      </c>
      <c r="AA233" s="62">
        <v>0</v>
      </c>
      <c r="AB233" s="62">
        <v>0</v>
      </c>
      <c r="AC233" s="62">
        <v>0</v>
      </c>
      <c r="AD233" s="62">
        <v>0</v>
      </c>
      <c r="AE233" s="62">
        <v>0</v>
      </c>
      <c r="AF233" s="62">
        <v>0</v>
      </c>
      <c r="AG233" s="62">
        <v>0</v>
      </c>
      <c r="AH233" s="62">
        <v>0</v>
      </c>
      <c r="AI233" s="62">
        <v>0</v>
      </c>
      <c r="AJ233" s="63">
        <f t="shared" si="3"/>
        <v>0</v>
      </c>
      <c r="AM233" s="70"/>
    </row>
    <row r="234" spans="1:39" ht="20.100000000000001" customHeight="1">
      <c r="A234" s="59">
        <v>821</v>
      </c>
      <c r="B234" s="60" t="s">
        <v>874</v>
      </c>
      <c r="C234" s="61" t="s">
        <v>1301</v>
      </c>
      <c r="D234" s="62">
        <v>0</v>
      </c>
      <c r="E234" s="62">
        <v>0</v>
      </c>
      <c r="F234" s="62">
        <v>0</v>
      </c>
      <c r="G234" s="62">
        <v>0</v>
      </c>
      <c r="H234" s="62">
        <v>0</v>
      </c>
      <c r="I234" s="62">
        <v>0</v>
      </c>
      <c r="J234" s="62">
        <v>0</v>
      </c>
      <c r="K234" s="62">
        <v>0</v>
      </c>
      <c r="L234" s="62">
        <v>0</v>
      </c>
      <c r="M234" s="62">
        <v>0</v>
      </c>
      <c r="N234" s="62">
        <v>0</v>
      </c>
      <c r="O234" s="62">
        <v>0</v>
      </c>
      <c r="P234" s="62">
        <v>0</v>
      </c>
      <c r="Q234" s="62">
        <v>0</v>
      </c>
      <c r="R234" s="62">
        <v>0</v>
      </c>
      <c r="S234" s="62">
        <v>0</v>
      </c>
      <c r="T234" s="62">
        <v>0</v>
      </c>
      <c r="U234" s="62">
        <v>0</v>
      </c>
      <c r="V234" s="62">
        <v>0</v>
      </c>
      <c r="W234" s="62">
        <v>0</v>
      </c>
      <c r="X234" s="62">
        <v>0</v>
      </c>
      <c r="Y234" s="62">
        <v>0</v>
      </c>
      <c r="Z234" s="62">
        <v>0</v>
      </c>
      <c r="AA234" s="62">
        <v>0</v>
      </c>
      <c r="AB234" s="62">
        <v>0</v>
      </c>
      <c r="AC234" s="62">
        <v>0</v>
      </c>
      <c r="AD234" s="62">
        <v>0</v>
      </c>
      <c r="AE234" s="62">
        <v>0</v>
      </c>
      <c r="AF234" s="62">
        <v>0</v>
      </c>
      <c r="AG234" s="62">
        <v>0</v>
      </c>
      <c r="AH234" s="62">
        <v>0</v>
      </c>
      <c r="AI234" s="62">
        <v>0</v>
      </c>
      <c r="AJ234" s="63">
        <f t="shared" si="3"/>
        <v>0</v>
      </c>
      <c r="AM234" s="70"/>
    </row>
    <row r="235" spans="1:39" ht="20.100000000000001" customHeight="1">
      <c r="A235" s="59">
        <v>831</v>
      </c>
      <c r="B235" s="60" t="s">
        <v>875</v>
      </c>
      <c r="C235" s="61" t="s">
        <v>1301</v>
      </c>
      <c r="D235" s="62">
        <v>0</v>
      </c>
      <c r="E235" s="62">
        <v>0</v>
      </c>
      <c r="F235" s="62">
        <v>0</v>
      </c>
      <c r="G235" s="62">
        <v>0</v>
      </c>
      <c r="H235" s="62">
        <v>0</v>
      </c>
      <c r="I235" s="62">
        <v>0</v>
      </c>
      <c r="J235" s="62">
        <v>0</v>
      </c>
      <c r="K235" s="62">
        <v>0</v>
      </c>
      <c r="L235" s="62">
        <v>0</v>
      </c>
      <c r="M235" s="62">
        <v>0</v>
      </c>
      <c r="N235" s="62">
        <v>0</v>
      </c>
      <c r="O235" s="62">
        <v>0</v>
      </c>
      <c r="P235" s="62">
        <v>0</v>
      </c>
      <c r="Q235" s="62">
        <v>0</v>
      </c>
      <c r="R235" s="62">
        <v>0</v>
      </c>
      <c r="S235" s="62">
        <v>0</v>
      </c>
      <c r="T235" s="62">
        <v>0</v>
      </c>
      <c r="U235" s="62">
        <v>0</v>
      </c>
      <c r="V235" s="62">
        <v>0</v>
      </c>
      <c r="W235" s="62">
        <v>0</v>
      </c>
      <c r="X235" s="62">
        <v>0</v>
      </c>
      <c r="Y235" s="62">
        <v>0</v>
      </c>
      <c r="Z235" s="62">
        <v>0</v>
      </c>
      <c r="AA235" s="62">
        <v>0</v>
      </c>
      <c r="AB235" s="62">
        <v>0</v>
      </c>
      <c r="AC235" s="62">
        <v>0</v>
      </c>
      <c r="AD235" s="62">
        <v>0</v>
      </c>
      <c r="AE235" s="62">
        <v>0</v>
      </c>
      <c r="AF235" s="62">
        <v>0</v>
      </c>
      <c r="AG235" s="62">
        <v>0</v>
      </c>
      <c r="AH235" s="62">
        <v>0</v>
      </c>
      <c r="AI235" s="62">
        <v>0</v>
      </c>
      <c r="AJ235" s="63">
        <f t="shared" si="3"/>
        <v>0</v>
      </c>
      <c r="AM235" s="70"/>
    </row>
    <row r="236" spans="1:39" ht="20.100000000000001" customHeight="1">
      <c r="A236" s="59">
        <v>862</v>
      </c>
      <c r="B236" s="60" t="s">
        <v>876</v>
      </c>
      <c r="C236" s="61" t="s">
        <v>1301</v>
      </c>
      <c r="D236" s="62">
        <v>0</v>
      </c>
      <c r="E236" s="62">
        <v>0</v>
      </c>
      <c r="F236" s="62">
        <v>0</v>
      </c>
      <c r="G236" s="62">
        <v>0</v>
      </c>
      <c r="H236" s="62">
        <v>0</v>
      </c>
      <c r="I236" s="62">
        <v>6205.32</v>
      </c>
      <c r="J236" s="62">
        <v>624956.73</v>
      </c>
      <c r="K236" s="62">
        <v>0</v>
      </c>
      <c r="L236" s="62">
        <v>0</v>
      </c>
      <c r="M236" s="62">
        <v>0</v>
      </c>
      <c r="N236" s="62">
        <v>2530018.94</v>
      </c>
      <c r="O236" s="62">
        <v>0</v>
      </c>
      <c r="P236" s="62">
        <v>0</v>
      </c>
      <c r="Q236" s="62">
        <v>0</v>
      </c>
      <c r="R236" s="62">
        <v>0</v>
      </c>
      <c r="S236" s="62">
        <v>0</v>
      </c>
      <c r="T236" s="62">
        <v>505491.91</v>
      </c>
      <c r="U236" s="62">
        <v>0</v>
      </c>
      <c r="V236" s="62">
        <v>0</v>
      </c>
      <c r="W236" s="62">
        <v>0</v>
      </c>
      <c r="X236" s="62">
        <v>0</v>
      </c>
      <c r="Y236" s="62">
        <v>0</v>
      </c>
      <c r="Z236" s="62">
        <v>0</v>
      </c>
      <c r="AA236" s="62">
        <v>0</v>
      </c>
      <c r="AB236" s="62">
        <v>0</v>
      </c>
      <c r="AC236" s="62">
        <v>0</v>
      </c>
      <c r="AD236" s="62">
        <v>0</v>
      </c>
      <c r="AE236" s="62">
        <v>0</v>
      </c>
      <c r="AF236" s="62">
        <v>0</v>
      </c>
      <c r="AG236" s="62">
        <v>0</v>
      </c>
      <c r="AH236" s="62">
        <v>0</v>
      </c>
      <c r="AI236" s="62">
        <v>0</v>
      </c>
      <c r="AJ236" s="63">
        <f t="shared" si="3"/>
        <v>3666672.9</v>
      </c>
      <c r="AM236" s="70"/>
    </row>
    <row r="237" spans="1:39" ht="20.100000000000001" customHeight="1">
      <c r="A237" s="59">
        <v>865</v>
      </c>
      <c r="B237" s="60" t="s">
        <v>877</v>
      </c>
      <c r="C237" s="61" t="s">
        <v>1301</v>
      </c>
      <c r="D237" s="62">
        <v>0</v>
      </c>
      <c r="E237" s="62">
        <v>0</v>
      </c>
      <c r="F237" s="62">
        <v>0</v>
      </c>
      <c r="G237" s="62">
        <v>0</v>
      </c>
      <c r="H237" s="62">
        <v>0</v>
      </c>
      <c r="I237" s="62">
        <v>0</v>
      </c>
      <c r="J237" s="62">
        <v>0</v>
      </c>
      <c r="K237" s="62">
        <v>0</v>
      </c>
      <c r="L237" s="62">
        <v>0</v>
      </c>
      <c r="M237" s="62">
        <v>0</v>
      </c>
      <c r="N237" s="62">
        <v>0</v>
      </c>
      <c r="O237" s="62">
        <v>0</v>
      </c>
      <c r="P237" s="62">
        <v>0</v>
      </c>
      <c r="Q237" s="62">
        <v>0</v>
      </c>
      <c r="R237" s="62">
        <v>0</v>
      </c>
      <c r="S237" s="62">
        <v>0</v>
      </c>
      <c r="T237" s="62">
        <v>0</v>
      </c>
      <c r="U237" s="62">
        <v>0</v>
      </c>
      <c r="V237" s="62">
        <v>0</v>
      </c>
      <c r="W237" s="62">
        <v>0</v>
      </c>
      <c r="X237" s="62">
        <v>0</v>
      </c>
      <c r="Y237" s="62">
        <v>0</v>
      </c>
      <c r="Z237" s="62">
        <v>0</v>
      </c>
      <c r="AA237" s="62">
        <v>0</v>
      </c>
      <c r="AB237" s="62">
        <v>0</v>
      </c>
      <c r="AC237" s="62">
        <v>0</v>
      </c>
      <c r="AD237" s="62">
        <v>0</v>
      </c>
      <c r="AE237" s="62">
        <v>0</v>
      </c>
      <c r="AF237" s="62">
        <v>0</v>
      </c>
      <c r="AG237" s="62">
        <v>0</v>
      </c>
      <c r="AH237" s="62">
        <v>0</v>
      </c>
      <c r="AI237" s="62">
        <v>0</v>
      </c>
      <c r="AJ237" s="63">
        <f t="shared" si="3"/>
        <v>0</v>
      </c>
      <c r="AM237" s="70"/>
    </row>
    <row r="238" spans="1:39" ht="20.100000000000001" customHeight="1">
      <c r="A238" s="59">
        <v>866</v>
      </c>
      <c r="B238" s="60" t="s">
        <v>878</v>
      </c>
      <c r="C238" s="61" t="s">
        <v>1301</v>
      </c>
      <c r="D238" s="62">
        <v>0</v>
      </c>
      <c r="E238" s="62">
        <v>0</v>
      </c>
      <c r="F238" s="62">
        <v>0</v>
      </c>
      <c r="G238" s="62">
        <v>0</v>
      </c>
      <c r="H238" s="62">
        <v>0</v>
      </c>
      <c r="I238" s="62">
        <v>0</v>
      </c>
      <c r="J238" s="62">
        <v>0</v>
      </c>
      <c r="K238" s="62">
        <v>0</v>
      </c>
      <c r="L238" s="62">
        <v>0</v>
      </c>
      <c r="M238" s="62">
        <v>0</v>
      </c>
      <c r="N238" s="62">
        <v>0</v>
      </c>
      <c r="O238" s="62">
        <v>0</v>
      </c>
      <c r="P238" s="62">
        <v>0</v>
      </c>
      <c r="Q238" s="62">
        <v>0</v>
      </c>
      <c r="R238" s="62">
        <v>0</v>
      </c>
      <c r="S238" s="62">
        <v>0</v>
      </c>
      <c r="T238" s="62">
        <v>0</v>
      </c>
      <c r="U238" s="62">
        <v>0</v>
      </c>
      <c r="V238" s="62">
        <v>0</v>
      </c>
      <c r="W238" s="62">
        <v>0</v>
      </c>
      <c r="X238" s="62">
        <v>0</v>
      </c>
      <c r="Y238" s="62">
        <v>0</v>
      </c>
      <c r="Z238" s="62">
        <v>0</v>
      </c>
      <c r="AA238" s="62">
        <v>0</v>
      </c>
      <c r="AB238" s="62">
        <v>0</v>
      </c>
      <c r="AC238" s="62">
        <v>0</v>
      </c>
      <c r="AD238" s="62">
        <v>0</v>
      </c>
      <c r="AE238" s="62">
        <v>0</v>
      </c>
      <c r="AF238" s="62">
        <v>0</v>
      </c>
      <c r="AG238" s="62">
        <v>0</v>
      </c>
      <c r="AH238" s="62">
        <v>0</v>
      </c>
      <c r="AI238" s="62">
        <v>0</v>
      </c>
      <c r="AJ238" s="63">
        <f t="shared" si="3"/>
        <v>0</v>
      </c>
      <c r="AM238" s="70"/>
    </row>
    <row r="239" spans="1:39" ht="20.100000000000001" customHeight="1">
      <c r="A239" s="59">
        <v>867</v>
      </c>
      <c r="B239" s="60" t="s">
        <v>879</v>
      </c>
      <c r="C239" s="61" t="s">
        <v>1301</v>
      </c>
      <c r="D239" s="62">
        <v>0</v>
      </c>
      <c r="E239" s="62">
        <v>240</v>
      </c>
      <c r="F239" s="62">
        <v>595061.77</v>
      </c>
      <c r="G239" s="62">
        <v>198</v>
      </c>
      <c r="H239" s="62">
        <v>0</v>
      </c>
      <c r="I239" s="62">
        <v>0</v>
      </c>
      <c r="J239" s="62">
        <v>0</v>
      </c>
      <c r="K239" s="62">
        <v>0</v>
      </c>
      <c r="L239" s="62">
        <v>0</v>
      </c>
      <c r="M239" s="62">
        <v>0</v>
      </c>
      <c r="N239" s="62">
        <v>0</v>
      </c>
      <c r="O239" s="62">
        <v>0</v>
      </c>
      <c r="P239" s="62">
        <v>0</v>
      </c>
      <c r="Q239" s="62">
        <v>0</v>
      </c>
      <c r="R239" s="62">
        <v>0</v>
      </c>
      <c r="S239" s="62">
        <v>0</v>
      </c>
      <c r="T239" s="62">
        <v>0</v>
      </c>
      <c r="U239" s="62">
        <v>0</v>
      </c>
      <c r="V239" s="62">
        <v>0</v>
      </c>
      <c r="W239" s="62">
        <v>0</v>
      </c>
      <c r="X239" s="62">
        <v>0</v>
      </c>
      <c r="Y239" s="62">
        <v>0</v>
      </c>
      <c r="Z239" s="62">
        <v>0</v>
      </c>
      <c r="AA239" s="62">
        <v>0</v>
      </c>
      <c r="AB239" s="62">
        <v>0</v>
      </c>
      <c r="AC239" s="62">
        <v>0</v>
      </c>
      <c r="AD239" s="62">
        <v>0</v>
      </c>
      <c r="AE239" s="62">
        <v>0</v>
      </c>
      <c r="AF239" s="62">
        <v>0</v>
      </c>
      <c r="AG239" s="62">
        <v>0</v>
      </c>
      <c r="AH239" s="62">
        <v>0</v>
      </c>
      <c r="AI239" s="62">
        <v>0</v>
      </c>
      <c r="AJ239" s="63">
        <f t="shared" si="3"/>
        <v>595499.77</v>
      </c>
      <c r="AM239" s="70"/>
    </row>
    <row r="240" spans="1:39" ht="20.100000000000001" hidden="1" customHeight="1" outlineLevel="2">
      <c r="A240" s="73">
        <v>901</v>
      </c>
      <c r="B240" s="74" t="s">
        <v>880</v>
      </c>
      <c r="C240" s="75" t="s">
        <v>1301</v>
      </c>
      <c r="D240" s="76">
        <v>0</v>
      </c>
      <c r="E240" s="76">
        <v>0</v>
      </c>
      <c r="F240" s="76">
        <v>0</v>
      </c>
      <c r="G240" s="76">
        <v>0</v>
      </c>
      <c r="H240" s="76">
        <v>0</v>
      </c>
      <c r="I240" s="76">
        <v>0</v>
      </c>
      <c r="J240" s="76">
        <v>0</v>
      </c>
      <c r="K240" s="76">
        <v>0</v>
      </c>
      <c r="L240" s="76">
        <v>0</v>
      </c>
      <c r="M240" s="76">
        <v>0</v>
      </c>
      <c r="N240" s="76">
        <v>0</v>
      </c>
      <c r="O240" s="76">
        <v>0</v>
      </c>
      <c r="P240" s="76">
        <v>0</v>
      </c>
      <c r="Q240" s="76">
        <v>0</v>
      </c>
      <c r="R240" s="76">
        <v>0</v>
      </c>
      <c r="S240" s="76">
        <v>0</v>
      </c>
      <c r="T240" s="76">
        <v>0</v>
      </c>
      <c r="U240" s="76">
        <v>0</v>
      </c>
      <c r="V240" s="76">
        <v>0</v>
      </c>
      <c r="W240" s="76">
        <v>0</v>
      </c>
      <c r="X240" s="76">
        <v>0</v>
      </c>
      <c r="Y240" s="76">
        <v>0</v>
      </c>
      <c r="Z240" s="76">
        <v>0</v>
      </c>
      <c r="AA240" s="76">
        <v>0</v>
      </c>
      <c r="AB240" s="76">
        <v>0</v>
      </c>
      <c r="AC240" s="76">
        <v>0</v>
      </c>
      <c r="AD240" s="76">
        <v>0</v>
      </c>
      <c r="AE240" s="76">
        <v>0</v>
      </c>
      <c r="AF240" s="76">
        <v>0</v>
      </c>
      <c r="AG240" s="76">
        <v>0</v>
      </c>
      <c r="AH240" s="76">
        <v>0</v>
      </c>
      <c r="AI240" s="76">
        <v>0</v>
      </c>
      <c r="AJ240" s="77">
        <f t="shared" si="3"/>
        <v>0</v>
      </c>
      <c r="AM240" s="70"/>
    </row>
    <row r="241" spans="1:39" ht="20.100000000000001" hidden="1" customHeight="1" outlineLevel="2">
      <c r="A241" s="73">
        <v>902</v>
      </c>
      <c r="B241" s="74" t="s">
        <v>881</v>
      </c>
      <c r="C241" s="75" t="s">
        <v>1301</v>
      </c>
      <c r="D241" s="76">
        <v>0</v>
      </c>
      <c r="E241" s="76">
        <v>0</v>
      </c>
      <c r="F241" s="76">
        <v>0</v>
      </c>
      <c r="G241" s="76">
        <v>19649.7</v>
      </c>
      <c r="H241" s="76">
        <v>0</v>
      </c>
      <c r="I241" s="76">
        <v>0</v>
      </c>
      <c r="J241" s="76">
        <v>0</v>
      </c>
      <c r="K241" s="76">
        <v>0</v>
      </c>
      <c r="L241" s="76">
        <v>0</v>
      </c>
      <c r="M241" s="76">
        <v>0</v>
      </c>
      <c r="N241" s="76">
        <v>0</v>
      </c>
      <c r="O241" s="76">
        <v>0</v>
      </c>
      <c r="P241" s="76">
        <v>0</v>
      </c>
      <c r="Q241" s="76">
        <v>0</v>
      </c>
      <c r="R241" s="76">
        <v>0</v>
      </c>
      <c r="S241" s="76">
        <v>0</v>
      </c>
      <c r="T241" s="76">
        <v>0</v>
      </c>
      <c r="U241" s="76">
        <v>0</v>
      </c>
      <c r="V241" s="76">
        <v>0</v>
      </c>
      <c r="W241" s="76">
        <v>0</v>
      </c>
      <c r="X241" s="76">
        <v>0</v>
      </c>
      <c r="Y241" s="76">
        <v>0</v>
      </c>
      <c r="Z241" s="76">
        <v>0</v>
      </c>
      <c r="AA241" s="76">
        <v>0</v>
      </c>
      <c r="AB241" s="76">
        <v>0</v>
      </c>
      <c r="AC241" s="76">
        <v>0</v>
      </c>
      <c r="AD241" s="76">
        <v>0</v>
      </c>
      <c r="AE241" s="76">
        <v>0</v>
      </c>
      <c r="AF241" s="76">
        <v>0</v>
      </c>
      <c r="AG241" s="76">
        <v>0</v>
      </c>
      <c r="AH241" s="76">
        <v>0</v>
      </c>
      <c r="AI241" s="76">
        <v>0</v>
      </c>
      <c r="AJ241" s="77">
        <f t="shared" si="3"/>
        <v>19649.7</v>
      </c>
      <c r="AM241" s="70"/>
    </row>
    <row r="242" spans="1:39" ht="20.100000000000001" hidden="1" customHeight="1" outlineLevel="2">
      <c r="A242" s="73">
        <v>903</v>
      </c>
      <c r="B242" s="74" t="s">
        <v>882</v>
      </c>
      <c r="C242" s="75" t="s">
        <v>1301</v>
      </c>
      <c r="D242" s="76">
        <v>0</v>
      </c>
      <c r="E242" s="76">
        <v>0</v>
      </c>
      <c r="F242" s="76">
        <v>0</v>
      </c>
      <c r="G242" s="76">
        <v>101463.52999999998</v>
      </c>
      <c r="H242" s="76">
        <v>0</v>
      </c>
      <c r="I242" s="76">
        <v>0</v>
      </c>
      <c r="J242" s="76">
        <v>0</v>
      </c>
      <c r="K242" s="76">
        <v>0</v>
      </c>
      <c r="L242" s="76">
        <v>0</v>
      </c>
      <c r="M242" s="76">
        <v>0</v>
      </c>
      <c r="N242" s="76">
        <v>0</v>
      </c>
      <c r="O242" s="76">
        <v>0</v>
      </c>
      <c r="P242" s="76">
        <v>0</v>
      </c>
      <c r="Q242" s="76">
        <v>0</v>
      </c>
      <c r="R242" s="76">
        <v>0</v>
      </c>
      <c r="S242" s="76">
        <v>0</v>
      </c>
      <c r="T242" s="76">
        <v>0</v>
      </c>
      <c r="U242" s="76">
        <v>0</v>
      </c>
      <c r="V242" s="76">
        <v>0</v>
      </c>
      <c r="W242" s="76">
        <v>0</v>
      </c>
      <c r="X242" s="76">
        <v>0</v>
      </c>
      <c r="Y242" s="76">
        <v>0</v>
      </c>
      <c r="Z242" s="76">
        <v>0</v>
      </c>
      <c r="AA242" s="76">
        <v>0</v>
      </c>
      <c r="AB242" s="76">
        <v>0</v>
      </c>
      <c r="AC242" s="76">
        <v>0</v>
      </c>
      <c r="AD242" s="76">
        <v>0</v>
      </c>
      <c r="AE242" s="76">
        <v>0</v>
      </c>
      <c r="AF242" s="76">
        <v>0</v>
      </c>
      <c r="AG242" s="76">
        <v>0</v>
      </c>
      <c r="AH242" s="76">
        <v>0</v>
      </c>
      <c r="AI242" s="76">
        <v>0</v>
      </c>
      <c r="AJ242" s="77">
        <f t="shared" si="3"/>
        <v>101463.52999999998</v>
      </c>
      <c r="AM242" s="70"/>
    </row>
    <row r="243" spans="1:39" ht="20.100000000000001" hidden="1" customHeight="1" outlineLevel="2">
      <c r="A243" s="73">
        <v>904</v>
      </c>
      <c r="B243" s="74" t="s">
        <v>883</v>
      </c>
      <c r="C243" s="75" t="s">
        <v>1301</v>
      </c>
      <c r="D243" s="76">
        <v>0</v>
      </c>
      <c r="E243" s="76">
        <v>0</v>
      </c>
      <c r="F243" s="76">
        <v>0</v>
      </c>
      <c r="G243" s="76">
        <v>0</v>
      </c>
      <c r="H243" s="76">
        <v>0</v>
      </c>
      <c r="I243" s="76">
        <v>0</v>
      </c>
      <c r="J243" s="76">
        <v>0</v>
      </c>
      <c r="K243" s="76">
        <v>0</v>
      </c>
      <c r="L243" s="76">
        <v>0</v>
      </c>
      <c r="M243" s="76">
        <v>0</v>
      </c>
      <c r="N243" s="76">
        <v>0</v>
      </c>
      <c r="O243" s="76">
        <v>0</v>
      </c>
      <c r="P243" s="76">
        <v>0</v>
      </c>
      <c r="Q243" s="76">
        <v>0</v>
      </c>
      <c r="R243" s="76">
        <v>0</v>
      </c>
      <c r="S243" s="76">
        <v>0</v>
      </c>
      <c r="T243" s="76">
        <v>0</v>
      </c>
      <c r="U243" s="76">
        <v>0</v>
      </c>
      <c r="V243" s="76">
        <v>0</v>
      </c>
      <c r="W243" s="76">
        <v>0</v>
      </c>
      <c r="X243" s="76">
        <v>0</v>
      </c>
      <c r="Y243" s="76">
        <v>0</v>
      </c>
      <c r="Z243" s="76">
        <v>0</v>
      </c>
      <c r="AA243" s="76">
        <v>0</v>
      </c>
      <c r="AB243" s="76">
        <v>0</v>
      </c>
      <c r="AC243" s="76">
        <v>0</v>
      </c>
      <c r="AD243" s="76">
        <v>0</v>
      </c>
      <c r="AE243" s="76">
        <v>0</v>
      </c>
      <c r="AF243" s="76">
        <v>0</v>
      </c>
      <c r="AG243" s="76">
        <v>0</v>
      </c>
      <c r="AH243" s="76">
        <v>0</v>
      </c>
      <c r="AI243" s="76">
        <v>0</v>
      </c>
      <c r="AJ243" s="77">
        <f t="shared" si="3"/>
        <v>0</v>
      </c>
      <c r="AM243" s="70"/>
    </row>
    <row r="244" spans="1:39" ht="20.100000000000001" hidden="1" customHeight="1" outlineLevel="2">
      <c r="A244" s="73">
        <v>905</v>
      </c>
      <c r="B244" s="74" t="s">
        <v>884</v>
      </c>
      <c r="C244" s="75" t="s">
        <v>1301</v>
      </c>
      <c r="D244" s="76">
        <v>0</v>
      </c>
      <c r="E244" s="76">
        <v>0</v>
      </c>
      <c r="F244" s="76">
        <v>0</v>
      </c>
      <c r="G244" s="76">
        <v>0</v>
      </c>
      <c r="H244" s="76">
        <v>0</v>
      </c>
      <c r="I244" s="76">
        <v>0</v>
      </c>
      <c r="J244" s="76">
        <v>0</v>
      </c>
      <c r="K244" s="76">
        <v>0</v>
      </c>
      <c r="L244" s="76">
        <v>0</v>
      </c>
      <c r="M244" s="76">
        <v>0</v>
      </c>
      <c r="N244" s="76">
        <v>0</v>
      </c>
      <c r="O244" s="76">
        <v>0</v>
      </c>
      <c r="P244" s="76">
        <v>0</v>
      </c>
      <c r="Q244" s="76">
        <v>0</v>
      </c>
      <c r="R244" s="76">
        <v>0</v>
      </c>
      <c r="S244" s="76">
        <v>0</v>
      </c>
      <c r="T244" s="76">
        <v>0</v>
      </c>
      <c r="U244" s="76">
        <v>0</v>
      </c>
      <c r="V244" s="76">
        <v>0</v>
      </c>
      <c r="W244" s="76">
        <v>0</v>
      </c>
      <c r="X244" s="76">
        <v>0</v>
      </c>
      <c r="Y244" s="76">
        <v>0</v>
      </c>
      <c r="Z244" s="76">
        <v>0</v>
      </c>
      <c r="AA244" s="76">
        <v>0</v>
      </c>
      <c r="AB244" s="76">
        <v>0</v>
      </c>
      <c r="AC244" s="76">
        <v>0</v>
      </c>
      <c r="AD244" s="76">
        <v>0</v>
      </c>
      <c r="AE244" s="76">
        <v>0</v>
      </c>
      <c r="AF244" s="76">
        <v>0</v>
      </c>
      <c r="AG244" s="76">
        <v>0</v>
      </c>
      <c r="AH244" s="76">
        <v>0</v>
      </c>
      <c r="AI244" s="76">
        <v>0</v>
      </c>
      <c r="AJ244" s="77">
        <f t="shared" si="3"/>
        <v>0</v>
      </c>
      <c r="AM244" s="70"/>
    </row>
    <row r="245" spans="1:39" ht="20.100000000000001" hidden="1" customHeight="1" outlineLevel="2">
      <c r="A245" s="73">
        <v>906</v>
      </c>
      <c r="B245" s="74" t="s">
        <v>885</v>
      </c>
      <c r="C245" s="75" t="s">
        <v>1301</v>
      </c>
      <c r="D245" s="76">
        <v>0</v>
      </c>
      <c r="E245" s="76">
        <v>0</v>
      </c>
      <c r="F245" s="76">
        <v>0</v>
      </c>
      <c r="G245" s="76">
        <v>0</v>
      </c>
      <c r="H245" s="76">
        <v>0</v>
      </c>
      <c r="I245" s="76">
        <v>0</v>
      </c>
      <c r="J245" s="76">
        <v>0</v>
      </c>
      <c r="K245" s="76">
        <v>0</v>
      </c>
      <c r="L245" s="76">
        <v>0</v>
      </c>
      <c r="M245" s="76">
        <v>0</v>
      </c>
      <c r="N245" s="76">
        <v>0</v>
      </c>
      <c r="O245" s="76">
        <v>0</v>
      </c>
      <c r="P245" s="76">
        <v>0</v>
      </c>
      <c r="Q245" s="76">
        <v>0</v>
      </c>
      <c r="R245" s="76">
        <v>0</v>
      </c>
      <c r="S245" s="76">
        <v>0</v>
      </c>
      <c r="T245" s="76">
        <v>0</v>
      </c>
      <c r="U245" s="76">
        <v>0</v>
      </c>
      <c r="V245" s="76">
        <v>0</v>
      </c>
      <c r="W245" s="76">
        <v>0</v>
      </c>
      <c r="X245" s="76">
        <v>0</v>
      </c>
      <c r="Y245" s="76">
        <v>0</v>
      </c>
      <c r="Z245" s="76">
        <v>0</v>
      </c>
      <c r="AA245" s="76">
        <v>0</v>
      </c>
      <c r="AB245" s="76">
        <v>0</v>
      </c>
      <c r="AC245" s="76">
        <v>0</v>
      </c>
      <c r="AD245" s="76">
        <v>0</v>
      </c>
      <c r="AE245" s="76">
        <v>0</v>
      </c>
      <c r="AF245" s="76">
        <v>0</v>
      </c>
      <c r="AG245" s="76">
        <v>0</v>
      </c>
      <c r="AH245" s="76">
        <v>0</v>
      </c>
      <c r="AI245" s="76">
        <v>0</v>
      </c>
      <c r="AJ245" s="77">
        <f t="shared" si="3"/>
        <v>0</v>
      </c>
      <c r="AM245" s="70"/>
    </row>
    <row r="246" spans="1:39" ht="20.100000000000001" hidden="1" customHeight="1" outlineLevel="2">
      <c r="A246" s="73">
        <v>907</v>
      </c>
      <c r="B246" s="74" t="s">
        <v>886</v>
      </c>
      <c r="C246" s="75" t="s">
        <v>1301</v>
      </c>
      <c r="D246" s="76">
        <v>0</v>
      </c>
      <c r="E246" s="76">
        <v>0</v>
      </c>
      <c r="F246" s="76">
        <v>0</v>
      </c>
      <c r="G246" s="76">
        <v>0</v>
      </c>
      <c r="H246" s="76">
        <v>0</v>
      </c>
      <c r="I246" s="76">
        <v>0</v>
      </c>
      <c r="J246" s="76">
        <v>0</v>
      </c>
      <c r="K246" s="76">
        <v>0</v>
      </c>
      <c r="L246" s="76">
        <v>0</v>
      </c>
      <c r="M246" s="76">
        <v>0</v>
      </c>
      <c r="N246" s="76">
        <v>0</v>
      </c>
      <c r="O246" s="76">
        <v>0</v>
      </c>
      <c r="P246" s="76">
        <v>0</v>
      </c>
      <c r="Q246" s="76">
        <v>0</v>
      </c>
      <c r="R246" s="76">
        <v>0</v>
      </c>
      <c r="S246" s="76">
        <v>0</v>
      </c>
      <c r="T246" s="76">
        <v>0</v>
      </c>
      <c r="U246" s="76">
        <v>0</v>
      </c>
      <c r="V246" s="76">
        <v>0</v>
      </c>
      <c r="W246" s="76">
        <v>0</v>
      </c>
      <c r="X246" s="76">
        <v>0</v>
      </c>
      <c r="Y246" s="76">
        <v>0</v>
      </c>
      <c r="Z246" s="76">
        <v>0</v>
      </c>
      <c r="AA246" s="76">
        <v>0</v>
      </c>
      <c r="AB246" s="76">
        <v>0</v>
      </c>
      <c r="AC246" s="76">
        <v>0</v>
      </c>
      <c r="AD246" s="76">
        <v>0</v>
      </c>
      <c r="AE246" s="76">
        <v>0</v>
      </c>
      <c r="AF246" s="76">
        <v>0</v>
      </c>
      <c r="AG246" s="76">
        <v>0</v>
      </c>
      <c r="AH246" s="76">
        <v>0</v>
      </c>
      <c r="AI246" s="76">
        <v>0</v>
      </c>
      <c r="AJ246" s="77">
        <f t="shared" si="3"/>
        <v>0</v>
      </c>
      <c r="AM246" s="70"/>
    </row>
    <row r="247" spans="1:39" ht="20.100000000000001" hidden="1" customHeight="1" outlineLevel="2">
      <c r="A247" s="73">
        <v>908</v>
      </c>
      <c r="B247" s="74" t="s">
        <v>887</v>
      </c>
      <c r="C247" s="75" t="s">
        <v>1301</v>
      </c>
      <c r="D247" s="76">
        <v>0</v>
      </c>
      <c r="E247" s="76">
        <v>0</v>
      </c>
      <c r="F247" s="76">
        <v>0</v>
      </c>
      <c r="G247" s="76">
        <v>0</v>
      </c>
      <c r="H247" s="76">
        <v>0</v>
      </c>
      <c r="I247" s="76">
        <v>0</v>
      </c>
      <c r="J247" s="76">
        <v>0</v>
      </c>
      <c r="K247" s="76">
        <v>0</v>
      </c>
      <c r="L247" s="76">
        <v>0</v>
      </c>
      <c r="M247" s="76">
        <v>0</v>
      </c>
      <c r="N247" s="76">
        <v>0</v>
      </c>
      <c r="O247" s="76">
        <v>0</v>
      </c>
      <c r="P247" s="76">
        <v>0</v>
      </c>
      <c r="Q247" s="76">
        <v>0</v>
      </c>
      <c r="R247" s="76">
        <v>0</v>
      </c>
      <c r="S247" s="76">
        <v>0</v>
      </c>
      <c r="T247" s="76">
        <v>0</v>
      </c>
      <c r="U247" s="76">
        <v>0</v>
      </c>
      <c r="V247" s="76">
        <v>0</v>
      </c>
      <c r="W247" s="76">
        <v>0</v>
      </c>
      <c r="X247" s="76">
        <v>0</v>
      </c>
      <c r="Y247" s="76">
        <v>0</v>
      </c>
      <c r="Z247" s="76">
        <v>0</v>
      </c>
      <c r="AA247" s="76">
        <v>0</v>
      </c>
      <c r="AB247" s="76">
        <v>0</v>
      </c>
      <c r="AC247" s="76">
        <v>0</v>
      </c>
      <c r="AD247" s="76">
        <v>0</v>
      </c>
      <c r="AE247" s="76">
        <v>0</v>
      </c>
      <c r="AF247" s="76">
        <v>0</v>
      </c>
      <c r="AG247" s="76">
        <v>0</v>
      </c>
      <c r="AH247" s="76">
        <v>0</v>
      </c>
      <c r="AI247" s="76">
        <v>0</v>
      </c>
      <c r="AJ247" s="77">
        <f t="shared" si="3"/>
        <v>0</v>
      </c>
      <c r="AM247" s="70"/>
    </row>
    <row r="248" spans="1:39" ht="20.100000000000001" hidden="1" customHeight="1" outlineLevel="2">
      <c r="A248" s="73">
        <v>909</v>
      </c>
      <c r="B248" s="74" t="s">
        <v>888</v>
      </c>
      <c r="C248" s="75" t="s">
        <v>1301</v>
      </c>
      <c r="D248" s="76">
        <v>0</v>
      </c>
      <c r="E248" s="76">
        <v>0</v>
      </c>
      <c r="F248" s="76">
        <v>0</v>
      </c>
      <c r="G248" s="76">
        <v>0</v>
      </c>
      <c r="H248" s="76">
        <v>0</v>
      </c>
      <c r="I248" s="76">
        <v>0</v>
      </c>
      <c r="J248" s="76">
        <v>0</v>
      </c>
      <c r="K248" s="76">
        <v>0</v>
      </c>
      <c r="L248" s="76">
        <v>0</v>
      </c>
      <c r="M248" s="76">
        <v>0</v>
      </c>
      <c r="N248" s="76">
        <v>0</v>
      </c>
      <c r="O248" s="76">
        <v>0</v>
      </c>
      <c r="P248" s="76">
        <v>0</v>
      </c>
      <c r="Q248" s="76">
        <v>0</v>
      </c>
      <c r="R248" s="76">
        <v>0</v>
      </c>
      <c r="S248" s="76">
        <v>0</v>
      </c>
      <c r="T248" s="76">
        <v>0</v>
      </c>
      <c r="U248" s="76">
        <v>0</v>
      </c>
      <c r="V248" s="76">
        <v>0</v>
      </c>
      <c r="W248" s="76">
        <v>0</v>
      </c>
      <c r="X248" s="76">
        <v>0</v>
      </c>
      <c r="Y248" s="76">
        <v>0</v>
      </c>
      <c r="Z248" s="76">
        <v>0</v>
      </c>
      <c r="AA248" s="76">
        <v>0</v>
      </c>
      <c r="AB248" s="76">
        <v>0</v>
      </c>
      <c r="AC248" s="76">
        <v>0</v>
      </c>
      <c r="AD248" s="76">
        <v>0</v>
      </c>
      <c r="AE248" s="76">
        <v>0</v>
      </c>
      <c r="AF248" s="76">
        <v>0</v>
      </c>
      <c r="AG248" s="76">
        <v>0</v>
      </c>
      <c r="AH248" s="76">
        <v>0</v>
      </c>
      <c r="AI248" s="76">
        <v>0</v>
      </c>
      <c r="AJ248" s="77">
        <f t="shared" si="3"/>
        <v>0</v>
      </c>
      <c r="AM248" s="70"/>
    </row>
    <row r="249" spans="1:39" ht="20.100000000000001" hidden="1" customHeight="1" outlineLevel="2">
      <c r="A249" s="73">
        <v>950</v>
      </c>
      <c r="B249" s="74" t="s">
        <v>261</v>
      </c>
      <c r="C249" s="75" t="s">
        <v>1301</v>
      </c>
      <c r="D249" s="76">
        <v>0</v>
      </c>
      <c r="E249" s="76">
        <v>0</v>
      </c>
      <c r="F249" s="76">
        <v>0</v>
      </c>
      <c r="G249" s="76">
        <v>0</v>
      </c>
      <c r="H249" s="76">
        <v>0</v>
      </c>
      <c r="I249" s="76">
        <v>0</v>
      </c>
      <c r="J249" s="76">
        <v>0</v>
      </c>
      <c r="K249" s="76">
        <v>0</v>
      </c>
      <c r="L249" s="76">
        <v>0</v>
      </c>
      <c r="M249" s="76">
        <v>0</v>
      </c>
      <c r="N249" s="76">
        <v>0</v>
      </c>
      <c r="O249" s="76">
        <v>0</v>
      </c>
      <c r="P249" s="76">
        <v>0</v>
      </c>
      <c r="Q249" s="76">
        <v>0</v>
      </c>
      <c r="R249" s="76">
        <v>0</v>
      </c>
      <c r="S249" s="76">
        <v>0</v>
      </c>
      <c r="T249" s="76">
        <v>0</v>
      </c>
      <c r="U249" s="76">
        <v>0</v>
      </c>
      <c r="V249" s="76">
        <v>0</v>
      </c>
      <c r="W249" s="76">
        <v>0</v>
      </c>
      <c r="X249" s="76">
        <v>0</v>
      </c>
      <c r="Y249" s="76">
        <v>0</v>
      </c>
      <c r="Z249" s="76">
        <v>0</v>
      </c>
      <c r="AA249" s="76">
        <v>0</v>
      </c>
      <c r="AB249" s="76">
        <v>0</v>
      </c>
      <c r="AC249" s="76">
        <v>0</v>
      </c>
      <c r="AD249" s="76">
        <v>0</v>
      </c>
      <c r="AE249" s="76">
        <v>0</v>
      </c>
      <c r="AF249" s="76">
        <v>0</v>
      </c>
      <c r="AG249" s="76">
        <v>0</v>
      </c>
      <c r="AH249" s="76">
        <v>0</v>
      </c>
      <c r="AI249" s="76">
        <v>0</v>
      </c>
      <c r="AJ249" s="77">
        <f t="shared" si="3"/>
        <v>0</v>
      </c>
      <c r="AM249" s="70"/>
    </row>
    <row r="250" spans="1:39" ht="20.100000000000001" hidden="1" customHeight="1" outlineLevel="2">
      <c r="A250" s="73">
        <v>951</v>
      </c>
      <c r="B250" s="74" t="s">
        <v>889</v>
      </c>
      <c r="C250" s="75" t="s">
        <v>1301</v>
      </c>
      <c r="D250" s="76">
        <v>0</v>
      </c>
      <c r="E250" s="76">
        <v>0</v>
      </c>
      <c r="F250" s="76">
        <v>0</v>
      </c>
      <c r="G250" s="76">
        <v>0</v>
      </c>
      <c r="H250" s="76">
        <v>0</v>
      </c>
      <c r="I250" s="76">
        <v>0</v>
      </c>
      <c r="J250" s="76">
        <v>0</v>
      </c>
      <c r="K250" s="76">
        <v>0</v>
      </c>
      <c r="L250" s="76">
        <v>0</v>
      </c>
      <c r="M250" s="76">
        <v>0</v>
      </c>
      <c r="N250" s="76">
        <v>0</v>
      </c>
      <c r="O250" s="76">
        <v>0</v>
      </c>
      <c r="P250" s="76">
        <v>0</v>
      </c>
      <c r="Q250" s="76">
        <v>0</v>
      </c>
      <c r="R250" s="76">
        <v>0</v>
      </c>
      <c r="S250" s="76">
        <v>0</v>
      </c>
      <c r="T250" s="76">
        <v>0</v>
      </c>
      <c r="U250" s="76">
        <v>0</v>
      </c>
      <c r="V250" s="76">
        <v>0</v>
      </c>
      <c r="W250" s="76">
        <v>0</v>
      </c>
      <c r="X250" s="76">
        <v>0</v>
      </c>
      <c r="Y250" s="76">
        <v>0</v>
      </c>
      <c r="Z250" s="76">
        <v>0</v>
      </c>
      <c r="AA250" s="76">
        <v>0</v>
      </c>
      <c r="AB250" s="76">
        <v>0</v>
      </c>
      <c r="AC250" s="76">
        <v>0</v>
      </c>
      <c r="AD250" s="76">
        <v>0</v>
      </c>
      <c r="AE250" s="76">
        <v>0</v>
      </c>
      <c r="AF250" s="76">
        <v>0</v>
      </c>
      <c r="AG250" s="76">
        <v>0</v>
      </c>
      <c r="AH250" s="76">
        <v>0</v>
      </c>
      <c r="AI250" s="76">
        <v>0</v>
      </c>
      <c r="AJ250" s="77">
        <f t="shared" si="3"/>
        <v>0</v>
      </c>
      <c r="AM250" s="70"/>
    </row>
    <row r="251" spans="1:39" ht="20.100000000000001" hidden="1" customHeight="1" outlineLevel="2">
      <c r="A251" s="73">
        <v>999</v>
      </c>
      <c r="B251" s="74" t="s">
        <v>263</v>
      </c>
      <c r="C251" s="75" t="s">
        <v>1301</v>
      </c>
      <c r="D251" s="76">
        <v>0</v>
      </c>
      <c r="E251" s="76">
        <v>0</v>
      </c>
      <c r="F251" s="76">
        <v>0</v>
      </c>
      <c r="G251" s="76">
        <v>0</v>
      </c>
      <c r="H251" s="76">
        <v>0</v>
      </c>
      <c r="I251" s="76">
        <v>0</v>
      </c>
      <c r="J251" s="76">
        <v>0</v>
      </c>
      <c r="K251" s="76">
        <v>0</v>
      </c>
      <c r="L251" s="76">
        <v>0</v>
      </c>
      <c r="M251" s="76">
        <v>0</v>
      </c>
      <c r="N251" s="76">
        <v>0</v>
      </c>
      <c r="O251" s="76">
        <v>0</v>
      </c>
      <c r="P251" s="76">
        <v>0</v>
      </c>
      <c r="Q251" s="76">
        <v>0</v>
      </c>
      <c r="R251" s="76">
        <v>0</v>
      </c>
      <c r="S251" s="76">
        <v>0</v>
      </c>
      <c r="T251" s="76">
        <v>0</v>
      </c>
      <c r="U251" s="76">
        <v>0</v>
      </c>
      <c r="V251" s="76">
        <v>0</v>
      </c>
      <c r="W251" s="76">
        <v>0</v>
      </c>
      <c r="X251" s="76">
        <v>0</v>
      </c>
      <c r="Y251" s="76">
        <v>0</v>
      </c>
      <c r="Z251" s="76">
        <v>0</v>
      </c>
      <c r="AA251" s="76">
        <v>0</v>
      </c>
      <c r="AB251" s="76">
        <v>0</v>
      </c>
      <c r="AC251" s="76">
        <v>0</v>
      </c>
      <c r="AD251" s="76">
        <v>0</v>
      </c>
      <c r="AE251" s="76">
        <v>0</v>
      </c>
      <c r="AF251" s="76">
        <v>0</v>
      </c>
      <c r="AG251" s="76">
        <v>0</v>
      </c>
      <c r="AH251" s="76">
        <v>0</v>
      </c>
      <c r="AI251" s="76">
        <v>0</v>
      </c>
      <c r="AJ251" s="77">
        <f t="shared" si="3"/>
        <v>0</v>
      </c>
      <c r="AM251" s="70"/>
    </row>
    <row r="252" spans="1:39" ht="20.100000000000001" hidden="1" customHeight="1" outlineLevel="2">
      <c r="A252" s="73">
        <v>1101</v>
      </c>
      <c r="B252" s="74" t="s">
        <v>890</v>
      </c>
      <c r="C252" s="75" t="s">
        <v>1301</v>
      </c>
      <c r="D252" s="76">
        <v>0</v>
      </c>
      <c r="E252" s="76">
        <v>0</v>
      </c>
      <c r="F252" s="76">
        <v>0</v>
      </c>
      <c r="G252" s="76">
        <v>0</v>
      </c>
      <c r="H252" s="76">
        <v>0</v>
      </c>
      <c r="I252" s="76">
        <v>0</v>
      </c>
      <c r="J252" s="76">
        <v>0</v>
      </c>
      <c r="K252" s="76">
        <v>0</v>
      </c>
      <c r="L252" s="76">
        <v>0</v>
      </c>
      <c r="M252" s="76">
        <v>0</v>
      </c>
      <c r="N252" s="76">
        <v>0</v>
      </c>
      <c r="O252" s="76">
        <v>0</v>
      </c>
      <c r="P252" s="76">
        <v>0</v>
      </c>
      <c r="Q252" s="76">
        <v>0</v>
      </c>
      <c r="R252" s="76">
        <v>0</v>
      </c>
      <c r="S252" s="76">
        <v>0</v>
      </c>
      <c r="T252" s="76">
        <v>0</v>
      </c>
      <c r="U252" s="76">
        <v>0</v>
      </c>
      <c r="V252" s="76">
        <v>0</v>
      </c>
      <c r="W252" s="76">
        <v>0</v>
      </c>
      <c r="X252" s="76">
        <v>0</v>
      </c>
      <c r="Y252" s="76">
        <v>0</v>
      </c>
      <c r="Z252" s="76">
        <v>0</v>
      </c>
      <c r="AA252" s="76">
        <v>0</v>
      </c>
      <c r="AB252" s="76">
        <v>0</v>
      </c>
      <c r="AC252" s="76">
        <v>0</v>
      </c>
      <c r="AD252" s="76">
        <v>0</v>
      </c>
      <c r="AE252" s="76">
        <v>0</v>
      </c>
      <c r="AF252" s="76">
        <v>0</v>
      </c>
      <c r="AG252" s="76">
        <v>0</v>
      </c>
      <c r="AH252" s="76">
        <v>0</v>
      </c>
      <c r="AI252" s="76">
        <v>0</v>
      </c>
      <c r="AJ252" s="77">
        <f t="shared" si="3"/>
        <v>0</v>
      </c>
      <c r="AM252" s="70"/>
    </row>
    <row r="253" spans="1:39" ht="20.100000000000001" hidden="1" customHeight="1" outlineLevel="2">
      <c r="A253" s="73">
        <v>1102</v>
      </c>
      <c r="B253" s="74" t="s">
        <v>891</v>
      </c>
      <c r="C253" s="75" t="s">
        <v>1301</v>
      </c>
      <c r="D253" s="76">
        <v>0</v>
      </c>
      <c r="E253" s="76">
        <v>0</v>
      </c>
      <c r="F253" s="76">
        <v>0</v>
      </c>
      <c r="G253" s="76">
        <v>0</v>
      </c>
      <c r="H253" s="76">
        <v>0</v>
      </c>
      <c r="I253" s="76">
        <v>0</v>
      </c>
      <c r="J253" s="76">
        <v>0</v>
      </c>
      <c r="K253" s="76">
        <v>0</v>
      </c>
      <c r="L253" s="76">
        <v>0</v>
      </c>
      <c r="M253" s="76">
        <v>0</v>
      </c>
      <c r="N253" s="76">
        <v>0</v>
      </c>
      <c r="O253" s="76">
        <v>0</v>
      </c>
      <c r="P253" s="76">
        <v>0</v>
      </c>
      <c r="Q253" s="76">
        <v>0</v>
      </c>
      <c r="R253" s="76">
        <v>0</v>
      </c>
      <c r="S253" s="76">
        <v>0</v>
      </c>
      <c r="T253" s="76">
        <v>0</v>
      </c>
      <c r="U253" s="76">
        <v>0</v>
      </c>
      <c r="V253" s="76">
        <v>0</v>
      </c>
      <c r="W253" s="76">
        <v>0</v>
      </c>
      <c r="X253" s="76">
        <v>0</v>
      </c>
      <c r="Y253" s="76">
        <v>0</v>
      </c>
      <c r="Z253" s="76">
        <v>0</v>
      </c>
      <c r="AA253" s="76">
        <v>0</v>
      </c>
      <c r="AB253" s="76">
        <v>0</v>
      </c>
      <c r="AC253" s="76">
        <v>0</v>
      </c>
      <c r="AD253" s="76">
        <v>0</v>
      </c>
      <c r="AE253" s="76">
        <v>0</v>
      </c>
      <c r="AF253" s="76">
        <v>0</v>
      </c>
      <c r="AG253" s="76">
        <v>0</v>
      </c>
      <c r="AH253" s="76">
        <v>0</v>
      </c>
      <c r="AI253" s="76">
        <v>0</v>
      </c>
      <c r="AJ253" s="77">
        <f t="shared" si="3"/>
        <v>0</v>
      </c>
      <c r="AM253" s="70"/>
    </row>
    <row r="254" spans="1:39" ht="20.100000000000001" hidden="1" customHeight="1" outlineLevel="2">
      <c r="A254" s="73">
        <v>1103</v>
      </c>
      <c r="B254" s="74" t="s">
        <v>892</v>
      </c>
      <c r="C254" s="75" t="s">
        <v>1301</v>
      </c>
      <c r="D254" s="76">
        <v>0</v>
      </c>
      <c r="E254" s="76">
        <v>0</v>
      </c>
      <c r="F254" s="76">
        <v>0</v>
      </c>
      <c r="G254" s="76">
        <v>0</v>
      </c>
      <c r="H254" s="76">
        <v>0</v>
      </c>
      <c r="I254" s="76">
        <v>0</v>
      </c>
      <c r="J254" s="76">
        <v>0</v>
      </c>
      <c r="K254" s="76">
        <v>0</v>
      </c>
      <c r="L254" s="76">
        <v>0</v>
      </c>
      <c r="M254" s="76">
        <v>0</v>
      </c>
      <c r="N254" s="76">
        <v>0</v>
      </c>
      <c r="O254" s="76">
        <v>0</v>
      </c>
      <c r="P254" s="76">
        <v>0</v>
      </c>
      <c r="Q254" s="76">
        <v>0</v>
      </c>
      <c r="R254" s="76">
        <v>0</v>
      </c>
      <c r="S254" s="76">
        <v>0</v>
      </c>
      <c r="T254" s="76">
        <v>0</v>
      </c>
      <c r="U254" s="76">
        <v>0</v>
      </c>
      <c r="V254" s="76">
        <v>0</v>
      </c>
      <c r="W254" s="76">
        <v>0</v>
      </c>
      <c r="X254" s="76">
        <v>0</v>
      </c>
      <c r="Y254" s="76">
        <v>0</v>
      </c>
      <c r="Z254" s="76">
        <v>0</v>
      </c>
      <c r="AA254" s="76">
        <v>0</v>
      </c>
      <c r="AB254" s="76">
        <v>0</v>
      </c>
      <c r="AC254" s="76">
        <v>0</v>
      </c>
      <c r="AD254" s="76">
        <v>0</v>
      </c>
      <c r="AE254" s="76">
        <v>0</v>
      </c>
      <c r="AF254" s="76">
        <v>0</v>
      </c>
      <c r="AG254" s="76">
        <v>0</v>
      </c>
      <c r="AH254" s="76">
        <v>0</v>
      </c>
      <c r="AI254" s="76">
        <v>0</v>
      </c>
      <c r="AJ254" s="77">
        <f t="shared" si="3"/>
        <v>0</v>
      </c>
      <c r="AM254" s="70"/>
    </row>
    <row r="255" spans="1:39" ht="20.100000000000001" hidden="1" customHeight="1" outlineLevel="2">
      <c r="A255" s="73">
        <v>1104</v>
      </c>
      <c r="B255" s="74" t="s">
        <v>893</v>
      </c>
      <c r="C255" s="75" t="s">
        <v>1301</v>
      </c>
      <c r="D255" s="76">
        <v>0</v>
      </c>
      <c r="E255" s="76">
        <v>0</v>
      </c>
      <c r="F255" s="76">
        <v>0</v>
      </c>
      <c r="G255" s="76">
        <v>0</v>
      </c>
      <c r="H255" s="76">
        <v>0</v>
      </c>
      <c r="I255" s="76">
        <v>0</v>
      </c>
      <c r="J255" s="76">
        <v>0</v>
      </c>
      <c r="K255" s="76">
        <v>0</v>
      </c>
      <c r="L255" s="76">
        <v>0</v>
      </c>
      <c r="M255" s="76">
        <v>0</v>
      </c>
      <c r="N255" s="76">
        <v>0</v>
      </c>
      <c r="O255" s="76">
        <v>0</v>
      </c>
      <c r="P255" s="76">
        <v>0</v>
      </c>
      <c r="Q255" s="76">
        <v>0</v>
      </c>
      <c r="R255" s="76">
        <v>0</v>
      </c>
      <c r="S255" s="76">
        <v>0</v>
      </c>
      <c r="T255" s="76">
        <v>0</v>
      </c>
      <c r="U255" s="76">
        <v>0</v>
      </c>
      <c r="V255" s="76">
        <v>0</v>
      </c>
      <c r="W255" s="76">
        <v>0</v>
      </c>
      <c r="X255" s="76">
        <v>0</v>
      </c>
      <c r="Y255" s="76">
        <v>0</v>
      </c>
      <c r="Z255" s="76">
        <v>0</v>
      </c>
      <c r="AA255" s="76">
        <v>0</v>
      </c>
      <c r="AB255" s="76">
        <v>0</v>
      </c>
      <c r="AC255" s="76">
        <v>0</v>
      </c>
      <c r="AD255" s="76">
        <v>0</v>
      </c>
      <c r="AE255" s="76">
        <v>0</v>
      </c>
      <c r="AF255" s="76">
        <v>0</v>
      </c>
      <c r="AG255" s="76">
        <v>0</v>
      </c>
      <c r="AH255" s="76">
        <v>0</v>
      </c>
      <c r="AI255" s="76">
        <v>0</v>
      </c>
      <c r="AJ255" s="77">
        <f t="shared" si="3"/>
        <v>0</v>
      </c>
      <c r="AM255" s="70"/>
    </row>
    <row r="256" spans="1:39" ht="20.100000000000001" hidden="1" customHeight="1" outlineLevel="2">
      <c r="A256" s="73">
        <v>1105</v>
      </c>
      <c r="B256" s="74" t="s">
        <v>894</v>
      </c>
      <c r="C256" s="75" t="s">
        <v>1301</v>
      </c>
      <c r="D256" s="76">
        <v>0</v>
      </c>
      <c r="E256" s="76">
        <v>0</v>
      </c>
      <c r="F256" s="76">
        <v>0</v>
      </c>
      <c r="G256" s="76">
        <v>0</v>
      </c>
      <c r="H256" s="76">
        <v>0</v>
      </c>
      <c r="I256" s="76">
        <v>0</v>
      </c>
      <c r="J256" s="76">
        <v>0</v>
      </c>
      <c r="K256" s="76">
        <v>0</v>
      </c>
      <c r="L256" s="76">
        <v>0</v>
      </c>
      <c r="M256" s="76">
        <v>0</v>
      </c>
      <c r="N256" s="76">
        <v>0</v>
      </c>
      <c r="O256" s="76">
        <v>0</v>
      </c>
      <c r="P256" s="76">
        <v>0</v>
      </c>
      <c r="Q256" s="76">
        <v>0</v>
      </c>
      <c r="R256" s="76">
        <v>0</v>
      </c>
      <c r="S256" s="76">
        <v>0</v>
      </c>
      <c r="T256" s="76">
        <v>0</v>
      </c>
      <c r="U256" s="76">
        <v>0</v>
      </c>
      <c r="V256" s="76">
        <v>0</v>
      </c>
      <c r="W256" s="76">
        <v>0</v>
      </c>
      <c r="X256" s="76">
        <v>0</v>
      </c>
      <c r="Y256" s="76">
        <v>0</v>
      </c>
      <c r="Z256" s="76">
        <v>0</v>
      </c>
      <c r="AA256" s="76">
        <v>0</v>
      </c>
      <c r="AB256" s="76">
        <v>0</v>
      </c>
      <c r="AC256" s="76">
        <v>0</v>
      </c>
      <c r="AD256" s="76">
        <v>0</v>
      </c>
      <c r="AE256" s="76">
        <v>0</v>
      </c>
      <c r="AF256" s="76">
        <v>0</v>
      </c>
      <c r="AG256" s="76">
        <v>0</v>
      </c>
      <c r="AH256" s="76">
        <v>0</v>
      </c>
      <c r="AI256" s="76">
        <v>0</v>
      </c>
      <c r="AJ256" s="77">
        <f t="shared" si="3"/>
        <v>0</v>
      </c>
      <c r="AM256" s="70"/>
    </row>
    <row r="257" spans="1:39" ht="20.100000000000001" hidden="1" customHeight="1" outlineLevel="2">
      <c r="A257" s="73">
        <v>1106</v>
      </c>
      <c r="B257" s="74" t="s">
        <v>895</v>
      </c>
      <c r="C257" s="75" t="s">
        <v>1301</v>
      </c>
      <c r="D257" s="76">
        <v>0</v>
      </c>
      <c r="E257" s="76">
        <v>0</v>
      </c>
      <c r="F257" s="76">
        <v>0</v>
      </c>
      <c r="G257" s="76">
        <v>0</v>
      </c>
      <c r="H257" s="76">
        <v>0</v>
      </c>
      <c r="I257" s="76">
        <v>0</v>
      </c>
      <c r="J257" s="76">
        <v>0</v>
      </c>
      <c r="K257" s="76">
        <v>0</v>
      </c>
      <c r="L257" s="76">
        <v>0</v>
      </c>
      <c r="M257" s="76">
        <v>0</v>
      </c>
      <c r="N257" s="76">
        <v>0</v>
      </c>
      <c r="O257" s="76">
        <v>0</v>
      </c>
      <c r="P257" s="76">
        <v>0</v>
      </c>
      <c r="Q257" s="76">
        <v>0</v>
      </c>
      <c r="R257" s="76">
        <v>0</v>
      </c>
      <c r="S257" s="76">
        <v>0</v>
      </c>
      <c r="T257" s="76">
        <v>0</v>
      </c>
      <c r="U257" s="76">
        <v>0</v>
      </c>
      <c r="V257" s="76">
        <v>0</v>
      </c>
      <c r="W257" s="76">
        <v>0</v>
      </c>
      <c r="X257" s="76">
        <v>0</v>
      </c>
      <c r="Y257" s="76">
        <v>0</v>
      </c>
      <c r="Z257" s="76">
        <v>0</v>
      </c>
      <c r="AA257" s="76">
        <v>0</v>
      </c>
      <c r="AB257" s="76">
        <v>0</v>
      </c>
      <c r="AC257" s="76">
        <v>0</v>
      </c>
      <c r="AD257" s="76">
        <v>0</v>
      </c>
      <c r="AE257" s="76">
        <v>0</v>
      </c>
      <c r="AF257" s="76">
        <v>0</v>
      </c>
      <c r="AG257" s="76">
        <v>0</v>
      </c>
      <c r="AH257" s="76">
        <v>0</v>
      </c>
      <c r="AI257" s="76">
        <v>0</v>
      </c>
      <c r="AJ257" s="77">
        <f t="shared" si="3"/>
        <v>0</v>
      </c>
      <c r="AM257" s="70"/>
    </row>
    <row r="258" spans="1:39" ht="20.100000000000001" hidden="1" customHeight="1" outlineLevel="2">
      <c r="A258" s="73">
        <v>1107</v>
      </c>
      <c r="B258" s="74" t="s">
        <v>896</v>
      </c>
      <c r="C258" s="75" t="s">
        <v>1301</v>
      </c>
      <c r="D258" s="76">
        <v>0</v>
      </c>
      <c r="E258" s="76">
        <v>0</v>
      </c>
      <c r="F258" s="76">
        <v>0</v>
      </c>
      <c r="G258" s="76">
        <v>0</v>
      </c>
      <c r="H258" s="76">
        <v>0</v>
      </c>
      <c r="I258" s="76">
        <v>0</v>
      </c>
      <c r="J258" s="76">
        <v>0</v>
      </c>
      <c r="K258" s="76">
        <v>0</v>
      </c>
      <c r="L258" s="76">
        <v>0</v>
      </c>
      <c r="M258" s="76">
        <v>0</v>
      </c>
      <c r="N258" s="76">
        <v>0</v>
      </c>
      <c r="O258" s="76">
        <v>0</v>
      </c>
      <c r="P258" s="76">
        <v>0</v>
      </c>
      <c r="Q258" s="76">
        <v>0</v>
      </c>
      <c r="R258" s="76">
        <v>0</v>
      </c>
      <c r="S258" s="76">
        <v>0</v>
      </c>
      <c r="T258" s="76">
        <v>0</v>
      </c>
      <c r="U258" s="76">
        <v>0</v>
      </c>
      <c r="V258" s="76">
        <v>0</v>
      </c>
      <c r="W258" s="76">
        <v>0</v>
      </c>
      <c r="X258" s="76">
        <v>0</v>
      </c>
      <c r="Y258" s="76">
        <v>0</v>
      </c>
      <c r="Z258" s="76">
        <v>0</v>
      </c>
      <c r="AA258" s="76">
        <v>0</v>
      </c>
      <c r="AB258" s="76">
        <v>0</v>
      </c>
      <c r="AC258" s="76">
        <v>0</v>
      </c>
      <c r="AD258" s="76">
        <v>0</v>
      </c>
      <c r="AE258" s="76">
        <v>0</v>
      </c>
      <c r="AF258" s="76">
        <v>0</v>
      </c>
      <c r="AG258" s="76">
        <v>0</v>
      </c>
      <c r="AH258" s="76">
        <v>0</v>
      </c>
      <c r="AI258" s="76">
        <v>0</v>
      </c>
      <c r="AJ258" s="77">
        <f t="shared" si="3"/>
        <v>0</v>
      </c>
      <c r="AM258" s="70"/>
    </row>
    <row r="259" spans="1:39" ht="20.100000000000001" hidden="1" customHeight="1" outlineLevel="2">
      <c r="A259" s="73">
        <v>1108</v>
      </c>
      <c r="B259" s="74" t="s">
        <v>897</v>
      </c>
      <c r="C259" s="75" t="s">
        <v>1301</v>
      </c>
      <c r="D259" s="76">
        <v>0</v>
      </c>
      <c r="E259" s="76">
        <v>0</v>
      </c>
      <c r="F259" s="76">
        <v>0</v>
      </c>
      <c r="G259" s="76">
        <v>0</v>
      </c>
      <c r="H259" s="76">
        <v>0</v>
      </c>
      <c r="I259" s="76">
        <v>0</v>
      </c>
      <c r="J259" s="76">
        <v>0</v>
      </c>
      <c r="K259" s="76">
        <v>0</v>
      </c>
      <c r="L259" s="76">
        <v>0</v>
      </c>
      <c r="M259" s="76">
        <v>0</v>
      </c>
      <c r="N259" s="76">
        <v>0</v>
      </c>
      <c r="O259" s="76">
        <v>0</v>
      </c>
      <c r="P259" s="76">
        <v>0</v>
      </c>
      <c r="Q259" s="76">
        <v>0</v>
      </c>
      <c r="R259" s="76">
        <v>0</v>
      </c>
      <c r="S259" s="76">
        <v>0</v>
      </c>
      <c r="T259" s="76">
        <v>0</v>
      </c>
      <c r="U259" s="76">
        <v>0</v>
      </c>
      <c r="V259" s="76">
        <v>0</v>
      </c>
      <c r="W259" s="76">
        <v>0</v>
      </c>
      <c r="X259" s="76">
        <v>0</v>
      </c>
      <c r="Y259" s="76">
        <v>0</v>
      </c>
      <c r="Z259" s="76">
        <v>0</v>
      </c>
      <c r="AA259" s="76">
        <v>0</v>
      </c>
      <c r="AB259" s="76">
        <v>0</v>
      </c>
      <c r="AC259" s="76">
        <v>0</v>
      </c>
      <c r="AD259" s="76">
        <v>0</v>
      </c>
      <c r="AE259" s="76">
        <v>0</v>
      </c>
      <c r="AF259" s="76">
        <v>0</v>
      </c>
      <c r="AG259" s="76">
        <v>0</v>
      </c>
      <c r="AH259" s="76">
        <v>0</v>
      </c>
      <c r="AI259" s="76">
        <v>0</v>
      </c>
      <c r="AJ259" s="77">
        <f t="shared" si="3"/>
        <v>0</v>
      </c>
      <c r="AM259" s="70"/>
    </row>
    <row r="260" spans="1:39" ht="20.100000000000001" hidden="1" customHeight="1" outlineLevel="2">
      <c r="A260" s="73">
        <v>1109</v>
      </c>
      <c r="B260" s="74" t="s">
        <v>898</v>
      </c>
      <c r="C260" s="75" t="s">
        <v>1301</v>
      </c>
      <c r="D260" s="76">
        <v>0</v>
      </c>
      <c r="E260" s="76">
        <v>0</v>
      </c>
      <c r="F260" s="76">
        <v>0</v>
      </c>
      <c r="G260" s="76">
        <v>0</v>
      </c>
      <c r="H260" s="76">
        <v>0</v>
      </c>
      <c r="I260" s="76">
        <v>0</v>
      </c>
      <c r="J260" s="76">
        <v>0</v>
      </c>
      <c r="K260" s="76">
        <v>0</v>
      </c>
      <c r="L260" s="76">
        <v>0</v>
      </c>
      <c r="M260" s="76">
        <v>0</v>
      </c>
      <c r="N260" s="76">
        <v>0</v>
      </c>
      <c r="O260" s="76">
        <v>0</v>
      </c>
      <c r="P260" s="76">
        <v>0</v>
      </c>
      <c r="Q260" s="76">
        <v>0</v>
      </c>
      <c r="R260" s="76">
        <v>0</v>
      </c>
      <c r="S260" s="76">
        <v>0</v>
      </c>
      <c r="T260" s="76">
        <v>0</v>
      </c>
      <c r="U260" s="76">
        <v>0</v>
      </c>
      <c r="V260" s="76">
        <v>0</v>
      </c>
      <c r="W260" s="76">
        <v>0</v>
      </c>
      <c r="X260" s="76">
        <v>0</v>
      </c>
      <c r="Y260" s="76">
        <v>0</v>
      </c>
      <c r="Z260" s="76">
        <v>0</v>
      </c>
      <c r="AA260" s="76">
        <v>0</v>
      </c>
      <c r="AB260" s="76">
        <v>0</v>
      </c>
      <c r="AC260" s="76">
        <v>0</v>
      </c>
      <c r="AD260" s="76">
        <v>0</v>
      </c>
      <c r="AE260" s="76">
        <v>0</v>
      </c>
      <c r="AF260" s="76">
        <v>0</v>
      </c>
      <c r="AG260" s="76">
        <v>0</v>
      </c>
      <c r="AH260" s="76">
        <v>0</v>
      </c>
      <c r="AI260" s="76">
        <v>0</v>
      </c>
      <c r="AJ260" s="77">
        <f t="shared" si="3"/>
        <v>0</v>
      </c>
      <c r="AM260" s="70"/>
    </row>
    <row r="261" spans="1:39" ht="20.100000000000001" hidden="1" customHeight="1" outlineLevel="2">
      <c r="A261" s="73">
        <v>1110</v>
      </c>
      <c r="B261" s="74" t="s">
        <v>899</v>
      </c>
      <c r="C261" s="75" t="s">
        <v>1301</v>
      </c>
      <c r="D261" s="76">
        <v>0</v>
      </c>
      <c r="E261" s="76">
        <v>0</v>
      </c>
      <c r="F261" s="76">
        <v>0</v>
      </c>
      <c r="G261" s="76">
        <v>0</v>
      </c>
      <c r="H261" s="76">
        <v>0</v>
      </c>
      <c r="I261" s="76">
        <v>0</v>
      </c>
      <c r="J261" s="76">
        <v>0</v>
      </c>
      <c r="K261" s="76">
        <v>0</v>
      </c>
      <c r="L261" s="76">
        <v>0</v>
      </c>
      <c r="M261" s="76">
        <v>0</v>
      </c>
      <c r="N261" s="76">
        <v>0</v>
      </c>
      <c r="O261" s="76">
        <v>0</v>
      </c>
      <c r="P261" s="76">
        <v>0</v>
      </c>
      <c r="Q261" s="76">
        <v>0</v>
      </c>
      <c r="R261" s="76">
        <v>0</v>
      </c>
      <c r="S261" s="76">
        <v>0</v>
      </c>
      <c r="T261" s="76">
        <v>0</v>
      </c>
      <c r="U261" s="76">
        <v>0</v>
      </c>
      <c r="V261" s="76">
        <v>0</v>
      </c>
      <c r="W261" s="76">
        <v>0</v>
      </c>
      <c r="X261" s="76">
        <v>0</v>
      </c>
      <c r="Y261" s="76">
        <v>0</v>
      </c>
      <c r="Z261" s="76">
        <v>0</v>
      </c>
      <c r="AA261" s="76">
        <v>0</v>
      </c>
      <c r="AB261" s="76">
        <v>0</v>
      </c>
      <c r="AC261" s="76">
        <v>0</v>
      </c>
      <c r="AD261" s="76">
        <v>0</v>
      </c>
      <c r="AE261" s="76">
        <v>0</v>
      </c>
      <c r="AF261" s="76">
        <v>0</v>
      </c>
      <c r="AG261" s="76">
        <v>0</v>
      </c>
      <c r="AH261" s="76">
        <v>0</v>
      </c>
      <c r="AI261" s="76">
        <v>0</v>
      </c>
      <c r="AJ261" s="77">
        <f t="shared" si="3"/>
        <v>0</v>
      </c>
      <c r="AM261" s="70"/>
    </row>
    <row r="262" spans="1:39" ht="20.100000000000001" hidden="1" customHeight="1" outlineLevel="2">
      <c r="A262" s="73">
        <v>1111</v>
      </c>
      <c r="B262" s="74" t="s">
        <v>900</v>
      </c>
      <c r="C262" s="75" t="s">
        <v>1301</v>
      </c>
      <c r="D262" s="76">
        <v>0</v>
      </c>
      <c r="E262" s="76">
        <v>0</v>
      </c>
      <c r="F262" s="76">
        <v>0</v>
      </c>
      <c r="G262" s="76">
        <v>0</v>
      </c>
      <c r="H262" s="76">
        <v>0</v>
      </c>
      <c r="I262" s="76">
        <v>0</v>
      </c>
      <c r="J262" s="76">
        <v>0</v>
      </c>
      <c r="K262" s="76">
        <v>0</v>
      </c>
      <c r="L262" s="76">
        <v>0</v>
      </c>
      <c r="M262" s="76">
        <v>0</v>
      </c>
      <c r="N262" s="76">
        <v>0</v>
      </c>
      <c r="O262" s="76">
        <v>0</v>
      </c>
      <c r="P262" s="76">
        <v>0</v>
      </c>
      <c r="Q262" s="76">
        <v>0</v>
      </c>
      <c r="R262" s="76">
        <v>0</v>
      </c>
      <c r="S262" s="76">
        <v>0</v>
      </c>
      <c r="T262" s="76">
        <v>0</v>
      </c>
      <c r="U262" s="76">
        <v>0</v>
      </c>
      <c r="V262" s="76">
        <v>0</v>
      </c>
      <c r="W262" s="76">
        <v>0</v>
      </c>
      <c r="X262" s="76">
        <v>0</v>
      </c>
      <c r="Y262" s="76">
        <v>0</v>
      </c>
      <c r="Z262" s="76">
        <v>0</v>
      </c>
      <c r="AA262" s="76">
        <v>0</v>
      </c>
      <c r="AB262" s="76">
        <v>0</v>
      </c>
      <c r="AC262" s="76">
        <v>0</v>
      </c>
      <c r="AD262" s="76">
        <v>0</v>
      </c>
      <c r="AE262" s="76">
        <v>0</v>
      </c>
      <c r="AF262" s="76">
        <v>0</v>
      </c>
      <c r="AG262" s="76">
        <v>0</v>
      </c>
      <c r="AH262" s="76">
        <v>0</v>
      </c>
      <c r="AI262" s="76">
        <v>0</v>
      </c>
      <c r="AJ262" s="77">
        <f t="shared" si="3"/>
        <v>0</v>
      </c>
      <c r="AM262" s="70"/>
    </row>
    <row r="263" spans="1:39" ht="20.100000000000001" hidden="1" customHeight="1" outlineLevel="2">
      <c r="A263" s="73">
        <v>1112</v>
      </c>
      <c r="B263" s="74" t="s">
        <v>901</v>
      </c>
      <c r="C263" s="75" t="s">
        <v>1301</v>
      </c>
      <c r="D263" s="76">
        <v>0</v>
      </c>
      <c r="E263" s="76">
        <v>0</v>
      </c>
      <c r="F263" s="76">
        <v>0</v>
      </c>
      <c r="G263" s="76">
        <v>0</v>
      </c>
      <c r="H263" s="76">
        <v>0</v>
      </c>
      <c r="I263" s="76">
        <v>0</v>
      </c>
      <c r="J263" s="76">
        <v>0</v>
      </c>
      <c r="K263" s="76">
        <v>0</v>
      </c>
      <c r="L263" s="76">
        <v>0</v>
      </c>
      <c r="M263" s="76">
        <v>0</v>
      </c>
      <c r="N263" s="76">
        <v>0</v>
      </c>
      <c r="O263" s="76">
        <v>0</v>
      </c>
      <c r="P263" s="76">
        <v>0</v>
      </c>
      <c r="Q263" s="76">
        <v>0</v>
      </c>
      <c r="R263" s="76">
        <v>0</v>
      </c>
      <c r="S263" s="76">
        <v>0</v>
      </c>
      <c r="T263" s="76">
        <v>0</v>
      </c>
      <c r="U263" s="76">
        <v>0</v>
      </c>
      <c r="V263" s="76">
        <v>0</v>
      </c>
      <c r="W263" s="76">
        <v>0</v>
      </c>
      <c r="X263" s="76">
        <v>0</v>
      </c>
      <c r="Y263" s="76">
        <v>0</v>
      </c>
      <c r="Z263" s="76">
        <v>0</v>
      </c>
      <c r="AA263" s="76">
        <v>0</v>
      </c>
      <c r="AB263" s="76">
        <v>0</v>
      </c>
      <c r="AC263" s="76">
        <v>0</v>
      </c>
      <c r="AD263" s="76">
        <v>0</v>
      </c>
      <c r="AE263" s="76">
        <v>0</v>
      </c>
      <c r="AF263" s="76">
        <v>0</v>
      </c>
      <c r="AG263" s="76">
        <v>0</v>
      </c>
      <c r="AH263" s="76">
        <v>0</v>
      </c>
      <c r="AI263" s="76">
        <v>0</v>
      </c>
      <c r="AJ263" s="77">
        <f t="shared" si="3"/>
        <v>0</v>
      </c>
      <c r="AM263" s="70"/>
    </row>
    <row r="264" spans="1:39" ht="20.100000000000001" hidden="1" customHeight="1" outlineLevel="2">
      <c r="A264" s="73">
        <v>1113</v>
      </c>
      <c r="B264" s="74" t="s">
        <v>902</v>
      </c>
      <c r="C264" s="75" t="s">
        <v>1301</v>
      </c>
      <c r="D264" s="76">
        <v>0</v>
      </c>
      <c r="E264" s="76">
        <v>0</v>
      </c>
      <c r="F264" s="76">
        <v>0</v>
      </c>
      <c r="G264" s="76">
        <v>0</v>
      </c>
      <c r="H264" s="76">
        <v>0</v>
      </c>
      <c r="I264" s="76">
        <v>0</v>
      </c>
      <c r="J264" s="76">
        <v>0</v>
      </c>
      <c r="K264" s="76">
        <v>0</v>
      </c>
      <c r="L264" s="76">
        <v>0</v>
      </c>
      <c r="M264" s="76">
        <v>0</v>
      </c>
      <c r="N264" s="76">
        <v>0</v>
      </c>
      <c r="O264" s="76">
        <v>0</v>
      </c>
      <c r="P264" s="76">
        <v>0</v>
      </c>
      <c r="Q264" s="76">
        <v>0</v>
      </c>
      <c r="R264" s="76">
        <v>0</v>
      </c>
      <c r="S264" s="76">
        <v>0</v>
      </c>
      <c r="T264" s="76">
        <v>0</v>
      </c>
      <c r="U264" s="76">
        <v>0</v>
      </c>
      <c r="V264" s="76">
        <v>0</v>
      </c>
      <c r="W264" s="76">
        <v>0</v>
      </c>
      <c r="X264" s="76">
        <v>0</v>
      </c>
      <c r="Y264" s="76">
        <v>0</v>
      </c>
      <c r="Z264" s="76">
        <v>0</v>
      </c>
      <c r="AA264" s="76">
        <v>0</v>
      </c>
      <c r="AB264" s="76">
        <v>0</v>
      </c>
      <c r="AC264" s="76">
        <v>0</v>
      </c>
      <c r="AD264" s="76">
        <v>0</v>
      </c>
      <c r="AE264" s="76">
        <v>0</v>
      </c>
      <c r="AF264" s="76">
        <v>0</v>
      </c>
      <c r="AG264" s="76">
        <v>0</v>
      </c>
      <c r="AH264" s="76">
        <v>0</v>
      </c>
      <c r="AI264" s="76">
        <v>0</v>
      </c>
      <c r="AJ264" s="77">
        <f t="shared" si="3"/>
        <v>0</v>
      </c>
      <c r="AM264" s="70"/>
    </row>
    <row r="265" spans="1:39" ht="20.100000000000001" hidden="1" customHeight="1" outlineLevel="2">
      <c r="A265" s="73">
        <v>1114</v>
      </c>
      <c r="B265" s="74" t="s">
        <v>903</v>
      </c>
      <c r="C265" s="75" t="s">
        <v>1301</v>
      </c>
      <c r="D265" s="76">
        <v>0</v>
      </c>
      <c r="E265" s="76">
        <v>0</v>
      </c>
      <c r="F265" s="76">
        <v>0</v>
      </c>
      <c r="G265" s="76">
        <v>0</v>
      </c>
      <c r="H265" s="76">
        <v>0</v>
      </c>
      <c r="I265" s="76">
        <v>0</v>
      </c>
      <c r="J265" s="76">
        <v>0</v>
      </c>
      <c r="K265" s="76">
        <v>0</v>
      </c>
      <c r="L265" s="76">
        <v>0</v>
      </c>
      <c r="M265" s="76">
        <v>0</v>
      </c>
      <c r="N265" s="76">
        <v>0</v>
      </c>
      <c r="O265" s="76">
        <v>0</v>
      </c>
      <c r="P265" s="76">
        <v>0</v>
      </c>
      <c r="Q265" s="76">
        <v>0</v>
      </c>
      <c r="R265" s="76">
        <v>0</v>
      </c>
      <c r="S265" s="76">
        <v>0</v>
      </c>
      <c r="T265" s="76">
        <v>0</v>
      </c>
      <c r="U265" s="76">
        <v>0</v>
      </c>
      <c r="V265" s="76">
        <v>0</v>
      </c>
      <c r="W265" s="76">
        <v>0</v>
      </c>
      <c r="X265" s="76">
        <v>0</v>
      </c>
      <c r="Y265" s="76">
        <v>0</v>
      </c>
      <c r="Z265" s="76">
        <v>0</v>
      </c>
      <c r="AA265" s="76">
        <v>0</v>
      </c>
      <c r="AB265" s="76">
        <v>0</v>
      </c>
      <c r="AC265" s="76">
        <v>0</v>
      </c>
      <c r="AD265" s="76">
        <v>0</v>
      </c>
      <c r="AE265" s="76">
        <v>0</v>
      </c>
      <c r="AF265" s="76">
        <v>0</v>
      </c>
      <c r="AG265" s="76">
        <v>0</v>
      </c>
      <c r="AH265" s="76">
        <v>0</v>
      </c>
      <c r="AI265" s="76">
        <v>0</v>
      </c>
      <c r="AJ265" s="77">
        <f t="shared" si="3"/>
        <v>0</v>
      </c>
      <c r="AM265" s="70"/>
    </row>
    <row r="266" spans="1:39" ht="20.100000000000001" hidden="1" customHeight="1" outlineLevel="2">
      <c r="A266" s="73">
        <v>1115</v>
      </c>
      <c r="B266" s="74" t="s">
        <v>904</v>
      </c>
      <c r="C266" s="75" t="s">
        <v>1301</v>
      </c>
      <c r="D266" s="76">
        <v>0</v>
      </c>
      <c r="E266" s="76">
        <v>0</v>
      </c>
      <c r="F266" s="76">
        <v>0</v>
      </c>
      <c r="G266" s="76">
        <v>0</v>
      </c>
      <c r="H266" s="76">
        <v>0</v>
      </c>
      <c r="I266" s="76">
        <v>0</v>
      </c>
      <c r="J266" s="76">
        <v>0</v>
      </c>
      <c r="K266" s="76">
        <v>0</v>
      </c>
      <c r="L266" s="76">
        <v>0</v>
      </c>
      <c r="M266" s="76">
        <v>0</v>
      </c>
      <c r="N266" s="76">
        <v>0</v>
      </c>
      <c r="O266" s="76">
        <v>0</v>
      </c>
      <c r="P266" s="76">
        <v>0</v>
      </c>
      <c r="Q266" s="76">
        <v>0</v>
      </c>
      <c r="R266" s="76">
        <v>0</v>
      </c>
      <c r="S266" s="76">
        <v>0</v>
      </c>
      <c r="T266" s="76">
        <v>0</v>
      </c>
      <c r="U266" s="76">
        <v>0</v>
      </c>
      <c r="V266" s="76">
        <v>0</v>
      </c>
      <c r="W266" s="76">
        <v>0</v>
      </c>
      <c r="X266" s="76">
        <v>0</v>
      </c>
      <c r="Y266" s="76">
        <v>0</v>
      </c>
      <c r="Z266" s="76">
        <v>0</v>
      </c>
      <c r="AA266" s="76">
        <v>0</v>
      </c>
      <c r="AB266" s="76">
        <v>0</v>
      </c>
      <c r="AC266" s="76">
        <v>0</v>
      </c>
      <c r="AD266" s="76">
        <v>0</v>
      </c>
      <c r="AE266" s="76">
        <v>0</v>
      </c>
      <c r="AF266" s="76">
        <v>0</v>
      </c>
      <c r="AG266" s="76">
        <v>0</v>
      </c>
      <c r="AH266" s="76">
        <v>0</v>
      </c>
      <c r="AI266" s="76">
        <v>0</v>
      </c>
      <c r="AJ266" s="77">
        <f t="shared" si="3"/>
        <v>0</v>
      </c>
      <c r="AM266" s="70"/>
    </row>
    <row r="267" spans="1:39" ht="20.100000000000001" hidden="1" customHeight="1" outlineLevel="2">
      <c r="A267" s="73">
        <v>1116</v>
      </c>
      <c r="B267" s="74" t="s">
        <v>905</v>
      </c>
      <c r="C267" s="75" t="s">
        <v>1301</v>
      </c>
      <c r="D267" s="76">
        <v>0</v>
      </c>
      <c r="E267" s="76">
        <v>0</v>
      </c>
      <c r="F267" s="76">
        <v>0</v>
      </c>
      <c r="G267" s="76">
        <v>0</v>
      </c>
      <c r="H267" s="76">
        <v>0</v>
      </c>
      <c r="I267" s="76">
        <v>0</v>
      </c>
      <c r="J267" s="76">
        <v>0</v>
      </c>
      <c r="K267" s="76">
        <v>0</v>
      </c>
      <c r="L267" s="76">
        <v>0</v>
      </c>
      <c r="M267" s="76">
        <v>0</v>
      </c>
      <c r="N267" s="76">
        <v>0</v>
      </c>
      <c r="O267" s="76">
        <v>0</v>
      </c>
      <c r="P267" s="76">
        <v>0</v>
      </c>
      <c r="Q267" s="76">
        <v>0</v>
      </c>
      <c r="R267" s="76">
        <v>0</v>
      </c>
      <c r="S267" s="76">
        <v>0</v>
      </c>
      <c r="T267" s="76">
        <v>0</v>
      </c>
      <c r="U267" s="76">
        <v>0</v>
      </c>
      <c r="V267" s="76">
        <v>0</v>
      </c>
      <c r="W267" s="76">
        <v>0</v>
      </c>
      <c r="X267" s="76">
        <v>0</v>
      </c>
      <c r="Y267" s="76">
        <v>0</v>
      </c>
      <c r="Z267" s="76">
        <v>0</v>
      </c>
      <c r="AA267" s="76">
        <v>0</v>
      </c>
      <c r="AB267" s="76">
        <v>0</v>
      </c>
      <c r="AC267" s="76">
        <v>0</v>
      </c>
      <c r="AD267" s="76">
        <v>0</v>
      </c>
      <c r="AE267" s="76">
        <v>0</v>
      </c>
      <c r="AF267" s="76">
        <v>0</v>
      </c>
      <c r="AG267" s="76">
        <v>0</v>
      </c>
      <c r="AH267" s="76">
        <v>0</v>
      </c>
      <c r="AI267" s="76">
        <v>0</v>
      </c>
      <c r="AJ267" s="77">
        <f t="shared" si="3"/>
        <v>0</v>
      </c>
      <c r="AM267" s="70"/>
    </row>
    <row r="268" spans="1:39" ht="20.100000000000001" hidden="1" customHeight="1" outlineLevel="2">
      <c r="A268" s="73">
        <v>1117</v>
      </c>
      <c r="B268" s="74" t="s">
        <v>906</v>
      </c>
      <c r="C268" s="75" t="s">
        <v>1301</v>
      </c>
      <c r="D268" s="76">
        <v>0</v>
      </c>
      <c r="E268" s="76">
        <v>0</v>
      </c>
      <c r="F268" s="76">
        <v>0</v>
      </c>
      <c r="G268" s="76">
        <v>0</v>
      </c>
      <c r="H268" s="76">
        <v>0</v>
      </c>
      <c r="I268" s="76">
        <v>0</v>
      </c>
      <c r="J268" s="76">
        <v>0</v>
      </c>
      <c r="K268" s="76">
        <v>0</v>
      </c>
      <c r="L268" s="76">
        <v>0</v>
      </c>
      <c r="M268" s="76">
        <v>0</v>
      </c>
      <c r="N268" s="76">
        <v>0</v>
      </c>
      <c r="O268" s="76">
        <v>0</v>
      </c>
      <c r="P268" s="76">
        <v>0</v>
      </c>
      <c r="Q268" s="76">
        <v>0</v>
      </c>
      <c r="R268" s="76">
        <v>0</v>
      </c>
      <c r="S268" s="76">
        <v>0</v>
      </c>
      <c r="T268" s="76">
        <v>0</v>
      </c>
      <c r="U268" s="76">
        <v>0</v>
      </c>
      <c r="V268" s="76">
        <v>0</v>
      </c>
      <c r="W268" s="76">
        <v>0</v>
      </c>
      <c r="X268" s="76">
        <v>0</v>
      </c>
      <c r="Y268" s="76">
        <v>0</v>
      </c>
      <c r="Z268" s="76">
        <v>0</v>
      </c>
      <c r="AA268" s="76">
        <v>0</v>
      </c>
      <c r="AB268" s="76">
        <v>0</v>
      </c>
      <c r="AC268" s="76">
        <v>0</v>
      </c>
      <c r="AD268" s="76">
        <v>0</v>
      </c>
      <c r="AE268" s="76">
        <v>0</v>
      </c>
      <c r="AF268" s="76">
        <v>0</v>
      </c>
      <c r="AG268" s="76">
        <v>0</v>
      </c>
      <c r="AH268" s="76">
        <v>0</v>
      </c>
      <c r="AI268" s="76">
        <v>0</v>
      </c>
      <c r="AJ268" s="77">
        <f t="shared" si="3"/>
        <v>0</v>
      </c>
      <c r="AM268" s="70"/>
    </row>
    <row r="269" spans="1:39" ht="20.100000000000001" hidden="1" customHeight="1" outlineLevel="2">
      <c r="A269" s="73">
        <v>1118</v>
      </c>
      <c r="B269" s="74" t="s">
        <v>907</v>
      </c>
      <c r="C269" s="75" t="s">
        <v>1301</v>
      </c>
      <c r="D269" s="76">
        <v>0</v>
      </c>
      <c r="E269" s="76">
        <v>0</v>
      </c>
      <c r="F269" s="76">
        <v>0</v>
      </c>
      <c r="G269" s="76">
        <v>0</v>
      </c>
      <c r="H269" s="76">
        <v>0</v>
      </c>
      <c r="I269" s="76">
        <v>0</v>
      </c>
      <c r="J269" s="76">
        <v>0</v>
      </c>
      <c r="K269" s="76">
        <v>0</v>
      </c>
      <c r="L269" s="76">
        <v>0</v>
      </c>
      <c r="M269" s="76">
        <v>0</v>
      </c>
      <c r="N269" s="76">
        <v>0</v>
      </c>
      <c r="O269" s="76">
        <v>0</v>
      </c>
      <c r="P269" s="76">
        <v>0</v>
      </c>
      <c r="Q269" s="76">
        <v>0</v>
      </c>
      <c r="R269" s="76">
        <v>0</v>
      </c>
      <c r="S269" s="76">
        <v>0</v>
      </c>
      <c r="T269" s="76">
        <v>0</v>
      </c>
      <c r="U269" s="76">
        <v>0</v>
      </c>
      <c r="V269" s="76">
        <v>0</v>
      </c>
      <c r="W269" s="76">
        <v>0</v>
      </c>
      <c r="X269" s="76">
        <v>0</v>
      </c>
      <c r="Y269" s="76">
        <v>0</v>
      </c>
      <c r="Z269" s="76">
        <v>0</v>
      </c>
      <c r="AA269" s="76">
        <v>0</v>
      </c>
      <c r="AB269" s="76">
        <v>0</v>
      </c>
      <c r="AC269" s="76">
        <v>0</v>
      </c>
      <c r="AD269" s="76">
        <v>0</v>
      </c>
      <c r="AE269" s="76">
        <v>0</v>
      </c>
      <c r="AF269" s="76">
        <v>0</v>
      </c>
      <c r="AG269" s="76">
        <v>0</v>
      </c>
      <c r="AH269" s="76">
        <v>0</v>
      </c>
      <c r="AI269" s="76">
        <v>0</v>
      </c>
      <c r="AJ269" s="77">
        <f t="shared" si="3"/>
        <v>0</v>
      </c>
      <c r="AM269" s="70"/>
    </row>
    <row r="270" spans="1:39" ht="20.100000000000001" hidden="1" customHeight="1" outlineLevel="2">
      <c r="A270" s="73">
        <v>1119</v>
      </c>
      <c r="B270" s="74" t="s">
        <v>908</v>
      </c>
      <c r="C270" s="75" t="s">
        <v>1301</v>
      </c>
      <c r="D270" s="76">
        <v>0</v>
      </c>
      <c r="E270" s="76">
        <v>0</v>
      </c>
      <c r="F270" s="76">
        <v>0</v>
      </c>
      <c r="G270" s="76">
        <v>0</v>
      </c>
      <c r="H270" s="76">
        <v>0</v>
      </c>
      <c r="I270" s="76">
        <v>0</v>
      </c>
      <c r="J270" s="76">
        <v>0</v>
      </c>
      <c r="K270" s="76">
        <v>0</v>
      </c>
      <c r="L270" s="76">
        <v>0</v>
      </c>
      <c r="M270" s="76">
        <v>0</v>
      </c>
      <c r="N270" s="76">
        <v>0</v>
      </c>
      <c r="O270" s="76">
        <v>0</v>
      </c>
      <c r="P270" s="76">
        <v>0</v>
      </c>
      <c r="Q270" s="76">
        <v>0</v>
      </c>
      <c r="R270" s="76">
        <v>0</v>
      </c>
      <c r="S270" s="76">
        <v>0</v>
      </c>
      <c r="T270" s="76">
        <v>0</v>
      </c>
      <c r="U270" s="76">
        <v>0</v>
      </c>
      <c r="V270" s="76">
        <v>0</v>
      </c>
      <c r="W270" s="76">
        <v>0</v>
      </c>
      <c r="X270" s="76">
        <v>0</v>
      </c>
      <c r="Y270" s="76">
        <v>0</v>
      </c>
      <c r="Z270" s="76">
        <v>0</v>
      </c>
      <c r="AA270" s="76">
        <v>0</v>
      </c>
      <c r="AB270" s="76">
        <v>0</v>
      </c>
      <c r="AC270" s="76">
        <v>0</v>
      </c>
      <c r="AD270" s="76">
        <v>0</v>
      </c>
      <c r="AE270" s="76">
        <v>0</v>
      </c>
      <c r="AF270" s="76">
        <v>0</v>
      </c>
      <c r="AG270" s="76">
        <v>0</v>
      </c>
      <c r="AH270" s="76">
        <v>0</v>
      </c>
      <c r="AI270" s="76">
        <v>0</v>
      </c>
      <c r="AJ270" s="77">
        <f t="shared" ref="AJ270:AJ333" si="4">SUM(D270:AI270)</f>
        <v>0</v>
      </c>
      <c r="AM270" s="70"/>
    </row>
    <row r="271" spans="1:39" ht="20.100000000000001" hidden="1" customHeight="1" outlineLevel="2">
      <c r="A271" s="73">
        <v>1120</v>
      </c>
      <c r="B271" s="74" t="s">
        <v>909</v>
      </c>
      <c r="C271" s="75" t="s">
        <v>1301</v>
      </c>
      <c r="D271" s="76">
        <v>0</v>
      </c>
      <c r="E271" s="76">
        <v>0</v>
      </c>
      <c r="F271" s="76">
        <v>0</v>
      </c>
      <c r="G271" s="76">
        <v>0</v>
      </c>
      <c r="H271" s="76">
        <v>0</v>
      </c>
      <c r="I271" s="76">
        <v>0</v>
      </c>
      <c r="J271" s="76">
        <v>0</v>
      </c>
      <c r="K271" s="76">
        <v>0</v>
      </c>
      <c r="L271" s="76">
        <v>0</v>
      </c>
      <c r="M271" s="76">
        <v>0</v>
      </c>
      <c r="N271" s="76">
        <v>0</v>
      </c>
      <c r="O271" s="76">
        <v>0</v>
      </c>
      <c r="P271" s="76">
        <v>0</v>
      </c>
      <c r="Q271" s="76">
        <v>0</v>
      </c>
      <c r="R271" s="76">
        <v>0</v>
      </c>
      <c r="S271" s="76">
        <v>0</v>
      </c>
      <c r="T271" s="76">
        <v>0</v>
      </c>
      <c r="U271" s="76">
        <v>0</v>
      </c>
      <c r="V271" s="76">
        <v>0</v>
      </c>
      <c r="W271" s="76">
        <v>0</v>
      </c>
      <c r="X271" s="76">
        <v>0</v>
      </c>
      <c r="Y271" s="76">
        <v>0</v>
      </c>
      <c r="Z271" s="76">
        <v>0</v>
      </c>
      <c r="AA271" s="76">
        <v>0</v>
      </c>
      <c r="AB271" s="76">
        <v>0</v>
      </c>
      <c r="AC271" s="76">
        <v>0</v>
      </c>
      <c r="AD271" s="76">
        <v>0</v>
      </c>
      <c r="AE271" s="76">
        <v>0</v>
      </c>
      <c r="AF271" s="76">
        <v>0</v>
      </c>
      <c r="AG271" s="76">
        <v>0</v>
      </c>
      <c r="AH271" s="76">
        <v>0</v>
      </c>
      <c r="AI271" s="76">
        <v>0</v>
      </c>
      <c r="AJ271" s="77">
        <f t="shared" si="4"/>
        <v>0</v>
      </c>
      <c r="AM271" s="70"/>
    </row>
    <row r="272" spans="1:39" ht="20.100000000000001" hidden="1" customHeight="1" outlineLevel="2">
      <c r="A272" s="73">
        <v>1121</v>
      </c>
      <c r="B272" s="74" t="s">
        <v>910</v>
      </c>
      <c r="C272" s="75" t="s">
        <v>1301</v>
      </c>
      <c r="D272" s="76">
        <v>0</v>
      </c>
      <c r="E272" s="76">
        <v>0</v>
      </c>
      <c r="F272" s="76">
        <v>0</v>
      </c>
      <c r="G272" s="76">
        <v>0</v>
      </c>
      <c r="H272" s="76">
        <v>0</v>
      </c>
      <c r="I272" s="76">
        <v>0</v>
      </c>
      <c r="J272" s="76">
        <v>0</v>
      </c>
      <c r="K272" s="76">
        <v>0</v>
      </c>
      <c r="L272" s="76">
        <v>0</v>
      </c>
      <c r="M272" s="76">
        <v>0</v>
      </c>
      <c r="N272" s="76">
        <v>0</v>
      </c>
      <c r="O272" s="76">
        <v>0</v>
      </c>
      <c r="P272" s="76">
        <v>0</v>
      </c>
      <c r="Q272" s="76">
        <v>0</v>
      </c>
      <c r="R272" s="76">
        <v>0</v>
      </c>
      <c r="S272" s="76">
        <v>0</v>
      </c>
      <c r="T272" s="76">
        <v>0</v>
      </c>
      <c r="U272" s="76">
        <v>0</v>
      </c>
      <c r="V272" s="76">
        <v>0</v>
      </c>
      <c r="W272" s="76">
        <v>0</v>
      </c>
      <c r="X272" s="76">
        <v>0</v>
      </c>
      <c r="Y272" s="76">
        <v>0</v>
      </c>
      <c r="Z272" s="76">
        <v>0</v>
      </c>
      <c r="AA272" s="76">
        <v>0</v>
      </c>
      <c r="AB272" s="76">
        <v>0</v>
      </c>
      <c r="AC272" s="76">
        <v>0</v>
      </c>
      <c r="AD272" s="76">
        <v>0</v>
      </c>
      <c r="AE272" s="76">
        <v>0</v>
      </c>
      <c r="AF272" s="76">
        <v>0</v>
      </c>
      <c r="AG272" s="76">
        <v>0</v>
      </c>
      <c r="AH272" s="76">
        <v>0</v>
      </c>
      <c r="AI272" s="76">
        <v>0</v>
      </c>
      <c r="AJ272" s="77">
        <f t="shared" si="4"/>
        <v>0</v>
      </c>
      <c r="AM272" s="70"/>
    </row>
    <row r="273" spans="1:39" ht="20.100000000000001" hidden="1" customHeight="1" outlineLevel="2">
      <c r="A273" s="73">
        <v>1122</v>
      </c>
      <c r="B273" s="74" t="s">
        <v>911</v>
      </c>
      <c r="C273" s="75" t="s">
        <v>1301</v>
      </c>
      <c r="D273" s="76">
        <v>0</v>
      </c>
      <c r="E273" s="76">
        <v>0</v>
      </c>
      <c r="F273" s="76">
        <v>0</v>
      </c>
      <c r="G273" s="76">
        <v>0</v>
      </c>
      <c r="H273" s="76">
        <v>0</v>
      </c>
      <c r="I273" s="76">
        <v>0</v>
      </c>
      <c r="J273" s="76">
        <v>0</v>
      </c>
      <c r="K273" s="76">
        <v>0</v>
      </c>
      <c r="L273" s="76">
        <v>0</v>
      </c>
      <c r="M273" s="76">
        <v>0</v>
      </c>
      <c r="N273" s="76">
        <v>0</v>
      </c>
      <c r="O273" s="76">
        <v>0</v>
      </c>
      <c r="P273" s="76">
        <v>0</v>
      </c>
      <c r="Q273" s="76">
        <v>0</v>
      </c>
      <c r="R273" s="76">
        <v>0</v>
      </c>
      <c r="S273" s="76">
        <v>0</v>
      </c>
      <c r="T273" s="76">
        <v>0</v>
      </c>
      <c r="U273" s="76">
        <v>0</v>
      </c>
      <c r="V273" s="76">
        <v>0</v>
      </c>
      <c r="W273" s="76">
        <v>0</v>
      </c>
      <c r="X273" s="76">
        <v>0</v>
      </c>
      <c r="Y273" s="76">
        <v>0</v>
      </c>
      <c r="Z273" s="76">
        <v>0</v>
      </c>
      <c r="AA273" s="76">
        <v>0</v>
      </c>
      <c r="AB273" s="76">
        <v>0</v>
      </c>
      <c r="AC273" s="76">
        <v>0</v>
      </c>
      <c r="AD273" s="76">
        <v>0</v>
      </c>
      <c r="AE273" s="76">
        <v>0</v>
      </c>
      <c r="AF273" s="76">
        <v>0</v>
      </c>
      <c r="AG273" s="76">
        <v>0</v>
      </c>
      <c r="AH273" s="76">
        <v>0</v>
      </c>
      <c r="AI273" s="76">
        <v>0</v>
      </c>
      <c r="AJ273" s="77">
        <f t="shared" si="4"/>
        <v>0</v>
      </c>
      <c r="AM273" s="70"/>
    </row>
    <row r="274" spans="1:39" ht="20.100000000000001" hidden="1" customHeight="1" outlineLevel="2">
      <c r="A274" s="73">
        <v>1123</v>
      </c>
      <c r="B274" s="74" t="s">
        <v>912</v>
      </c>
      <c r="C274" s="75" t="s">
        <v>1301</v>
      </c>
      <c r="D274" s="76">
        <v>0</v>
      </c>
      <c r="E274" s="76">
        <v>0</v>
      </c>
      <c r="F274" s="76">
        <v>0</v>
      </c>
      <c r="G274" s="76">
        <v>0</v>
      </c>
      <c r="H274" s="76">
        <v>0</v>
      </c>
      <c r="I274" s="76">
        <v>0</v>
      </c>
      <c r="J274" s="76">
        <v>0</v>
      </c>
      <c r="K274" s="76">
        <v>0</v>
      </c>
      <c r="L274" s="76">
        <v>0</v>
      </c>
      <c r="M274" s="76">
        <v>0</v>
      </c>
      <c r="N274" s="76">
        <v>0</v>
      </c>
      <c r="O274" s="76">
        <v>0</v>
      </c>
      <c r="P274" s="76">
        <v>0</v>
      </c>
      <c r="Q274" s="76">
        <v>0</v>
      </c>
      <c r="R274" s="76">
        <v>0</v>
      </c>
      <c r="S274" s="76">
        <v>0</v>
      </c>
      <c r="T274" s="76">
        <v>0</v>
      </c>
      <c r="U274" s="76">
        <v>0</v>
      </c>
      <c r="V274" s="76">
        <v>0</v>
      </c>
      <c r="W274" s="76">
        <v>0</v>
      </c>
      <c r="X274" s="76">
        <v>0</v>
      </c>
      <c r="Y274" s="76">
        <v>0</v>
      </c>
      <c r="Z274" s="76">
        <v>0</v>
      </c>
      <c r="AA274" s="76">
        <v>0</v>
      </c>
      <c r="AB274" s="76">
        <v>0</v>
      </c>
      <c r="AC274" s="76">
        <v>0</v>
      </c>
      <c r="AD274" s="76">
        <v>0</v>
      </c>
      <c r="AE274" s="76">
        <v>0</v>
      </c>
      <c r="AF274" s="76">
        <v>0</v>
      </c>
      <c r="AG274" s="76">
        <v>0</v>
      </c>
      <c r="AH274" s="76">
        <v>0</v>
      </c>
      <c r="AI274" s="76">
        <v>0</v>
      </c>
      <c r="AJ274" s="77">
        <f t="shared" si="4"/>
        <v>0</v>
      </c>
      <c r="AM274" s="70"/>
    </row>
    <row r="275" spans="1:39" ht="20.100000000000001" hidden="1" customHeight="1" outlineLevel="2">
      <c r="A275" s="73">
        <v>1124</v>
      </c>
      <c r="B275" s="74" t="s">
        <v>913</v>
      </c>
      <c r="C275" s="75" t="s">
        <v>1301</v>
      </c>
      <c r="D275" s="76">
        <v>0</v>
      </c>
      <c r="E275" s="76">
        <v>0</v>
      </c>
      <c r="F275" s="76">
        <v>0</v>
      </c>
      <c r="G275" s="76">
        <v>0</v>
      </c>
      <c r="H275" s="76">
        <v>0</v>
      </c>
      <c r="I275" s="76">
        <v>0</v>
      </c>
      <c r="J275" s="76">
        <v>0</v>
      </c>
      <c r="K275" s="76">
        <v>0</v>
      </c>
      <c r="L275" s="76">
        <v>0</v>
      </c>
      <c r="M275" s="76">
        <v>0</v>
      </c>
      <c r="N275" s="76">
        <v>0</v>
      </c>
      <c r="O275" s="76">
        <v>0</v>
      </c>
      <c r="P275" s="76">
        <v>0</v>
      </c>
      <c r="Q275" s="76">
        <v>0</v>
      </c>
      <c r="R275" s="76">
        <v>0</v>
      </c>
      <c r="S275" s="76">
        <v>0</v>
      </c>
      <c r="T275" s="76">
        <v>0</v>
      </c>
      <c r="U275" s="76">
        <v>0</v>
      </c>
      <c r="V275" s="76">
        <v>0</v>
      </c>
      <c r="W275" s="76">
        <v>0</v>
      </c>
      <c r="X275" s="76">
        <v>0</v>
      </c>
      <c r="Y275" s="76">
        <v>0</v>
      </c>
      <c r="Z275" s="76">
        <v>0</v>
      </c>
      <c r="AA275" s="76">
        <v>0</v>
      </c>
      <c r="AB275" s="76">
        <v>0</v>
      </c>
      <c r="AC275" s="76">
        <v>0</v>
      </c>
      <c r="AD275" s="76">
        <v>0</v>
      </c>
      <c r="AE275" s="76">
        <v>0</v>
      </c>
      <c r="AF275" s="76">
        <v>0</v>
      </c>
      <c r="AG275" s="76">
        <v>0</v>
      </c>
      <c r="AH275" s="76">
        <v>0</v>
      </c>
      <c r="AI275" s="76">
        <v>0</v>
      </c>
      <c r="AJ275" s="77">
        <f t="shared" si="4"/>
        <v>0</v>
      </c>
      <c r="AM275" s="70"/>
    </row>
    <row r="276" spans="1:39" ht="20.100000000000001" hidden="1" customHeight="1" outlineLevel="2">
      <c r="A276" s="73">
        <v>1125</v>
      </c>
      <c r="B276" s="74" t="s">
        <v>914</v>
      </c>
      <c r="C276" s="75" t="s">
        <v>1301</v>
      </c>
      <c r="D276" s="76">
        <v>0</v>
      </c>
      <c r="E276" s="76">
        <v>0</v>
      </c>
      <c r="F276" s="76">
        <v>0</v>
      </c>
      <c r="G276" s="76">
        <v>0</v>
      </c>
      <c r="H276" s="76">
        <v>0</v>
      </c>
      <c r="I276" s="76">
        <v>0</v>
      </c>
      <c r="J276" s="76">
        <v>0</v>
      </c>
      <c r="K276" s="76">
        <v>0</v>
      </c>
      <c r="L276" s="76">
        <v>0</v>
      </c>
      <c r="M276" s="76">
        <v>0</v>
      </c>
      <c r="N276" s="76">
        <v>0</v>
      </c>
      <c r="O276" s="76">
        <v>0</v>
      </c>
      <c r="P276" s="76">
        <v>0</v>
      </c>
      <c r="Q276" s="76">
        <v>0</v>
      </c>
      <c r="R276" s="76">
        <v>0</v>
      </c>
      <c r="S276" s="76">
        <v>0</v>
      </c>
      <c r="T276" s="76">
        <v>0</v>
      </c>
      <c r="U276" s="76">
        <v>0</v>
      </c>
      <c r="V276" s="76">
        <v>0</v>
      </c>
      <c r="W276" s="76">
        <v>0</v>
      </c>
      <c r="X276" s="76">
        <v>0</v>
      </c>
      <c r="Y276" s="76">
        <v>0</v>
      </c>
      <c r="Z276" s="76">
        <v>0</v>
      </c>
      <c r="AA276" s="76">
        <v>0</v>
      </c>
      <c r="AB276" s="76">
        <v>0</v>
      </c>
      <c r="AC276" s="76">
        <v>0</v>
      </c>
      <c r="AD276" s="76">
        <v>0</v>
      </c>
      <c r="AE276" s="76">
        <v>0</v>
      </c>
      <c r="AF276" s="76">
        <v>0</v>
      </c>
      <c r="AG276" s="76">
        <v>0</v>
      </c>
      <c r="AH276" s="76">
        <v>0</v>
      </c>
      <c r="AI276" s="76">
        <v>0</v>
      </c>
      <c r="AJ276" s="77">
        <f t="shared" si="4"/>
        <v>0</v>
      </c>
      <c r="AM276" s="70"/>
    </row>
    <row r="277" spans="1:39" ht="20.100000000000001" hidden="1" customHeight="1" outlineLevel="2">
      <c r="A277" s="73">
        <v>1126</v>
      </c>
      <c r="B277" s="74" t="s">
        <v>915</v>
      </c>
      <c r="C277" s="75" t="s">
        <v>1301</v>
      </c>
      <c r="D277" s="76">
        <v>0</v>
      </c>
      <c r="E277" s="76">
        <v>0</v>
      </c>
      <c r="F277" s="76">
        <v>0</v>
      </c>
      <c r="G277" s="76">
        <v>0</v>
      </c>
      <c r="H277" s="76">
        <v>0</v>
      </c>
      <c r="I277" s="76">
        <v>0</v>
      </c>
      <c r="J277" s="76">
        <v>0</v>
      </c>
      <c r="K277" s="76">
        <v>0</v>
      </c>
      <c r="L277" s="76">
        <v>0</v>
      </c>
      <c r="M277" s="76">
        <v>0</v>
      </c>
      <c r="N277" s="76">
        <v>0</v>
      </c>
      <c r="O277" s="76">
        <v>0</v>
      </c>
      <c r="P277" s="76">
        <v>0</v>
      </c>
      <c r="Q277" s="76">
        <v>0</v>
      </c>
      <c r="R277" s="76">
        <v>0</v>
      </c>
      <c r="S277" s="76">
        <v>0</v>
      </c>
      <c r="T277" s="76">
        <v>0</v>
      </c>
      <c r="U277" s="76">
        <v>0</v>
      </c>
      <c r="V277" s="76">
        <v>0</v>
      </c>
      <c r="W277" s="76">
        <v>0</v>
      </c>
      <c r="X277" s="76">
        <v>0</v>
      </c>
      <c r="Y277" s="76">
        <v>0</v>
      </c>
      <c r="Z277" s="76">
        <v>0</v>
      </c>
      <c r="AA277" s="76">
        <v>0</v>
      </c>
      <c r="AB277" s="76">
        <v>0</v>
      </c>
      <c r="AC277" s="76">
        <v>0</v>
      </c>
      <c r="AD277" s="76">
        <v>0</v>
      </c>
      <c r="AE277" s="76">
        <v>0</v>
      </c>
      <c r="AF277" s="76">
        <v>0</v>
      </c>
      <c r="AG277" s="76">
        <v>0</v>
      </c>
      <c r="AH277" s="76">
        <v>0</v>
      </c>
      <c r="AI277" s="76">
        <v>0</v>
      </c>
      <c r="AJ277" s="77">
        <f t="shared" si="4"/>
        <v>0</v>
      </c>
      <c r="AM277" s="70"/>
    </row>
    <row r="278" spans="1:39" ht="20.100000000000001" hidden="1" customHeight="1" outlineLevel="2">
      <c r="A278" s="73">
        <v>1127</v>
      </c>
      <c r="B278" s="74" t="s">
        <v>916</v>
      </c>
      <c r="C278" s="75" t="s">
        <v>1301</v>
      </c>
      <c r="D278" s="76">
        <v>0</v>
      </c>
      <c r="E278" s="76">
        <v>0</v>
      </c>
      <c r="F278" s="76">
        <v>0</v>
      </c>
      <c r="G278" s="76">
        <v>0</v>
      </c>
      <c r="H278" s="76">
        <v>0</v>
      </c>
      <c r="I278" s="76">
        <v>0</v>
      </c>
      <c r="J278" s="76">
        <v>0</v>
      </c>
      <c r="K278" s="76">
        <v>0</v>
      </c>
      <c r="L278" s="76">
        <v>0</v>
      </c>
      <c r="M278" s="76">
        <v>0</v>
      </c>
      <c r="N278" s="76">
        <v>0</v>
      </c>
      <c r="O278" s="76">
        <v>0</v>
      </c>
      <c r="P278" s="76">
        <v>0</v>
      </c>
      <c r="Q278" s="76">
        <v>0</v>
      </c>
      <c r="R278" s="76">
        <v>0</v>
      </c>
      <c r="S278" s="76">
        <v>0</v>
      </c>
      <c r="T278" s="76">
        <v>0</v>
      </c>
      <c r="U278" s="76">
        <v>0</v>
      </c>
      <c r="V278" s="76">
        <v>0</v>
      </c>
      <c r="W278" s="76">
        <v>0</v>
      </c>
      <c r="X278" s="76">
        <v>0</v>
      </c>
      <c r="Y278" s="76">
        <v>0</v>
      </c>
      <c r="Z278" s="76">
        <v>0</v>
      </c>
      <c r="AA278" s="76">
        <v>0</v>
      </c>
      <c r="AB278" s="76">
        <v>0</v>
      </c>
      <c r="AC278" s="76">
        <v>0</v>
      </c>
      <c r="AD278" s="76">
        <v>0</v>
      </c>
      <c r="AE278" s="76">
        <v>0</v>
      </c>
      <c r="AF278" s="76">
        <v>0</v>
      </c>
      <c r="AG278" s="76">
        <v>0</v>
      </c>
      <c r="AH278" s="76">
        <v>0</v>
      </c>
      <c r="AI278" s="76">
        <v>0</v>
      </c>
      <c r="AJ278" s="77">
        <f t="shared" si="4"/>
        <v>0</v>
      </c>
      <c r="AM278" s="70"/>
    </row>
    <row r="279" spans="1:39" ht="20.100000000000001" hidden="1" customHeight="1" outlineLevel="2">
      <c r="A279" s="73">
        <v>1128</v>
      </c>
      <c r="B279" s="74" t="s">
        <v>917</v>
      </c>
      <c r="C279" s="75" t="s">
        <v>1301</v>
      </c>
      <c r="D279" s="76">
        <v>0</v>
      </c>
      <c r="E279" s="76">
        <v>0</v>
      </c>
      <c r="F279" s="76">
        <v>0</v>
      </c>
      <c r="G279" s="76">
        <v>0</v>
      </c>
      <c r="H279" s="76">
        <v>0</v>
      </c>
      <c r="I279" s="76">
        <v>0</v>
      </c>
      <c r="J279" s="76">
        <v>0</v>
      </c>
      <c r="K279" s="76">
        <v>0</v>
      </c>
      <c r="L279" s="76">
        <v>0</v>
      </c>
      <c r="M279" s="76">
        <v>0</v>
      </c>
      <c r="N279" s="76">
        <v>0</v>
      </c>
      <c r="O279" s="76">
        <v>0</v>
      </c>
      <c r="P279" s="76">
        <v>0</v>
      </c>
      <c r="Q279" s="76">
        <v>0</v>
      </c>
      <c r="R279" s="76">
        <v>0</v>
      </c>
      <c r="S279" s="76">
        <v>0</v>
      </c>
      <c r="T279" s="76">
        <v>0</v>
      </c>
      <c r="U279" s="76">
        <v>0</v>
      </c>
      <c r="V279" s="76">
        <v>0</v>
      </c>
      <c r="W279" s="76">
        <v>0</v>
      </c>
      <c r="X279" s="76">
        <v>0</v>
      </c>
      <c r="Y279" s="76">
        <v>0</v>
      </c>
      <c r="Z279" s="76">
        <v>0</v>
      </c>
      <c r="AA279" s="76">
        <v>0</v>
      </c>
      <c r="AB279" s="76">
        <v>0</v>
      </c>
      <c r="AC279" s="76">
        <v>0</v>
      </c>
      <c r="AD279" s="76">
        <v>0</v>
      </c>
      <c r="AE279" s="76">
        <v>0</v>
      </c>
      <c r="AF279" s="76">
        <v>0</v>
      </c>
      <c r="AG279" s="76">
        <v>0</v>
      </c>
      <c r="AH279" s="76">
        <v>0</v>
      </c>
      <c r="AI279" s="76">
        <v>0</v>
      </c>
      <c r="AJ279" s="77">
        <f t="shared" si="4"/>
        <v>0</v>
      </c>
      <c r="AM279" s="70"/>
    </row>
    <row r="280" spans="1:39" ht="20.100000000000001" hidden="1" customHeight="1" outlineLevel="2">
      <c r="A280" s="73">
        <v>1129</v>
      </c>
      <c r="B280" s="74" t="s">
        <v>918</v>
      </c>
      <c r="C280" s="75" t="s">
        <v>1301</v>
      </c>
      <c r="D280" s="76">
        <v>0</v>
      </c>
      <c r="E280" s="76">
        <v>0</v>
      </c>
      <c r="F280" s="76">
        <v>0</v>
      </c>
      <c r="G280" s="76">
        <v>0</v>
      </c>
      <c r="H280" s="76">
        <v>0</v>
      </c>
      <c r="I280" s="76">
        <v>0</v>
      </c>
      <c r="J280" s="76">
        <v>0</v>
      </c>
      <c r="K280" s="76">
        <v>0</v>
      </c>
      <c r="L280" s="76">
        <v>0</v>
      </c>
      <c r="M280" s="76">
        <v>0</v>
      </c>
      <c r="N280" s="76">
        <v>0</v>
      </c>
      <c r="O280" s="76">
        <v>0</v>
      </c>
      <c r="P280" s="76">
        <v>0</v>
      </c>
      <c r="Q280" s="76">
        <v>0</v>
      </c>
      <c r="R280" s="76">
        <v>0</v>
      </c>
      <c r="S280" s="76">
        <v>0</v>
      </c>
      <c r="T280" s="76">
        <v>0</v>
      </c>
      <c r="U280" s="76">
        <v>0</v>
      </c>
      <c r="V280" s="76">
        <v>0</v>
      </c>
      <c r="W280" s="76">
        <v>0</v>
      </c>
      <c r="X280" s="76">
        <v>0</v>
      </c>
      <c r="Y280" s="76">
        <v>0</v>
      </c>
      <c r="Z280" s="76">
        <v>0</v>
      </c>
      <c r="AA280" s="76">
        <v>0</v>
      </c>
      <c r="AB280" s="76">
        <v>0</v>
      </c>
      <c r="AC280" s="76">
        <v>0</v>
      </c>
      <c r="AD280" s="76">
        <v>0</v>
      </c>
      <c r="AE280" s="76">
        <v>0</v>
      </c>
      <c r="AF280" s="76">
        <v>0</v>
      </c>
      <c r="AG280" s="76">
        <v>0</v>
      </c>
      <c r="AH280" s="76">
        <v>0</v>
      </c>
      <c r="AI280" s="76">
        <v>0</v>
      </c>
      <c r="AJ280" s="77">
        <f t="shared" si="4"/>
        <v>0</v>
      </c>
      <c r="AM280" s="70"/>
    </row>
    <row r="281" spans="1:39" ht="20.100000000000001" hidden="1" customHeight="1" outlineLevel="2">
      <c r="A281" s="73">
        <v>1201</v>
      </c>
      <c r="B281" s="74" t="s">
        <v>919</v>
      </c>
      <c r="C281" s="75" t="s">
        <v>1301</v>
      </c>
      <c r="D281" s="76">
        <v>0</v>
      </c>
      <c r="E281" s="76">
        <v>0</v>
      </c>
      <c r="F281" s="76">
        <v>0</v>
      </c>
      <c r="G281" s="76">
        <v>8868.86</v>
      </c>
      <c r="H281" s="76">
        <v>0</v>
      </c>
      <c r="I281" s="76">
        <v>0</v>
      </c>
      <c r="J281" s="76">
        <v>0</v>
      </c>
      <c r="K281" s="76">
        <v>0</v>
      </c>
      <c r="L281" s="76">
        <v>0</v>
      </c>
      <c r="M281" s="76">
        <v>0</v>
      </c>
      <c r="N281" s="76">
        <v>0</v>
      </c>
      <c r="O281" s="76">
        <v>0</v>
      </c>
      <c r="P281" s="76">
        <v>0</v>
      </c>
      <c r="Q281" s="76">
        <v>0</v>
      </c>
      <c r="R281" s="76">
        <v>0</v>
      </c>
      <c r="S281" s="76">
        <v>0</v>
      </c>
      <c r="T281" s="76">
        <v>0</v>
      </c>
      <c r="U281" s="76">
        <v>0</v>
      </c>
      <c r="V281" s="76">
        <v>0</v>
      </c>
      <c r="W281" s="76">
        <v>0</v>
      </c>
      <c r="X281" s="76">
        <v>0</v>
      </c>
      <c r="Y281" s="76">
        <v>0</v>
      </c>
      <c r="Z281" s="76">
        <v>0</v>
      </c>
      <c r="AA281" s="76">
        <v>0</v>
      </c>
      <c r="AB281" s="76">
        <v>0</v>
      </c>
      <c r="AC281" s="76">
        <v>0</v>
      </c>
      <c r="AD281" s="76">
        <v>0</v>
      </c>
      <c r="AE281" s="76">
        <v>0</v>
      </c>
      <c r="AF281" s="76">
        <v>0</v>
      </c>
      <c r="AG281" s="76">
        <v>0</v>
      </c>
      <c r="AH281" s="76">
        <v>0</v>
      </c>
      <c r="AI281" s="76">
        <v>0</v>
      </c>
      <c r="AJ281" s="77">
        <f t="shared" si="4"/>
        <v>8868.86</v>
      </c>
      <c r="AM281" s="70"/>
    </row>
    <row r="282" spans="1:39" ht="20.100000000000001" hidden="1" customHeight="1" outlineLevel="2">
      <c r="A282" s="73">
        <v>1202</v>
      </c>
      <c r="B282" s="74" t="s">
        <v>920</v>
      </c>
      <c r="C282" s="75" t="s">
        <v>1301</v>
      </c>
      <c r="D282" s="76">
        <v>0</v>
      </c>
      <c r="E282" s="76">
        <v>0</v>
      </c>
      <c r="F282" s="76">
        <v>0</v>
      </c>
      <c r="G282" s="76">
        <v>0</v>
      </c>
      <c r="H282" s="76">
        <v>0</v>
      </c>
      <c r="I282" s="76">
        <v>0</v>
      </c>
      <c r="J282" s="76">
        <v>0</v>
      </c>
      <c r="K282" s="76">
        <v>0</v>
      </c>
      <c r="L282" s="76">
        <v>0</v>
      </c>
      <c r="M282" s="76">
        <v>0</v>
      </c>
      <c r="N282" s="76">
        <v>0</v>
      </c>
      <c r="O282" s="76">
        <v>0</v>
      </c>
      <c r="P282" s="76">
        <v>0</v>
      </c>
      <c r="Q282" s="76">
        <v>0</v>
      </c>
      <c r="R282" s="76">
        <v>0</v>
      </c>
      <c r="S282" s="76">
        <v>0</v>
      </c>
      <c r="T282" s="76">
        <v>0</v>
      </c>
      <c r="U282" s="76">
        <v>0</v>
      </c>
      <c r="V282" s="76">
        <v>0</v>
      </c>
      <c r="W282" s="76">
        <v>0</v>
      </c>
      <c r="X282" s="76">
        <v>0</v>
      </c>
      <c r="Y282" s="76">
        <v>0</v>
      </c>
      <c r="Z282" s="76">
        <v>0</v>
      </c>
      <c r="AA282" s="76">
        <v>0</v>
      </c>
      <c r="AB282" s="76">
        <v>0</v>
      </c>
      <c r="AC282" s="76">
        <v>0</v>
      </c>
      <c r="AD282" s="76">
        <v>0</v>
      </c>
      <c r="AE282" s="76">
        <v>0</v>
      </c>
      <c r="AF282" s="76">
        <v>0</v>
      </c>
      <c r="AG282" s="76">
        <v>0</v>
      </c>
      <c r="AH282" s="76">
        <v>0</v>
      </c>
      <c r="AI282" s="76">
        <v>0</v>
      </c>
      <c r="AJ282" s="77">
        <f t="shared" si="4"/>
        <v>0</v>
      </c>
      <c r="AM282" s="70"/>
    </row>
    <row r="283" spans="1:39" ht="20.100000000000001" hidden="1" customHeight="1" outlineLevel="2">
      <c r="A283" s="73">
        <v>1203</v>
      </c>
      <c r="B283" s="74" t="s">
        <v>921</v>
      </c>
      <c r="C283" s="75" t="s">
        <v>1301</v>
      </c>
      <c r="D283" s="76">
        <v>0</v>
      </c>
      <c r="E283" s="76">
        <v>0</v>
      </c>
      <c r="F283" s="76">
        <v>0</v>
      </c>
      <c r="G283" s="76">
        <v>0</v>
      </c>
      <c r="H283" s="76">
        <v>0</v>
      </c>
      <c r="I283" s="76">
        <v>0</v>
      </c>
      <c r="J283" s="76">
        <v>0</v>
      </c>
      <c r="K283" s="76">
        <v>0</v>
      </c>
      <c r="L283" s="76">
        <v>0</v>
      </c>
      <c r="M283" s="76">
        <v>0</v>
      </c>
      <c r="N283" s="76">
        <v>0</v>
      </c>
      <c r="O283" s="76">
        <v>0</v>
      </c>
      <c r="P283" s="76">
        <v>0</v>
      </c>
      <c r="Q283" s="76">
        <v>0</v>
      </c>
      <c r="R283" s="76">
        <v>0</v>
      </c>
      <c r="S283" s="76">
        <v>0</v>
      </c>
      <c r="T283" s="76">
        <v>0</v>
      </c>
      <c r="U283" s="76">
        <v>0</v>
      </c>
      <c r="V283" s="76">
        <v>0</v>
      </c>
      <c r="W283" s="76">
        <v>0</v>
      </c>
      <c r="X283" s="76">
        <v>0</v>
      </c>
      <c r="Y283" s="76">
        <v>0</v>
      </c>
      <c r="Z283" s="76">
        <v>0</v>
      </c>
      <c r="AA283" s="76">
        <v>0</v>
      </c>
      <c r="AB283" s="76">
        <v>0</v>
      </c>
      <c r="AC283" s="76">
        <v>0</v>
      </c>
      <c r="AD283" s="76">
        <v>0</v>
      </c>
      <c r="AE283" s="76">
        <v>0</v>
      </c>
      <c r="AF283" s="76">
        <v>0</v>
      </c>
      <c r="AG283" s="76">
        <v>0</v>
      </c>
      <c r="AH283" s="76">
        <v>0</v>
      </c>
      <c r="AI283" s="76">
        <v>0</v>
      </c>
      <c r="AJ283" s="77">
        <f t="shared" si="4"/>
        <v>0</v>
      </c>
      <c r="AM283" s="70"/>
    </row>
    <row r="284" spans="1:39" ht="20.100000000000001" hidden="1" customHeight="1" outlineLevel="2">
      <c r="A284" s="73">
        <v>1204</v>
      </c>
      <c r="B284" s="74" t="s">
        <v>922</v>
      </c>
      <c r="C284" s="75" t="s">
        <v>1301</v>
      </c>
      <c r="D284" s="76">
        <v>0</v>
      </c>
      <c r="E284" s="76">
        <v>0</v>
      </c>
      <c r="F284" s="76">
        <v>0</v>
      </c>
      <c r="G284" s="76">
        <v>0</v>
      </c>
      <c r="H284" s="76">
        <v>0</v>
      </c>
      <c r="I284" s="76">
        <v>0</v>
      </c>
      <c r="J284" s="76">
        <v>0</v>
      </c>
      <c r="K284" s="76">
        <v>0</v>
      </c>
      <c r="L284" s="76">
        <v>0</v>
      </c>
      <c r="M284" s="76">
        <v>0</v>
      </c>
      <c r="N284" s="76">
        <v>0</v>
      </c>
      <c r="O284" s="76">
        <v>0</v>
      </c>
      <c r="P284" s="76">
        <v>0</v>
      </c>
      <c r="Q284" s="76">
        <v>0</v>
      </c>
      <c r="R284" s="76">
        <v>0</v>
      </c>
      <c r="S284" s="76">
        <v>0</v>
      </c>
      <c r="T284" s="76">
        <v>0</v>
      </c>
      <c r="U284" s="76">
        <v>0</v>
      </c>
      <c r="V284" s="76">
        <v>0</v>
      </c>
      <c r="W284" s="76">
        <v>0</v>
      </c>
      <c r="X284" s="76">
        <v>0</v>
      </c>
      <c r="Y284" s="76">
        <v>0</v>
      </c>
      <c r="Z284" s="76">
        <v>0</v>
      </c>
      <c r="AA284" s="76">
        <v>0</v>
      </c>
      <c r="AB284" s="76">
        <v>0</v>
      </c>
      <c r="AC284" s="76">
        <v>0</v>
      </c>
      <c r="AD284" s="76">
        <v>0</v>
      </c>
      <c r="AE284" s="76">
        <v>0</v>
      </c>
      <c r="AF284" s="76">
        <v>0</v>
      </c>
      <c r="AG284" s="76">
        <v>0</v>
      </c>
      <c r="AH284" s="76">
        <v>0</v>
      </c>
      <c r="AI284" s="76">
        <v>0</v>
      </c>
      <c r="AJ284" s="77">
        <f t="shared" si="4"/>
        <v>0</v>
      </c>
      <c r="AM284" s="70"/>
    </row>
    <row r="285" spans="1:39" ht="20.100000000000001" hidden="1" customHeight="1" outlineLevel="2">
      <c r="A285" s="73">
        <v>1205</v>
      </c>
      <c r="B285" s="74" t="s">
        <v>923</v>
      </c>
      <c r="C285" s="75" t="s">
        <v>1301</v>
      </c>
      <c r="D285" s="76">
        <v>0</v>
      </c>
      <c r="E285" s="76">
        <v>0</v>
      </c>
      <c r="F285" s="76">
        <v>0</v>
      </c>
      <c r="G285" s="76">
        <v>0</v>
      </c>
      <c r="H285" s="76">
        <v>0</v>
      </c>
      <c r="I285" s="76">
        <v>0</v>
      </c>
      <c r="J285" s="76">
        <v>0</v>
      </c>
      <c r="K285" s="76">
        <v>0</v>
      </c>
      <c r="L285" s="76">
        <v>0</v>
      </c>
      <c r="M285" s="76">
        <v>0</v>
      </c>
      <c r="N285" s="76">
        <v>0</v>
      </c>
      <c r="O285" s="76">
        <v>0</v>
      </c>
      <c r="P285" s="76">
        <v>0</v>
      </c>
      <c r="Q285" s="76">
        <v>0</v>
      </c>
      <c r="R285" s="76">
        <v>0</v>
      </c>
      <c r="S285" s="76">
        <v>0</v>
      </c>
      <c r="T285" s="76">
        <v>0</v>
      </c>
      <c r="U285" s="76">
        <v>0</v>
      </c>
      <c r="V285" s="76">
        <v>0</v>
      </c>
      <c r="W285" s="76">
        <v>0</v>
      </c>
      <c r="X285" s="76">
        <v>0</v>
      </c>
      <c r="Y285" s="76">
        <v>0</v>
      </c>
      <c r="Z285" s="76">
        <v>0</v>
      </c>
      <c r="AA285" s="76">
        <v>0</v>
      </c>
      <c r="AB285" s="76">
        <v>0</v>
      </c>
      <c r="AC285" s="76">
        <v>0</v>
      </c>
      <c r="AD285" s="76">
        <v>0</v>
      </c>
      <c r="AE285" s="76">
        <v>0</v>
      </c>
      <c r="AF285" s="76">
        <v>0</v>
      </c>
      <c r="AG285" s="76">
        <v>0</v>
      </c>
      <c r="AH285" s="76">
        <v>0</v>
      </c>
      <c r="AI285" s="76">
        <v>0</v>
      </c>
      <c r="AJ285" s="77">
        <f t="shared" si="4"/>
        <v>0</v>
      </c>
      <c r="AM285" s="70"/>
    </row>
    <row r="286" spans="1:39" ht="20.100000000000001" hidden="1" customHeight="1" outlineLevel="2">
      <c r="A286" s="73">
        <v>1206</v>
      </c>
      <c r="B286" s="74" t="s">
        <v>924</v>
      </c>
      <c r="C286" s="75" t="s">
        <v>1301</v>
      </c>
      <c r="D286" s="76">
        <v>0</v>
      </c>
      <c r="E286" s="76">
        <v>0</v>
      </c>
      <c r="F286" s="76">
        <v>0</v>
      </c>
      <c r="G286" s="76">
        <v>0</v>
      </c>
      <c r="H286" s="76">
        <v>0</v>
      </c>
      <c r="I286" s="76">
        <v>0</v>
      </c>
      <c r="J286" s="76">
        <v>0</v>
      </c>
      <c r="K286" s="76">
        <v>0</v>
      </c>
      <c r="L286" s="76">
        <v>0</v>
      </c>
      <c r="M286" s="76">
        <v>0</v>
      </c>
      <c r="N286" s="76">
        <v>0</v>
      </c>
      <c r="O286" s="76">
        <v>0</v>
      </c>
      <c r="P286" s="76">
        <v>0</v>
      </c>
      <c r="Q286" s="76">
        <v>0</v>
      </c>
      <c r="R286" s="76">
        <v>0</v>
      </c>
      <c r="S286" s="76">
        <v>0</v>
      </c>
      <c r="T286" s="76">
        <v>0</v>
      </c>
      <c r="U286" s="76">
        <v>0</v>
      </c>
      <c r="V286" s="76">
        <v>0</v>
      </c>
      <c r="W286" s="76">
        <v>0</v>
      </c>
      <c r="X286" s="76">
        <v>0</v>
      </c>
      <c r="Y286" s="76">
        <v>0</v>
      </c>
      <c r="Z286" s="76">
        <v>0</v>
      </c>
      <c r="AA286" s="76">
        <v>0</v>
      </c>
      <c r="AB286" s="76">
        <v>0</v>
      </c>
      <c r="AC286" s="76">
        <v>0</v>
      </c>
      <c r="AD286" s="76">
        <v>0</v>
      </c>
      <c r="AE286" s="76">
        <v>0</v>
      </c>
      <c r="AF286" s="76">
        <v>0</v>
      </c>
      <c r="AG286" s="76">
        <v>0</v>
      </c>
      <c r="AH286" s="76">
        <v>0</v>
      </c>
      <c r="AI286" s="76">
        <v>0</v>
      </c>
      <c r="AJ286" s="77">
        <f t="shared" si="4"/>
        <v>0</v>
      </c>
      <c r="AM286" s="70"/>
    </row>
    <row r="287" spans="1:39" ht="20.100000000000001" hidden="1" customHeight="1" outlineLevel="2">
      <c r="A287" s="73">
        <v>1207</v>
      </c>
      <c r="B287" s="74" t="s">
        <v>925</v>
      </c>
      <c r="C287" s="75" t="s">
        <v>1301</v>
      </c>
      <c r="D287" s="76">
        <v>0</v>
      </c>
      <c r="E287" s="76">
        <v>0</v>
      </c>
      <c r="F287" s="76">
        <v>0</v>
      </c>
      <c r="G287" s="76">
        <v>0</v>
      </c>
      <c r="H287" s="76">
        <v>0</v>
      </c>
      <c r="I287" s="76">
        <v>0</v>
      </c>
      <c r="J287" s="76">
        <v>0</v>
      </c>
      <c r="K287" s="76">
        <v>0</v>
      </c>
      <c r="L287" s="76">
        <v>0</v>
      </c>
      <c r="M287" s="76">
        <v>0</v>
      </c>
      <c r="N287" s="76">
        <v>0</v>
      </c>
      <c r="O287" s="76">
        <v>0</v>
      </c>
      <c r="P287" s="76">
        <v>0</v>
      </c>
      <c r="Q287" s="76">
        <v>0</v>
      </c>
      <c r="R287" s="76">
        <v>0</v>
      </c>
      <c r="S287" s="76">
        <v>0</v>
      </c>
      <c r="T287" s="76">
        <v>0</v>
      </c>
      <c r="U287" s="76">
        <v>0</v>
      </c>
      <c r="V287" s="76">
        <v>0</v>
      </c>
      <c r="W287" s="76">
        <v>0</v>
      </c>
      <c r="X287" s="76">
        <v>0</v>
      </c>
      <c r="Y287" s="76">
        <v>0</v>
      </c>
      <c r="Z287" s="76">
        <v>0</v>
      </c>
      <c r="AA287" s="76">
        <v>0</v>
      </c>
      <c r="AB287" s="76">
        <v>0</v>
      </c>
      <c r="AC287" s="76">
        <v>0</v>
      </c>
      <c r="AD287" s="76">
        <v>0</v>
      </c>
      <c r="AE287" s="76">
        <v>0</v>
      </c>
      <c r="AF287" s="76">
        <v>0</v>
      </c>
      <c r="AG287" s="76">
        <v>0</v>
      </c>
      <c r="AH287" s="76">
        <v>0</v>
      </c>
      <c r="AI287" s="76">
        <v>0</v>
      </c>
      <c r="AJ287" s="77">
        <f t="shared" si="4"/>
        <v>0</v>
      </c>
      <c r="AM287" s="70"/>
    </row>
    <row r="288" spans="1:39" ht="20.100000000000001" hidden="1" customHeight="1" outlineLevel="2">
      <c r="A288" s="73">
        <v>1208</v>
      </c>
      <c r="B288" s="74" t="s">
        <v>926</v>
      </c>
      <c r="C288" s="75" t="s">
        <v>1301</v>
      </c>
      <c r="D288" s="76">
        <v>0</v>
      </c>
      <c r="E288" s="76">
        <v>0</v>
      </c>
      <c r="F288" s="76">
        <v>0</v>
      </c>
      <c r="G288" s="76">
        <v>0</v>
      </c>
      <c r="H288" s="76">
        <v>0</v>
      </c>
      <c r="I288" s="76">
        <v>0</v>
      </c>
      <c r="J288" s="76">
        <v>0</v>
      </c>
      <c r="K288" s="76">
        <v>0</v>
      </c>
      <c r="L288" s="76">
        <v>0</v>
      </c>
      <c r="M288" s="76">
        <v>0</v>
      </c>
      <c r="N288" s="76">
        <v>0</v>
      </c>
      <c r="O288" s="76">
        <v>0</v>
      </c>
      <c r="P288" s="76">
        <v>0</v>
      </c>
      <c r="Q288" s="76">
        <v>0</v>
      </c>
      <c r="R288" s="76">
        <v>0</v>
      </c>
      <c r="S288" s="76">
        <v>0</v>
      </c>
      <c r="T288" s="76">
        <v>0</v>
      </c>
      <c r="U288" s="76">
        <v>0</v>
      </c>
      <c r="V288" s="76">
        <v>0</v>
      </c>
      <c r="W288" s="76">
        <v>0</v>
      </c>
      <c r="X288" s="76">
        <v>0</v>
      </c>
      <c r="Y288" s="76">
        <v>0</v>
      </c>
      <c r="Z288" s="76">
        <v>0</v>
      </c>
      <c r="AA288" s="76">
        <v>0</v>
      </c>
      <c r="AB288" s="76">
        <v>0</v>
      </c>
      <c r="AC288" s="76">
        <v>0</v>
      </c>
      <c r="AD288" s="76">
        <v>0</v>
      </c>
      <c r="AE288" s="76">
        <v>0</v>
      </c>
      <c r="AF288" s="76">
        <v>0</v>
      </c>
      <c r="AG288" s="76">
        <v>0</v>
      </c>
      <c r="AH288" s="76">
        <v>0</v>
      </c>
      <c r="AI288" s="76">
        <v>0</v>
      </c>
      <c r="AJ288" s="77">
        <f t="shared" si="4"/>
        <v>0</v>
      </c>
      <c r="AM288" s="70"/>
    </row>
    <row r="289" spans="1:39" ht="20.100000000000001" hidden="1" customHeight="1" outlineLevel="2">
      <c r="A289" s="73">
        <v>1209</v>
      </c>
      <c r="B289" s="74" t="s">
        <v>927</v>
      </c>
      <c r="C289" s="75" t="s">
        <v>1301</v>
      </c>
      <c r="D289" s="76">
        <v>0</v>
      </c>
      <c r="E289" s="76">
        <v>0</v>
      </c>
      <c r="F289" s="76">
        <v>0</v>
      </c>
      <c r="G289" s="76">
        <v>0</v>
      </c>
      <c r="H289" s="76">
        <v>0</v>
      </c>
      <c r="I289" s="76">
        <v>0</v>
      </c>
      <c r="J289" s="76">
        <v>0</v>
      </c>
      <c r="K289" s="76">
        <v>0</v>
      </c>
      <c r="L289" s="76">
        <v>0</v>
      </c>
      <c r="M289" s="76">
        <v>0</v>
      </c>
      <c r="N289" s="76">
        <v>0</v>
      </c>
      <c r="O289" s="76">
        <v>0</v>
      </c>
      <c r="P289" s="76">
        <v>0</v>
      </c>
      <c r="Q289" s="76">
        <v>0</v>
      </c>
      <c r="R289" s="76">
        <v>0</v>
      </c>
      <c r="S289" s="76">
        <v>0</v>
      </c>
      <c r="T289" s="76">
        <v>0</v>
      </c>
      <c r="U289" s="76">
        <v>0</v>
      </c>
      <c r="V289" s="76">
        <v>0</v>
      </c>
      <c r="W289" s="76">
        <v>0</v>
      </c>
      <c r="X289" s="76">
        <v>0</v>
      </c>
      <c r="Y289" s="76">
        <v>0</v>
      </c>
      <c r="Z289" s="76">
        <v>0</v>
      </c>
      <c r="AA289" s="76">
        <v>0</v>
      </c>
      <c r="AB289" s="76">
        <v>0</v>
      </c>
      <c r="AC289" s="76">
        <v>0</v>
      </c>
      <c r="AD289" s="76">
        <v>0</v>
      </c>
      <c r="AE289" s="76">
        <v>0</v>
      </c>
      <c r="AF289" s="76">
        <v>0</v>
      </c>
      <c r="AG289" s="76">
        <v>0</v>
      </c>
      <c r="AH289" s="76">
        <v>0</v>
      </c>
      <c r="AI289" s="76">
        <v>0</v>
      </c>
      <c r="AJ289" s="77">
        <f t="shared" si="4"/>
        <v>0</v>
      </c>
      <c r="AM289" s="70"/>
    </row>
    <row r="290" spans="1:39" ht="20.100000000000001" hidden="1" customHeight="1" outlineLevel="2">
      <c r="A290" s="73">
        <v>1210</v>
      </c>
      <c r="B290" s="74" t="s">
        <v>928</v>
      </c>
      <c r="C290" s="75" t="s">
        <v>1301</v>
      </c>
      <c r="D290" s="76">
        <v>0</v>
      </c>
      <c r="E290" s="76">
        <v>0</v>
      </c>
      <c r="F290" s="76">
        <v>0</v>
      </c>
      <c r="G290" s="76">
        <v>1659939.22</v>
      </c>
      <c r="H290" s="76">
        <v>0</v>
      </c>
      <c r="I290" s="76">
        <v>0</v>
      </c>
      <c r="J290" s="76">
        <v>0</v>
      </c>
      <c r="K290" s="76">
        <v>0</v>
      </c>
      <c r="L290" s="76">
        <v>0</v>
      </c>
      <c r="M290" s="76">
        <v>0</v>
      </c>
      <c r="N290" s="76">
        <v>0</v>
      </c>
      <c r="O290" s="76">
        <v>0</v>
      </c>
      <c r="P290" s="76">
        <v>0</v>
      </c>
      <c r="Q290" s="76">
        <v>0</v>
      </c>
      <c r="R290" s="76">
        <v>0</v>
      </c>
      <c r="S290" s="76">
        <v>0</v>
      </c>
      <c r="T290" s="76">
        <v>0</v>
      </c>
      <c r="U290" s="76">
        <v>0</v>
      </c>
      <c r="V290" s="76">
        <v>0</v>
      </c>
      <c r="W290" s="76">
        <v>0</v>
      </c>
      <c r="X290" s="76">
        <v>0</v>
      </c>
      <c r="Y290" s="76">
        <v>0</v>
      </c>
      <c r="Z290" s="76">
        <v>0</v>
      </c>
      <c r="AA290" s="76">
        <v>0</v>
      </c>
      <c r="AB290" s="76">
        <v>0</v>
      </c>
      <c r="AC290" s="76">
        <v>0</v>
      </c>
      <c r="AD290" s="76">
        <v>0</v>
      </c>
      <c r="AE290" s="76">
        <v>0</v>
      </c>
      <c r="AF290" s="76">
        <v>0</v>
      </c>
      <c r="AG290" s="76">
        <v>0</v>
      </c>
      <c r="AH290" s="76">
        <v>0</v>
      </c>
      <c r="AI290" s="76">
        <v>0</v>
      </c>
      <c r="AJ290" s="77">
        <f t="shared" si="4"/>
        <v>1659939.22</v>
      </c>
      <c r="AM290" s="70"/>
    </row>
    <row r="291" spans="1:39" ht="20.100000000000001" hidden="1" customHeight="1" outlineLevel="2">
      <c r="A291" s="73">
        <v>1211</v>
      </c>
      <c r="B291" s="74" t="s">
        <v>929</v>
      </c>
      <c r="C291" s="75" t="s">
        <v>1301</v>
      </c>
      <c r="D291" s="76">
        <v>0</v>
      </c>
      <c r="E291" s="76">
        <v>0</v>
      </c>
      <c r="F291" s="76">
        <v>0</v>
      </c>
      <c r="G291" s="76">
        <v>0</v>
      </c>
      <c r="H291" s="76">
        <v>0</v>
      </c>
      <c r="I291" s="76">
        <v>0</v>
      </c>
      <c r="J291" s="76">
        <v>0</v>
      </c>
      <c r="K291" s="76">
        <v>0</v>
      </c>
      <c r="L291" s="76">
        <v>0</v>
      </c>
      <c r="M291" s="76">
        <v>0</v>
      </c>
      <c r="N291" s="76">
        <v>0</v>
      </c>
      <c r="O291" s="76">
        <v>0</v>
      </c>
      <c r="P291" s="76">
        <v>0</v>
      </c>
      <c r="Q291" s="76">
        <v>0</v>
      </c>
      <c r="R291" s="76">
        <v>0</v>
      </c>
      <c r="S291" s="76">
        <v>0</v>
      </c>
      <c r="T291" s="76">
        <v>0</v>
      </c>
      <c r="U291" s="76">
        <v>0</v>
      </c>
      <c r="V291" s="76">
        <v>0</v>
      </c>
      <c r="W291" s="76">
        <v>0</v>
      </c>
      <c r="X291" s="76">
        <v>0</v>
      </c>
      <c r="Y291" s="76">
        <v>0</v>
      </c>
      <c r="Z291" s="76">
        <v>0</v>
      </c>
      <c r="AA291" s="76">
        <v>0</v>
      </c>
      <c r="AB291" s="76">
        <v>0</v>
      </c>
      <c r="AC291" s="76">
        <v>0</v>
      </c>
      <c r="AD291" s="76">
        <v>0</v>
      </c>
      <c r="AE291" s="76">
        <v>0</v>
      </c>
      <c r="AF291" s="76">
        <v>0</v>
      </c>
      <c r="AG291" s="76">
        <v>0</v>
      </c>
      <c r="AH291" s="76">
        <v>0</v>
      </c>
      <c r="AI291" s="76">
        <v>0</v>
      </c>
      <c r="AJ291" s="77">
        <f t="shared" si="4"/>
        <v>0</v>
      </c>
      <c r="AM291" s="70"/>
    </row>
    <row r="292" spans="1:39" ht="20.100000000000001" hidden="1" customHeight="1" outlineLevel="2">
      <c r="A292" s="73">
        <v>1212</v>
      </c>
      <c r="B292" s="74" t="s">
        <v>930</v>
      </c>
      <c r="C292" s="75" t="s">
        <v>1301</v>
      </c>
      <c r="D292" s="76">
        <v>0</v>
      </c>
      <c r="E292" s="76">
        <v>0</v>
      </c>
      <c r="F292" s="76">
        <v>0</v>
      </c>
      <c r="G292" s="76">
        <v>0</v>
      </c>
      <c r="H292" s="76">
        <v>0</v>
      </c>
      <c r="I292" s="76">
        <v>0</v>
      </c>
      <c r="J292" s="76">
        <v>0</v>
      </c>
      <c r="K292" s="76">
        <v>0</v>
      </c>
      <c r="L292" s="76">
        <v>0</v>
      </c>
      <c r="M292" s="76">
        <v>0</v>
      </c>
      <c r="N292" s="76">
        <v>0</v>
      </c>
      <c r="O292" s="76">
        <v>0</v>
      </c>
      <c r="P292" s="76">
        <v>0</v>
      </c>
      <c r="Q292" s="76">
        <v>0</v>
      </c>
      <c r="R292" s="76">
        <v>0</v>
      </c>
      <c r="S292" s="76">
        <v>0</v>
      </c>
      <c r="T292" s="76">
        <v>0</v>
      </c>
      <c r="U292" s="76">
        <v>0</v>
      </c>
      <c r="V292" s="76">
        <v>0</v>
      </c>
      <c r="W292" s="76">
        <v>0</v>
      </c>
      <c r="X292" s="76">
        <v>0</v>
      </c>
      <c r="Y292" s="76">
        <v>0</v>
      </c>
      <c r="Z292" s="76">
        <v>0</v>
      </c>
      <c r="AA292" s="76">
        <v>0</v>
      </c>
      <c r="AB292" s="76">
        <v>0</v>
      </c>
      <c r="AC292" s="76">
        <v>0</v>
      </c>
      <c r="AD292" s="76">
        <v>0</v>
      </c>
      <c r="AE292" s="76">
        <v>0</v>
      </c>
      <c r="AF292" s="76">
        <v>0</v>
      </c>
      <c r="AG292" s="76">
        <v>0</v>
      </c>
      <c r="AH292" s="76">
        <v>0</v>
      </c>
      <c r="AI292" s="76">
        <v>0</v>
      </c>
      <c r="AJ292" s="77">
        <f t="shared" si="4"/>
        <v>0</v>
      </c>
      <c r="AM292" s="70"/>
    </row>
    <row r="293" spans="1:39" ht="20.100000000000001" hidden="1" customHeight="1" outlineLevel="2">
      <c r="A293" s="73">
        <v>1213</v>
      </c>
      <c r="B293" s="74" t="s">
        <v>931</v>
      </c>
      <c r="C293" s="75" t="s">
        <v>1301</v>
      </c>
      <c r="D293" s="76">
        <v>0</v>
      </c>
      <c r="E293" s="76">
        <v>0</v>
      </c>
      <c r="F293" s="76">
        <v>0</v>
      </c>
      <c r="G293" s="76">
        <v>0</v>
      </c>
      <c r="H293" s="76">
        <v>0</v>
      </c>
      <c r="I293" s="76">
        <v>0</v>
      </c>
      <c r="J293" s="76">
        <v>0</v>
      </c>
      <c r="K293" s="76">
        <v>0</v>
      </c>
      <c r="L293" s="76">
        <v>0</v>
      </c>
      <c r="M293" s="76">
        <v>0</v>
      </c>
      <c r="N293" s="76">
        <v>0</v>
      </c>
      <c r="O293" s="76">
        <v>0</v>
      </c>
      <c r="P293" s="76">
        <v>0</v>
      </c>
      <c r="Q293" s="76">
        <v>0</v>
      </c>
      <c r="R293" s="76">
        <v>0</v>
      </c>
      <c r="S293" s="76">
        <v>0</v>
      </c>
      <c r="T293" s="76">
        <v>0</v>
      </c>
      <c r="U293" s="76">
        <v>0</v>
      </c>
      <c r="V293" s="76">
        <v>0</v>
      </c>
      <c r="W293" s="76">
        <v>0</v>
      </c>
      <c r="X293" s="76">
        <v>0</v>
      </c>
      <c r="Y293" s="76">
        <v>0</v>
      </c>
      <c r="Z293" s="76">
        <v>0</v>
      </c>
      <c r="AA293" s="76">
        <v>0</v>
      </c>
      <c r="AB293" s="76">
        <v>0</v>
      </c>
      <c r="AC293" s="76">
        <v>0</v>
      </c>
      <c r="AD293" s="76">
        <v>0</v>
      </c>
      <c r="AE293" s="76">
        <v>0</v>
      </c>
      <c r="AF293" s="76">
        <v>0</v>
      </c>
      <c r="AG293" s="76">
        <v>0</v>
      </c>
      <c r="AH293" s="76">
        <v>0</v>
      </c>
      <c r="AI293" s="76">
        <v>0</v>
      </c>
      <c r="AJ293" s="77">
        <f t="shared" si="4"/>
        <v>0</v>
      </c>
      <c r="AM293" s="70"/>
    </row>
    <row r="294" spans="1:39" ht="20.100000000000001" hidden="1" customHeight="1" outlineLevel="2">
      <c r="A294" s="73">
        <v>1214</v>
      </c>
      <c r="B294" s="74" t="s">
        <v>932</v>
      </c>
      <c r="C294" s="75" t="s">
        <v>1301</v>
      </c>
      <c r="D294" s="76">
        <v>0</v>
      </c>
      <c r="E294" s="76">
        <v>0</v>
      </c>
      <c r="F294" s="76">
        <v>0</v>
      </c>
      <c r="G294" s="76">
        <v>0</v>
      </c>
      <c r="H294" s="76">
        <v>0</v>
      </c>
      <c r="I294" s="76">
        <v>0</v>
      </c>
      <c r="J294" s="76">
        <v>0</v>
      </c>
      <c r="K294" s="76">
        <v>0</v>
      </c>
      <c r="L294" s="76">
        <v>0</v>
      </c>
      <c r="M294" s="76">
        <v>0</v>
      </c>
      <c r="N294" s="76">
        <v>0</v>
      </c>
      <c r="O294" s="76">
        <v>0</v>
      </c>
      <c r="P294" s="76">
        <v>0</v>
      </c>
      <c r="Q294" s="76">
        <v>0</v>
      </c>
      <c r="R294" s="76">
        <v>0</v>
      </c>
      <c r="S294" s="76">
        <v>0</v>
      </c>
      <c r="T294" s="76">
        <v>0</v>
      </c>
      <c r="U294" s="76">
        <v>0</v>
      </c>
      <c r="V294" s="76">
        <v>0</v>
      </c>
      <c r="W294" s="76">
        <v>0</v>
      </c>
      <c r="X294" s="76">
        <v>0</v>
      </c>
      <c r="Y294" s="76">
        <v>0</v>
      </c>
      <c r="Z294" s="76">
        <v>0</v>
      </c>
      <c r="AA294" s="76">
        <v>0</v>
      </c>
      <c r="AB294" s="76">
        <v>0</v>
      </c>
      <c r="AC294" s="76">
        <v>0</v>
      </c>
      <c r="AD294" s="76">
        <v>0</v>
      </c>
      <c r="AE294" s="76">
        <v>0</v>
      </c>
      <c r="AF294" s="76">
        <v>0</v>
      </c>
      <c r="AG294" s="76">
        <v>0</v>
      </c>
      <c r="AH294" s="76">
        <v>0</v>
      </c>
      <c r="AI294" s="76">
        <v>0</v>
      </c>
      <c r="AJ294" s="77">
        <f t="shared" si="4"/>
        <v>0</v>
      </c>
      <c r="AM294" s="70"/>
    </row>
    <row r="295" spans="1:39" ht="20.100000000000001" hidden="1" customHeight="1" outlineLevel="2">
      <c r="A295" s="73">
        <v>1215</v>
      </c>
      <c r="B295" s="74" t="s">
        <v>933</v>
      </c>
      <c r="C295" s="75" t="s">
        <v>1301</v>
      </c>
      <c r="D295" s="76">
        <v>0</v>
      </c>
      <c r="E295" s="76">
        <v>0</v>
      </c>
      <c r="F295" s="76">
        <v>0</v>
      </c>
      <c r="G295" s="76">
        <v>0</v>
      </c>
      <c r="H295" s="76">
        <v>0</v>
      </c>
      <c r="I295" s="76">
        <v>0</v>
      </c>
      <c r="J295" s="76">
        <v>0</v>
      </c>
      <c r="K295" s="76">
        <v>0</v>
      </c>
      <c r="L295" s="76">
        <v>0</v>
      </c>
      <c r="M295" s="76">
        <v>0</v>
      </c>
      <c r="N295" s="76">
        <v>0</v>
      </c>
      <c r="O295" s="76">
        <v>0</v>
      </c>
      <c r="P295" s="76">
        <v>0</v>
      </c>
      <c r="Q295" s="76">
        <v>0</v>
      </c>
      <c r="R295" s="76">
        <v>0</v>
      </c>
      <c r="S295" s="76">
        <v>0</v>
      </c>
      <c r="T295" s="76">
        <v>0</v>
      </c>
      <c r="U295" s="76">
        <v>0</v>
      </c>
      <c r="V295" s="76">
        <v>0</v>
      </c>
      <c r="W295" s="76">
        <v>0</v>
      </c>
      <c r="X295" s="76">
        <v>0</v>
      </c>
      <c r="Y295" s="76">
        <v>0</v>
      </c>
      <c r="Z295" s="76">
        <v>0</v>
      </c>
      <c r="AA295" s="76">
        <v>0</v>
      </c>
      <c r="AB295" s="76">
        <v>0</v>
      </c>
      <c r="AC295" s="76">
        <v>0</v>
      </c>
      <c r="AD295" s="76">
        <v>0</v>
      </c>
      <c r="AE295" s="76">
        <v>0</v>
      </c>
      <c r="AF295" s="76">
        <v>0</v>
      </c>
      <c r="AG295" s="76">
        <v>0</v>
      </c>
      <c r="AH295" s="76">
        <v>0</v>
      </c>
      <c r="AI295" s="76">
        <v>0</v>
      </c>
      <c r="AJ295" s="77">
        <f t="shared" si="4"/>
        <v>0</v>
      </c>
      <c r="AM295" s="70"/>
    </row>
    <row r="296" spans="1:39" ht="20.100000000000001" hidden="1" customHeight="1" outlineLevel="2">
      <c r="A296" s="73">
        <v>1216</v>
      </c>
      <c r="B296" s="74" t="s">
        <v>934</v>
      </c>
      <c r="C296" s="75" t="s">
        <v>1301</v>
      </c>
      <c r="D296" s="76">
        <v>0</v>
      </c>
      <c r="E296" s="76">
        <v>0</v>
      </c>
      <c r="F296" s="76">
        <v>0</v>
      </c>
      <c r="G296" s="76">
        <v>0</v>
      </c>
      <c r="H296" s="76">
        <v>0</v>
      </c>
      <c r="I296" s="76">
        <v>0</v>
      </c>
      <c r="J296" s="76">
        <v>0</v>
      </c>
      <c r="K296" s="76">
        <v>0</v>
      </c>
      <c r="L296" s="76">
        <v>0</v>
      </c>
      <c r="M296" s="76">
        <v>0</v>
      </c>
      <c r="N296" s="76">
        <v>0</v>
      </c>
      <c r="O296" s="76">
        <v>0</v>
      </c>
      <c r="P296" s="76">
        <v>0</v>
      </c>
      <c r="Q296" s="76">
        <v>0</v>
      </c>
      <c r="R296" s="76">
        <v>0</v>
      </c>
      <c r="S296" s="76">
        <v>0</v>
      </c>
      <c r="T296" s="76">
        <v>0</v>
      </c>
      <c r="U296" s="76">
        <v>0</v>
      </c>
      <c r="V296" s="76">
        <v>0</v>
      </c>
      <c r="W296" s="76">
        <v>0</v>
      </c>
      <c r="X296" s="76">
        <v>0</v>
      </c>
      <c r="Y296" s="76">
        <v>0</v>
      </c>
      <c r="Z296" s="76">
        <v>0</v>
      </c>
      <c r="AA296" s="76">
        <v>0</v>
      </c>
      <c r="AB296" s="76">
        <v>0</v>
      </c>
      <c r="AC296" s="76">
        <v>0</v>
      </c>
      <c r="AD296" s="76">
        <v>0</v>
      </c>
      <c r="AE296" s="76">
        <v>0</v>
      </c>
      <c r="AF296" s="76">
        <v>0</v>
      </c>
      <c r="AG296" s="76">
        <v>0</v>
      </c>
      <c r="AH296" s="76">
        <v>0</v>
      </c>
      <c r="AI296" s="76">
        <v>0</v>
      </c>
      <c r="AJ296" s="77">
        <f t="shared" si="4"/>
        <v>0</v>
      </c>
      <c r="AM296" s="70"/>
    </row>
    <row r="297" spans="1:39" ht="20.100000000000001" hidden="1" customHeight="1" outlineLevel="2">
      <c r="A297" s="73">
        <v>1217</v>
      </c>
      <c r="B297" s="74" t="s">
        <v>935</v>
      </c>
      <c r="C297" s="75" t="s">
        <v>1301</v>
      </c>
      <c r="D297" s="76">
        <v>0</v>
      </c>
      <c r="E297" s="76">
        <v>0</v>
      </c>
      <c r="F297" s="76">
        <v>0</v>
      </c>
      <c r="G297" s="76">
        <v>0</v>
      </c>
      <c r="H297" s="76">
        <v>0</v>
      </c>
      <c r="I297" s="76">
        <v>0</v>
      </c>
      <c r="J297" s="76">
        <v>0</v>
      </c>
      <c r="K297" s="76">
        <v>0</v>
      </c>
      <c r="L297" s="76">
        <v>0</v>
      </c>
      <c r="M297" s="76">
        <v>0</v>
      </c>
      <c r="N297" s="76">
        <v>0</v>
      </c>
      <c r="O297" s="76">
        <v>0</v>
      </c>
      <c r="P297" s="76">
        <v>0</v>
      </c>
      <c r="Q297" s="76">
        <v>0</v>
      </c>
      <c r="R297" s="76">
        <v>0</v>
      </c>
      <c r="S297" s="76">
        <v>0</v>
      </c>
      <c r="T297" s="76">
        <v>0</v>
      </c>
      <c r="U297" s="76">
        <v>0</v>
      </c>
      <c r="V297" s="76">
        <v>0</v>
      </c>
      <c r="W297" s="76">
        <v>0</v>
      </c>
      <c r="X297" s="76">
        <v>0</v>
      </c>
      <c r="Y297" s="76">
        <v>0</v>
      </c>
      <c r="Z297" s="76">
        <v>0</v>
      </c>
      <c r="AA297" s="76">
        <v>0</v>
      </c>
      <c r="AB297" s="76">
        <v>0</v>
      </c>
      <c r="AC297" s="76">
        <v>0</v>
      </c>
      <c r="AD297" s="76">
        <v>0</v>
      </c>
      <c r="AE297" s="76">
        <v>0</v>
      </c>
      <c r="AF297" s="76">
        <v>0</v>
      </c>
      <c r="AG297" s="76">
        <v>0</v>
      </c>
      <c r="AH297" s="76">
        <v>0</v>
      </c>
      <c r="AI297" s="76">
        <v>0</v>
      </c>
      <c r="AJ297" s="77">
        <f t="shared" si="4"/>
        <v>0</v>
      </c>
      <c r="AM297" s="70"/>
    </row>
    <row r="298" spans="1:39" ht="20.100000000000001" hidden="1" customHeight="1" outlineLevel="2">
      <c r="A298" s="73">
        <v>1218</v>
      </c>
      <c r="B298" s="74" t="s">
        <v>936</v>
      </c>
      <c r="C298" s="75" t="s">
        <v>1301</v>
      </c>
      <c r="D298" s="76">
        <v>0</v>
      </c>
      <c r="E298" s="76">
        <v>0</v>
      </c>
      <c r="F298" s="76">
        <v>0</v>
      </c>
      <c r="G298" s="76">
        <v>0</v>
      </c>
      <c r="H298" s="76">
        <v>0</v>
      </c>
      <c r="I298" s="76">
        <v>0</v>
      </c>
      <c r="J298" s="76">
        <v>0</v>
      </c>
      <c r="K298" s="76">
        <v>0</v>
      </c>
      <c r="L298" s="76">
        <v>0</v>
      </c>
      <c r="M298" s="76">
        <v>0</v>
      </c>
      <c r="N298" s="76">
        <v>0</v>
      </c>
      <c r="O298" s="76">
        <v>0</v>
      </c>
      <c r="P298" s="76">
        <v>0</v>
      </c>
      <c r="Q298" s="76">
        <v>0</v>
      </c>
      <c r="R298" s="76">
        <v>0</v>
      </c>
      <c r="S298" s="76">
        <v>0</v>
      </c>
      <c r="T298" s="76">
        <v>0</v>
      </c>
      <c r="U298" s="76">
        <v>0</v>
      </c>
      <c r="V298" s="76">
        <v>0</v>
      </c>
      <c r="W298" s="76">
        <v>0</v>
      </c>
      <c r="X298" s="76">
        <v>0</v>
      </c>
      <c r="Y298" s="76">
        <v>0</v>
      </c>
      <c r="Z298" s="76">
        <v>0</v>
      </c>
      <c r="AA298" s="76">
        <v>0</v>
      </c>
      <c r="AB298" s="76">
        <v>0</v>
      </c>
      <c r="AC298" s="76">
        <v>0</v>
      </c>
      <c r="AD298" s="76">
        <v>0</v>
      </c>
      <c r="AE298" s="76">
        <v>0</v>
      </c>
      <c r="AF298" s="76">
        <v>0</v>
      </c>
      <c r="AG298" s="76">
        <v>0</v>
      </c>
      <c r="AH298" s="76">
        <v>0</v>
      </c>
      <c r="AI298" s="76">
        <v>0</v>
      </c>
      <c r="AJ298" s="77">
        <f t="shared" si="4"/>
        <v>0</v>
      </c>
      <c r="AM298" s="70"/>
    </row>
    <row r="299" spans="1:39" ht="20.100000000000001" hidden="1" customHeight="1" outlineLevel="2">
      <c r="A299" s="73">
        <v>1219</v>
      </c>
      <c r="B299" s="74" t="s">
        <v>937</v>
      </c>
      <c r="C299" s="75" t="s">
        <v>1301</v>
      </c>
      <c r="D299" s="76">
        <v>0</v>
      </c>
      <c r="E299" s="76">
        <v>0</v>
      </c>
      <c r="F299" s="76">
        <v>0</v>
      </c>
      <c r="G299" s="76">
        <v>0</v>
      </c>
      <c r="H299" s="76">
        <v>0</v>
      </c>
      <c r="I299" s="76">
        <v>0</v>
      </c>
      <c r="J299" s="76">
        <v>0</v>
      </c>
      <c r="K299" s="76">
        <v>0</v>
      </c>
      <c r="L299" s="76">
        <v>0</v>
      </c>
      <c r="M299" s="76">
        <v>0</v>
      </c>
      <c r="N299" s="76">
        <v>0</v>
      </c>
      <c r="O299" s="76">
        <v>0</v>
      </c>
      <c r="P299" s="76">
        <v>0</v>
      </c>
      <c r="Q299" s="76">
        <v>0</v>
      </c>
      <c r="R299" s="76">
        <v>0</v>
      </c>
      <c r="S299" s="76">
        <v>0</v>
      </c>
      <c r="T299" s="76">
        <v>0</v>
      </c>
      <c r="U299" s="76">
        <v>0</v>
      </c>
      <c r="V299" s="76">
        <v>0</v>
      </c>
      <c r="W299" s="76">
        <v>0</v>
      </c>
      <c r="X299" s="76">
        <v>0</v>
      </c>
      <c r="Y299" s="76">
        <v>0</v>
      </c>
      <c r="Z299" s="76">
        <v>0</v>
      </c>
      <c r="AA299" s="76">
        <v>0</v>
      </c>
      <c r="AB299" s="76">
        <v>0</v>
      </c>
      <c r="AC299" s="76">
        <v>0</v>
      </c>
      <c r="AD299" s="76">
        <v>0</v>
      </c>
      <c r="AE299" s="76">
        <v>0</v>
      </c>
      <c r="AF299" s="76">
        <v>0</v>
      </c>
      <c r="AG299" s="76">
        <v>0</v>
      </c>
      <c r="AH299" s="76">
        <v>0</v>
      </c>
      <c r="AI299" s="76">
        <v>0</v>
      </c>
      <c r="AJ299" s="77">
        <f t="shared" si="4"/>
        <v>0</v>
      </c>
      <c r="AM299" s="70"/>
    </row>
    <row r="300" spans="1:39" ht="20.100000000000001" hidden="1" customHeight="1" outlineLevel="2">
      <c r="A300" s="73">
        <v>1220</v>
      </c>
      <c r="B300" s="74" t="s">
        <v>938</v>
      </c>
      <c r="C300" s="75" t="s">
        <v>1301</v>
      </c>
      <c r="D300" s="76">
        <v>0</v>
      </c>
      <c r="E300" s="76">
        <v>0</v>
      </c>
      <c r="F300" s="76">
        <v>0</v>
      </c>
      <c r="G300" s="76">
        <v>0</v>
      </c>
      <c r="H300" s="76">
        <v>0</v>
      </c>
      <c r="I300" s="76">
        <v>0</v>
      </c>
      <c r="J300" s="76">
        <v>0</v>
      </c>
      <c r="K300" s="76">
        <v>0</v>
      </c>
      <c r="L300" s="76">
        <v>0</v>
      </c>
      <c r="M300" s="76">
        <v>0</v>
      </c>
      <c r="N300" s="76">
        <v>0</v>
      </c>
      <c r="O300" s="76">
        <v>0</v>
      </c>
      <c r="P300" s="76">
        <v>0</v>
      </c>
      <c r="Q300" s="76">
        <v>0</v>
      </c>
      <c r="R300" s="76">
        <v>0</v>
      </c>
      <c r="S300" s="76">
        <v>0</v>
      </c>
      <c r="T300" s="76">
        <v>0</v>
      </c>
      <c r="U300" s="76">
        <v>0</v>
      </c>
      <c r="V300" s="76">
        <v>0</v>
      </c>
      <c r="W300" s="76">
        <v>0</v>
      </c>
      <c r="X300" s="76">
        <v>0</v>
      </c>
      <c r="Y300" s="76">
        <v>0</v>
      </c>
      <c r="Z300" s="76">
        <v>0</v>
      </c>
      <c r="AA300" s="76">
        <v>0</v>
      </c>
      <c r="AB300" s="76">
        <v>0</v>
      </c>
      <c r="AC300" s="76">
        <v>0</v>
      </c>
      <c r="AD300" s="76">
        <v>0</v>
      </c>
      <c r="AE300" s="76">
        <v>0</v>
      </c>
      <c r="AF300" s="76">
        <v>0</v>
      </c>
      <c r="AG300" s="76">
        <v>0</v>
      </c>
      <c r="AH300" s="76">
        <v>0</v>
      </c>
      <c r="AI300" s="76">
        <v>0</v>
      </c>
      <c r="AJ300" s="77">
        <f t="shared" si="4"/>
        <v>0</v>
      </c>
      <c r="AM300" s="70"/>
    </row>
    <row r="301" spans="1:39" ht="20.100000000000001" hidden="1" customHeight="1" outlineLevel="2">
      <c r="A301" s="73">
        <v>1221</v>
      </c>
      <c r="B301" s="74" t="s">
        <v>939</v>
      </c>
      <c r="C301" s="75" t="s">
        <v>1301</v>
      </c>
      <c r="D301" s="76">
        <v>0</v>
      </c>
      <c r="E301" s="76">
        <v>0</v>
      </c>
      <c r="F301" s="76">
        <v>0</v>
      </c>
      <c r="G301" s="76">
        <v>0</v>
      </c>
      <c r="H301" s="76">
        <v>0</v>
      </c>
      <c r="I301" s="76">
        <v>0</v>
      </c>
      <c r="J301" s="76">
        <v>0</v>
      </c>
      <c r="K301" s="76">
        <v>0</v>
      </c>
      <c r="L301" s="76">
        <v>0</v>
      </c>
      <c r="M301" s="76">
        <v>0</v>
      </c>
      <c r="N301" s="76">
        <v>0</v>
      </c>
      <c r="O301" s="76">
        <v>0</v>
      </c>
      <c r="P301" s="76">
        <v>0</v>
      </c>
      <c r="Q301" s="76">
        <v>0</v>
      </c>
      <c r="R301" s="76">
        <v>0</v>
      </c>
      <c r="S301" s="76">
        <v>0</v>
      </c>
      <c r="T301" s="76">
        <v>0</v>
      </c>
      <c r="U301" s="76">
        <v>0</v>
      </c>
      <c r="V301" s="76">
        <v>0</v>
      </c>
      <c r="W301" s="76">
        <v>0</v>
      </c>
      <c r="X301" s="76">
        <v>0</v>
      </c>
      <c r="Y301" s="76">
        <v>0</v>
      </c>
      <c r="Z301" s="76">
        <v>0</v>
      </c>
      <c r="AA301" s="76">
        <v>0</v>
      </c>
      <c r="AB301" s="76">
        <v>0</v>
      </c>
      <c r="AC301" s="76">
        <v>0</v>
      </c>
      <c r="AD301" s="76">
        <v>0</v>
      </c>
      <c r="AE301" s="76">
        <v>0</v>
      </c>
      <c r="AF301" s="76">
        <v>0</v>
      </c>
      <c r="AG301" s="76">
        <v>0</v>
      </c>
      <c r="AH301" s="76">
        <v>0</v>
      </c>
      <c r="AI301" s="76">
        <v>0</v>
      </c>
      <c r="AJ301" s="77">
        <f t="shared" si="4"/>
        <v>0</v>
      </c>
      <c r="AM301" s="70"/>
    </row>
    <row r="302" spans="1:39" ht="20.100000000000001" hidden="1" customHeight="1" outlineLevel="2">
      <c r="A302" s="73">
        <v>1222</v>
      </c>
      <c r="B302" s="74" t="s">
        <v>940</v>
      </c>
      <c r="C302" s="75" t="s">
        <v>1301</v>
      </c>
      <c r="D302" s="76">
        <v>0</v>
      </c>
      <c r="E302" s="76">
        <v>0</v>
      </c>
      <c r="F302" s="76">
        <v>0</v>
      </c>
      <c r="G302" s="76">
        <v>0</v>
      </c>
      <c r="H302" s="76">
        <v>0</v>
      </c>
      <c r="I302" s="76">
        <v>0</v>
      </c>
      <c r="J302" s="76">
        <v>0</v>
      </c>
      <c r="K302" s="76">
        <v>0</v>
      </c>
      <c r="L302" s="76">
        <v>0</v>
      </c>
      <c r="M302" s="76">
        <v>0</v>
      </c>
      <c r="N302" s="76">
        <v>0</v>
      </c>
      <c r="O302" s="76">
        <v>0</v>
      </c>
      <c r="P302" s="76">
        <v>0</v>
      </c>
      <c r="Q302" s="76">
        <v>0</v>
      </c>
      <c r="R302" s="76">
        <v>0</v>
      </c>
      <c r="S302" s="76">
        <v>0</v>
      </c>
      <c r="T302" s="76">
        <v>0</v>
      </c>
      <c r="U302" s="76">
        <v>0</v>
      </c>
      <c r="V302" s="76">
        <v>0</v>
      </c>
      <c r="W302" s="76">
        <v>0</v>
      </c>
      <c r="X302" s="76">
        <v>0</v>
      </c>
      <c r="Y302" s="76">
        <v>0</v>
      </c>
      <c r="Z302" s="76">
        <v>0</v>
      </c>
      <c r="AA302" s="76">
        <v>0</v>
      </c>
      <c r="AB302" s="76">
        <v>0</v>
      </c>
      <c r="AC302" s="76">
        <v>0</v>
      </c>
      <c r="AD302" s="76">
        <v>0</v>
      </c>
      <c r="AE302" s="76">
        <v>0</v>
      </c>
      <c r="AF302" s="76">
        <v>0</v>
      </c>
      <c r="AG302" s="76">
        <v>0</v>
      </c>
      <c r="AH302" s="76">
        <v>0</v>
      </c>
      <c r="AI302" s="76">
        <v>0</v>
      </c>
      <c r="AJ302" s="77">
        <f t="shared" si="4"/>
        <v>0</v>
      </c>
      <c r="AM302" s="70"/>
    </row>
    <row r="303" spans="1:39" ht="20.100000000000001" hidden="1" customHeight="1" outlineLevel="2">
      <c r="A303" s="73">
        <v>1223</v>
      </c>
      <c r="B303" s="74" t="s">
        <v>941</v>
      </c>
      <c r="C303" s="75" t="s">
        <v>1301</v>
      </c>
      <c r="D303" s="76">
        <v>0</v>
      </c>
      <c r="E303" s="76">
        <v>0</v>
      </c>
      <c r="F303" s="76">
        <v>0</v>
      </c>
      <c r="G303" s="76">
        <v>0</v>
      </c>
      <c r="H303" s="76">
        <v>0</v>
      </c>
      <c r="I303" s="76">
        <v>0</v>
      </c>
      <c r="J303" s="76">
        <v>0</v>
      </c>
      <c r="K303" s="76">
        <v>0</v>
      </c>
      <c r="L303" s="76">
        <v>0</v>
      </c>
      <c r="M303" s="76">
        <v>0</v>
      </c>
      <c r="N303" s="76">
        <v>0</v>
      </c>
      <c r="O303" s="76">
        <v>0</v>
      </c>
      <c r="P303" s="76">
        <v>0</v>
      </c>
      <c r="Q303" s="76">
        <v>0</v>
      </c>
      <c r="R303" s="76">
        <v>0</v>
      </c>
      <c r="S303" s="76">
        <v>0</v>
      </c>
      <c r="T303" s="76">
        <v>0</v>
      </c>
      <c r="U303" s="76">
        <v>0</v>
      </c>
      <c r="V303" s="76">
        <v>0</v>
      </c>
      <c r="W303" s="76">
        <v>0</v>
      </c>
      <c r="X303" s="76">
        <v>0</v>
      </c>
      <c r="Y303" s="76">
        <v>0</v>
      </c>
      <c r="Z303" s="76">
        <v>0</v>
      </c>
      <c r="AA303" s="76">
        <v>0</v>
      </c>
      <c r="AB303" s="76">
        <v>0</v>
      </c>
      <c r="AC303" s="76">
        <v>0</v>
      </c>
      <c r="AD303" s="76">
        <v>0</v>
      </c>
      <c r="AE303" s="76">
        <v>0</v>
      </c>
      <c r="AF303" s="76">
        <v>0</v>
      </c>
      <c r="AG303" s="76">
        <v>0</v>
      </c>
      <c r="AH303" s="76">
        <v>0</v>
      </c>
      <c r="AI303" s="76">
        <v>0</v>
      </c>
      <c r="AJ303" s="77">
        <f t="shared" si="4"/>
        <v>0</v>
      </c>
      <c r="AM303" s="70"/>
    </row>
    <row r="304" spans="1:39" ht="20.100000000000001" hidden="1" customHeight="1" outlineLevel="2">
      <c r="A304" s="73">
        <v>1224</v>
      </c>
      <c r="B304" s="74" t="s">
        <v>942</v>
      </c>
      <c r="C304" s="75" t="s">
        <v>1301</v>
      </c>
      <c r="D304" s="76">
        <v>0</v>
      </c>
      <c r="E304" s="76">
        <v>0</v>
      </c>
      <c r="F304" s="76">
        <v>0</v>
      </c>
      <c r="G304" s="76">
        <v>0</v>
      </c>
      <c r="H304" s="76">
        <v>0</v>
      </c>
      <c r="I304" s="76">
        <v>0</v>
      </c>
      <c r="J304" s="76">
        <v>0</v>
      </c>
      <c r="K304" s="76">
        <v>0</v>
      </c>
      <c r="L304" s="76">
        <v>0</v>
      </c>
      <c r="M304" s="76">
        <v>0</v>
      </c>
      <c r="N304" s="76">
        <v>0</v>
      </c>
      <c r="O304" s="76">
        <v>0</v>
      </c>
      <c r="P304" s="76">
        <v>0</v>
      </c>
      <c r="Q304" s="76">
        <v>0</v>
      </c>
      <c r="R304" s="76">
        <v>0</v>
      </c>
      <c r="S304" s="76">
        <v>0</v>
      </c>
      <c r="T304" s="76">
        <v>0</v>
      </c>
      <c r="U304" s="76">
        <v>0</v>
      </c>
      <c r="V304" s="76">
        <v>0</v>
      </c>
      <c r="W304" s="76">
        <v>0</v>
      </c>
      <c r="X304" s="76">
        <v>0</v>
      </c>
      <c r="Y304" s="76">
        <v>0</v>
      </c>
      <c r="Z304" s="76">
        <v>0</v>
      </c>
      <c r="AA304" s="76">
        <v>0</v>
      </c>
      <c r="AB304" s="76">
        <v>0</v>
      </c>
      <c r="AC304" s="76">
        <v>0</v>
      </c>
      <c r="AD304" s="76">
        <v>0</v>
      </c>
      <c r="AE304" s="76">
        <v>0</v>
      </c>
      <c r="AF304" s="76">
        <v>0</v>
      </c>
      <c r="AG304" s="76">
        <v>0</v>
      </c>
      <c r="AH304" s="76">
        <v>0</v>
      </c>
      <c r="AI304" s="76">
        <v>0</v>
      </c>
      <c r="AJ304" s="77">
        <f t="shared" si="4"/>
        <v>0</v>
      </c>
      <c r="AM304" s="70"/>
    </row>
    <row r="305" spans="1:39" ht="20.100000000000001" hidden="1" customHeight="1" outlineLevel="2">
      <c r="A305" s="73">
        <v>1225</v>
      </c>
      <c r="B305" s="74" t="s">
        <v>943</v>
      </c>
      <c r="C305" s="75" t="s">
        <v>1301</v>
      </c>
      <c r="D305" s="76">
        <v>0</v>
      </c>
      <c r="E305" s="76">
        <v>0</v>
      </c>
      <c r="F305" s="76">
        <v>0</v>
      </c>
      <c r="G305" s="76">
        <v>0</v>
      </c>
      <c r="H305" s="76">
        <v>0</v>
      </c>
      <c r="I305" s="76">
        <v>0</v>
      </c>
      <c r="J305" s="76">
        <v>0</v>
      </c>
      <c r="K305" s="76">
        <v>0</v>
      </c>
      <c r="L305" s="76">
        <v>0</v>
      </c>
      <c r="M305" s="76">
        <v>0</v>
      </c>
      <c r="N305" s="76">
        <v>0</v>
      </c>
      <c r="O305" s="76">
        <v>0</v>
      </c>
      <c r="P305" s="76">
        <v>0</v>
      </c>
      <c r="Q305" s="76">
        <v>0</v>
      </c>
      <c r="R305" s="76">
        <v>0</v>
      </c>
      <c r="S305" s="76">
        <v>0</v>
      </c>
      <c r="T305" s="76">
        <v>0</v>
      </c>
      <c r="U305" s="76">
        <v>0</v>
      </c>
      <c r="V305" s="76">
        <v>0</v>
      </c>
      <c r="W305" s="76">
        <v>0</v>
      </c>
      <c r="X305" s="76">
        <v>0</v>
      </c>
      <c r="Y305" s="76">
        <v>0</v>
      </c>
      <c r="Z305" s="76">
        <v>0</v>
      </c>
      <c r="AA305" s="76">
        <v>0</v>
      </c>
      <c r="AB305" s="76">
        <v>0</v>
      </c>
      <c r="AC305" s="76">
        <v>0</v>
      </c>
      <c r="AD305" s="76">
        <v>0</v>
      </c>
      <c r="AE305" s="76">
        <v>0</v>
      </c>
      <c r="AF305" s="76">
        <v>0</v>
      </c>
      <c r="AG305" s="76">
        <v>0</v>
      </c>
      <c r="AH305" s="76">
        <v>0</v>
      </c>
      <c r="AI305" s="76">
        <v>0</v>
      </c>
      <c r="AJ305" s="77">
        <f t="shared" si="4"/>
        <v>0</v>
      </c>
      <c r="AM305" s="70"/>
    </row>
    <row r="306" spans="1:39" ht="20.100000000000001" hidden="1" customHeight="1" outlineLevel="2">
      <c r="A306" s="73">
        <v>1226</v>
      </c>
      <c r="B306" s="74" t="s">
        <v>944</v>
      </c>
      <c r="C306" s="75" t="s">
        <v>1301</v>
      </c>
      <c r="D306" s="76">
        <v>0</v>
      </c>
      <c r="E306" s="76">
        <v>0</v>
      </c>
      <c r="F306" s="76">
        <v>0</v>
      </c>
      <c r="G306" s="76">
        <v>0</v>
      </c>
      <c r="H306" s="76">
        <v>0</v>
      </c>
      <c r="I306" s="76">
        <v>0</v>
      </c>
      <c r="J306" s="76">
        <v>0</v>
      </c>
      <c r="K306" s="76">
        <v>0</v>
      </c>
      <c r="L306" s="76">
        <v>0</v>
      </c>
      <c r="M306" s="76">
        <v>0</v>
      </c>
      <c r="N306" s="76">
        <v>0</v>
      </c>
      <c r="O306" s="76">
        <v>0</v>
      </c>
      <c r="P306" s="76">
        <v>0</v>
      </c>
      <c r="Q306" s="76">
        <v>0</v>
      </c>
      <c r="R306" s="76">
        <v>0</v>
      </c>
      <c r="S306" s="76">
        <v>0</v>
      </c>
      <c r="T306" s="76">
        <v>0</v>
      </c>
      <c r="U306" s="76">
        <v>0</v>
      </c>
      <c r="V306" s="76">
        <v>0</v>
      </c>
      <c r="W306" s="76">
        <v>0</v>
      </c>
      <c r="X306" s="76">
        <v>0</v>
      </c>
      <c r="Y306" s="76">
        <v>0</v>
      </c>
      <c r="Z306" s="76">
        <v>0</v>
      </c>
      <c r="AA306" s="76">
        <v>0</v>
      </c>
      <c r="AB306" s="76">
        <v>0</v>
      </c>
      <c r="AC306" s="76">
        <v>0</v>
      </c>
      <c r="AD306" s="76">
        <v>0</v>
      </c>
      <c r="AE306" s="76">
        <v>0</v>
      </c>
      <c r="AF306" s="76">
        <v>0</v>
      </c>
      <c r="AG306" s="76">
        <v>0</v>
      </c>
      <c r="AH306" s="76">
        <v>0</v>
      </c>
      <c r="AI306" s="76">
        <v>0</v>
      </c>
      <c r="AJ306" s="77">
        <f t="shared" si="4"/>
        <v>0</v>
      </c>
      <c r="AM306" s="70"/>
    </row>
    <row r="307" spans="1:39" ht="20.100000000000001" hidden="1" customHeight="1" outlineLevel="2">
      <c r="A307" s="73">
        <v>1227</v>
      </c>
      <c r="B307" s="74" t="s">
        <v>945</v>
      </c>
      <c r="C307" s="75" t="s">
        <v>1301</v>
      </c>
      <c r="D307" s="76">
        <v>0</v>
      </c>
      <c r="E307" s="76">
        <v>0</v>
      </c>
      <c r="F307" s="76">
        <v>0</v>
      </c>
      <c r="G307" s="76">
        <v>0</v>
      </c>
      <c r="H307" s="76">
        <v>0</v>
      </c>
      <c r="I307" s="76">
        <v>0</v>
      </c>
      <c r="J307" s="76">
        <v>0</v>
      </c>
      <c r="K307" s="76">
        <v>0</v>
      </c>
      <c r="L307" s="76">
        <v>0</v>
      </c>
      <c r="M307" s="76">
        <v>0</v>
      </c>
      <c r="N307" s="76">
        <v>0</v>
      </c>
      <c r="O307" s="76">
        <v>0</v>
      </c>
      <c r="P307" s="76">
        <v>0</v>
      </c>
      <c r="Q307" s="76">
        <v>0</v>
      </c>
      <c r="R307" s="76">
        <v>0</v>
      </c>
      <c r="S307" s="76">
        <v>0</v>
      </c>
      <c r="T307" s="76">
        <v>0</v>
      </c>
      <c r="U307" s="76">
        <v>0</v>
      </c>
      <c r="V307" s="76">
        <v>0</v>
      </c>
      <c r="W307" s="76">
        <v>0</v>
      </c>
      <c r="X307" s="76">
        <v>0</v>
      </c>
      <c r="Y307" s="76">
        <v>0</v>
      </c>
      <c r="Z307" s="76">
        <v>0</v>
      </c>
      <c r="AA307" s="76">
        <v>0</v>
      </c>
      <c r="AB307" s="76">
        <v>0</v>
      </c>
      <c r="AC307" s="76">
        <v>0</v>
      </c>
      <c r="AD307" s="76">
        <v>0</v>
      </c>
      <c r="AE307" s="76">
        <v>0</v>
      </c>
      <c r="AF307" s="76">
        <v>0</v>
      </c>
      <c r="AG307" s="76">
        <v>0</v>
      </c>
      <c r="AH307" s="76">
        <v>0</v>
      </c>
      <c r="AI307" s="76">
        <v>0</v>
      </c>
      <c r="AJ307" s="77">
        <f t="shared" si="4"/>
        <v>0</v>
      </c>
      <c r="AM307" s="70"/>
    </row>
    <row r="308" spans="1:39" ht="20.100000000000001" hidden="1" customHeight="1" outlineLevel="2">
      <c r="A308" s="73">
        <v>1228</v>
      </c>
      <c r="B308" s="74" t="s">
        <v>946</v>
      </c>
      <c r="C308" s="75" t="s">
        <v>1301</v>
      </c>
      <c r="D308" s="76">
        <v>0</v>
      </c>
      <c r="E308" s="76">
        <v>0</v>
      </c>
      <c r="F308" s="76">
        <v>0</v>
      </c>
      <c r="G308" s="76">
        <v>0</v>
      </c>
      <c r="H308" s="76">
        <v>0</v>
      </c>
      <c r="I308" s="76">
        <v>0</v>
      </c>
      <c r="J308" s="76">
        <v>0</v>
      </c>
      <c r="K308" s="76">
        <v>0</v>
      </c>
      <c r="L308" s="76">
        <v>0</v>
      </c>
      <c r="M308" s="76">
        <v>0</v>
      </c>
      <c r="N308" s="76">
        <v>0</v>
      </c>
      <c r="O308" s="76">
        <v>0</v>
      </c>
      <c r="P308" s="76">
        <v>0</v>
      </c>
      <c r="Q308" s="76">
        <v>0</v>
      </c>
      <c r="R308" s="76">
        <v>0</v>
      </c>
      <c r="S308" s="76">
        <v>0</v>
      </c>
      <c r="T308" s="76">
        <v>0</v>
      </c>
      <c r="U308" s="76">
        <v>0</v>
      </c>
      <c r="V308" s="76">
        <v>0</v>
      </c>
      <c r="W308" s="76">
        <v>0</v>
      </c>
      <c r="X308" s="76">
        <v>0</v>
      </c>
      <c r="Y308" s="76">
        <v>0</v>
      </c>
      <c r="Z308" s="76">
        <v>0</v>
      </c>
      <c r="AA308" s="76">
        <v>0</v>
      </c>
      <c r="AB308" s="76">
        <v>0</v>
      </c>
      <c r="AC308" s="76">
        <v>0</v>
      </c>
      <c r="AD308" s="76">
        <v>0</v>
      </c>
      <c r="AE308" s="76">
        <v>0</v>
      </c>
      <c r="AF308" s="76">
        <v>0</v>
      </c>
      <c r="AG308" s="76">
        <v>0</v>
      </c>
      <c r="AH308" s="76">
        <v>0</v>
      </c>
      <c r="AI308" s="76">
        <v>0</v>
      </c>
      <c r="AJ308" s="77">
        <f t="shared" si="4"/>
        <v>0</v>
      </c>
      <c r="AM308" s="70"/>
    </row>
    <row r="309" spans="1:39" ht="20.100000000000001" hidden="1" customHeight="1" outlineLevel="2">
      <c r="A309" s="73">
        <v>1229</v>
      </c>
      <c r="B309" s="74" t="s">
        <v>947</v>
      </c>
      <c r="C309" s="75" t="s">
        <v>1301</v>
      </c>
      <c r="D309" s="76">
        <v>0</v>
      </c>
      <c r="E309" s="76">
        <v>0</v>
      </c>
      <c r="F309" s="76">
        <v>0</v>
      </c>
      <c r="G309" s="76">
        <v>0</v>
      </c>
      <c r="H309" s="76">
        <v>0</v>
      </c>
      <c r="I309" s="76">
        <v>0</v>
      </c>
      <c r="J309" s="76">
        <v>0</v>
      </c>
      <c r="K309" s="76">
        <v>0</v>
      </c>
      <c r="L309" s="76">
        <v>0</v>
      </c>
      <c r="M309" s="76">
        <v>0</v>
      </c>
      <c r="N309" s="76">
        <v>0</v>
      </c>
      <c r="O309" s="76">
        <v>0</v>
      </c>
      <c r="P309" s="76">
        <v>0</v>
      </c>
      <c r="Q309" s="76">
        <v>0</v>
      </c>
      <c r="R309" s="76">
        <v>0</v>
      </c>
      <c r="S309" s="76">
        <v>0</v>
      </c>
      <c r="T309" s="76">
        <v>0</v>
      </c>
      <c r="U309" s="76">
        <v>0</v>
      </c>
      <c r="V309" s="76">
        <v>0</v>
      </c>
      <c r="W309" s="76">
        <v>0</v>
      </c>
      <c r="X309" s="76">
        <v>0</v>
      </c>
      <c r="Y309" s="76">
        <v>0</v>
      </c>
      <c r="Z309" s="76">
        <v>0</v>
      </c>
      <c r="AA309" s="76">
        <v>0</v>
      </c>
      <c r="AB309" s="76">
        <v>0</v>
      </c>
      <c r="AC309" s="76">
        <v>0</v>
      </c>
      <c r="AD309" s="76">
        <v>0</v>
      </c>
      <c r="AE309" s="76">
        <v>0</v>
      </c>
      <c r="AF309" s="76">
        <v>0</v>
      </c>
      <c r="AG309" s="76">
        <v>0</v>
      </c>
      <c r="AH309" s="76">
        <v>0</v>
      </c>
      <c r="AI309" s="76">
        <v>0</v>
      </c>
      <c r="AJ309" s="77">
        <f t="shared" si="4"/>
        <v>0</v>
      </c>
      <c r="AM309" s="70"/>
    </row>
    <row r="310" spans="1:39" ht="20.100000000000001" hidden="1" customHeight="1" outlineLevel="2">
      <c r="A310" s="73">
        <v>1230</v>
      </c>
      <c r="B310" s="74" t="s">
        <v>948</v>
      </c>
      <c r="C310" s="75" t="s">
        <v>1301</v>
      </c>
      <c r="D310" s="76">
        <v>0</v>
      </c>
      <c r="E310" s="76">
        <v>0</v>
      </c>
      <c r="F310" s="76">
        <v>0</v>
      </c>
      <c r="G310" s="76">
        <v>0</v>
      </c>
      <c r="H310" s="76">
        <v>0</v>
      </c>
      <c r="I310" s="76">
        <v>0</v>
      </c>
      <c r="J310" s="76">
        <v>0</v>
      </c>
      <c r="K310" s="76">
        <v>0</v>
      </c>
      <c r="L310" s="76">
        <v>0</v>
      </c>
      <c r="M310" s="76">
        <v>0</v>
      </c>
      <c r="N310" s="76">
        <v>0</v>
      </c>
      <c r="O310" s="76">
        <v>0</v>
      </c>
      <c r="P310" s="76">
        <v>0</v>
      </c>
      <c r="Q310" s="76">
        <v>0</v>
      </c>
      <c r="R310" s="76">
        <v>0</v>
      </c>
      <c r="S310" s="76">
        <v>0</v>
      </c>
      <c r="T310" s="76">
        <v>0</v>
      </c>
      <c r="U310" s="76">
        <v>0</v>
      </c>
      <c r="V310" s="76">
        <v>0</v>
      </c>
      <c r="W310" s="76">
        <v>0</v>
      </c>
      <c r="X310" s="76">
        <v>0</v>
      </c>
      <c r="Y310" s="76">
        <v>0</v>
      </c>
      <c r="Z310" s="76">
        <v>0</v>
      </c>
      <c r="AA310" s="76">
        <v>0</v>
      </c>
      <c r="AB310" s="76">
        <v>0</v>
      </c>
      <c r="AC310" s="76">
        <v>0</v>
      </c>
      <c r="AD310" s="76">
        <v>0</v>
      </c>
      <c r="AE310" s="76">
        <v>0</v>
      </c>
      <c r="AF310" s="76">
        <v>0</v>
      </c>
      <c r="AG310" s="76">
        <v>0</v>
      </c>
      <c r="AH310" s="76">
        <v>0</v>
      </c>
      <c r="AI310" s="76">
        <v>0</v>
      </c>
      <c r="AJ310" s="77">
        <f t="shared" si="4"/>
        <v>0</v>
      </c>
      <c r="AM310" s="70"/>
    </row>
    <row r="311" spans="1:39" ht="20.100000000000001" hidden="1" customHeight="1" outlineLevel="2">
      <c r="A311" s="73">
        <v>1231</v>
      </c>
      <c r="B311" s="74" t="s">
        <v>949</v>
      </c>
      <c r="C311" s="75" t="s">
        <v>1301</v>
      </c>
      <c r="D311" s="76">
        <v>0</v>
      </c>
      <c r="E311" s="76">
        <v>0</v>
      </c>
      <c r="F311" s="76">
        <v>0</v>
      </c>
      <c r="G311" s="76">
        <v>0</v>
      </c>
      <c r="H311" s="76">
        <v>0</v>
      </c>
      <c r="I311" s="76">
        <v>0</v>
      </c>
      <c r="J311" s="76">
        <v>0</v>
      </c>
      <c r="K311" s="76">
        <v>0</v>
      </c>
      <c r="L311" s="76">
        <v>0</v>
      </c>
      <c r="M311" s="76">
        <v>0</v>
      </c>
      <c r="N311" s="76">
        <v>0</v>
      </c>
      <c r="O311" s="76">
        <v>0</v>
      </c>
      <c r="P311" s="76">
        <v>0</v>
      </c>
      <c r="Q311" s="76">
        <v>0</v>
      </c>
      <c r="R311" s="76">
        <v>0</v>
      </c>
      <c r="S311" s="76">
        <v>0</v>
      </c>
      <c r="T311" s="76">
        <v>0</v>
      </c>
      <c r="U311" s="76">
        <v>0</v>
      </c>
      <c r="V311" s="76">
        <v>0</v>
      </c>
      <c r="W311" s="76">
        <v>0</v>
      </c>
      <c r="X311" s="76">
        <v>0</v>
      </c>
      <c r="Y311" s="76">
        <v>0</v>
      </c>
      <c r="Z311" s="76">
        <v>0</v>
      </c>
      <c r="AA311" s="76">
        <v>0</v>
      </c>
      <c r="AB311" s="76">
        <v>0</v>
      </c>
      <c r="AC311" s="76">
        <v>0</v>
      </c>
      <c r="AD311" s="76">
        <v>0</v>
      </c>
      <c r="AE311" s="76">
        <v>0</v>
      </c>
      <c r="AF311" s="76">
        <v>0</v>
      </c>
      <c r="AG311" s="76">
        <v>0</v>
      </c>
      <c r="AH311" s="76">
        <v>0</v>
      </c>
      <c r="AI311" s="76">
        <v>0</v>
      </c>
      <c r="AJ311" s="77">
        <f t="shared" si="4"/>
        <v>0</v>
      </c>
      <c r="AM311" s="70"/>
    </row>
    <row r="312" spans="1:39" ht="20.100000000000001" hidden="1" customHeight="1" outlineLevel="2">
      <c r="A312" s="73">
        <v>1232</v>
      </c>
      <c r="B312" s="74" t="s">
        <v>950</v>
      </c>
      <c r="C312" s="75" t="s">
        <v>1301</v>
      </c>
      <c r="D312" s="76">
        <v>0</v>
      </c>
      <c r="E312" s="76">
        <v>0</v>
      </c>
      <c r="F312" s="76">
        <v>0</v>
      </c>
      <c r="G312" s="76">
        <v>0</v>
      </c>
      <c r="H312" s="76">
        <v>0</v>
      </c>
      <c r="I312" s="76">
        <v>0</v>
      </c>
      <c r="J312" s="76">
        <v>0</v>
      </c>
      <c r="K312" s="76">
        <v>0</v>
      </c>
      <c r="L312" s="76">
        <v>0</v>
      </c>
      <c r="M312" s="76">
        <v>0</v>
      </c>
      <c r="N312" s="76">
        <v>0</v>
      </c>
      <c r="O312" s="76">
        <v>0</v>
      </c>
      <c r="P312" s="76">
        <v>0</v>
      </c>
      <c r="Q312" s="76">
        <v>0</v>
      </c>
      <c r="R312" s="76">
        <v>0</v>
      </c>
      <c r="S312" s="76">
        <v>0</v>
      </c>
      <c r="T312" s="76">
        <v>0</v>
      </c>
      <c r="U312" s="76">
        <v>0</v>
      </c>
      <c r="V312" s="76">
        <v>0</v>
      </c>
      <c r="W312" s="76">
        <v>0</v>
      </c>
      <c r="X312" s="76">
        <v>0</v>
      </c>
      <c r="Y312" s="76">
        <v>0</v>
      </c>
      <c r="Z312" s="76">
        <v>0</v>
      </c>
      <c r="AA312" s="76">
        <v>0</v>
      </c>
      <c r="AB312" s="76">
        <v>0</v>
      </c>
      <c r="AC312" s="76">
        <v>0</v>
      </c>
      <c r="AD312" s="76">
        <v>0</v>
      </c>
      <c r="AE312" s="76">
        <v>0</v>
      </c>
      <c r="AF312" s="76">
        <v>0</v>
      </c>
      <c r="AG312" s="76">
        <v>0</v>
      </c>
      <c r="AH312" s="76">
        <v>0</v>
      </c>
      <c r="AI312" s="76">
        <v>0</v>
      </c>
      <c r="AJ312" s="77">
        <f t="shared" si="4"/>
        <v>0</v>
      </c>
      <c r="AM312" s="70"/>
    </row>
    <row r="313" spans="1:39" ht="20.100000000000001" hidden="1" customHeight="1" outlineLevel="2">
      <c r="A313" s="73">
        <v>1233</v>
      </c>
      <c r="B313" s="74" t="s">
        <v>951</v>
      </c>
      <c r="C313" s="75" t="s">
        <v>1301</v>
      </c>
      <c r="D313" s="76">
        <v>0</v>
      </c>
      <c r="E313" s="76">
        <v>0</v>
      </c>
      <c r="F313" s="76">
        <v>0</v>
      </c>
      <c r="G313" s="76">
        <v>0</v>
      </c>
      <c r="H313" s="76">
        <v>0</v>
      </c>
      <c r="I313" s="76">
        <v>0</v>
      </c>
      <c r="J313" s="76">
        <v>0</v>
      </c>
      <c r="K313" s="76">
        <v>0</v>
      </c>
      <c r="L313" s="76">
        <v>0</v>
      </c>
      <c r="M313" s="76">
        <v>0</v>
      </c>
      <c r="N313" s="76">
        <v>0</v>
      </c>
      <c r="O313" s="76">
        <v>0</v>
      </c>
      <c r="P313" s="76">
        <v>0</v>
      </c>
      <c r="Q313" s="76">
        <v>0</v>
      </c>
      <c r="R313" s="76">
        <v>0</v>
      </c>
      <c r="S313" s="76">
        <v>0</v>
      </c>
      <c r="T313" s="76">
        <v>0</v>
      </c>
      <c r="U313" s="76">
        <v>0</v>
      </c>
      <c r="V313" s="76">
        <v>0</v>
      </c>
      <c r="W313" s="76">
        <v>0</v>
      </c>
      <c r="X313" s="76">
        <v>0</v>
      </c>
      <c r="Y313" s="76">
        <v>0</v>
      </c>
      <c r="Z313" s="76">
        <v>0</v>
      </c>
      <c r="AA313" s="76">
        <v>0</v>
      </c>
      <c r="AB313" s="76">
        <v>0</v>
      </c>
      <c r="AC313" s="76">
        <v>0</v>
      </c>
      <c r="AD313" s="76">
        <v>0</v>
      </c>
      <c r="AE313" s="76">
        <v>0</v>
      </c>
      <c r="AF313" s="76">
        <v>0</v>
      </c>
      <c r="AG313" s="76">
        <v>0</v>
      </c>
      <c r="AH313" s="76">
        <v>0</v>
      </c>
      <c r="AI313" s="76">
        <v>0</v>
      </c>
      <c r="AJ313" s="77">
        <f t="shared" si="4"/>
        <v>0</v>
      </c>
      <c r="AM313" s="70"/>
    </row>
    <row r="314" spans="1:39" ht="20.100000000000001" hidden="1" customHeight="1" outlineLevel="2">
      <c r="A314" s="73">
        <v>1234</v>
      </c>
      <c r="B314" s="74" t="s">
        <v>952</v>
      </c>
      <c r="C314" s="75" t="s">
        <v>1301</v>
      </c>
      <c r="D314" s="76">
        <v>0</v>
      </c>
      <c r="E314" s="76">
        <v>0</v>
      </c>
      <c r="F314" s="76">
        <v>0</v>
      </c>
      <c r="G314" s="76">
        <v>0</v>
      </c>
      <c r="H314" s="76">
        <v>0</v>
      </c>
      <c r="I314" s="76">
        <v>0</v>
      </c>
      <c r="J314" s="76">
        <v>0</v>
      </c>
      <c r="K314" s="76">
        <v>0</v>
      </c>
      <c r="L314" s="76">
        <v>0</v>
      </c>
      <c r="M314" s="76">
        <v>0</v>
      </c>
      <c r="N314" s="76">
        <v>0</v>
      </c>
      <c r="O314" s="76">
        <v>0</v>
      </c>
      <c r="P314" s="76">
        <v>0</v>
      </c>
      <c r="Q314" s="76">
        <v>0</v>
      </c>
      <c r="R314" s="76">
        <v>0</v>
      </c>
      <c r="S314" s="76">
        <v>0</v>
      </c>
      <c r="T314" s="76">
        <v>0</v>
      </c>
      <c r="U314" s="76">
        <v>0</v>
      </c>
      <c r="V314" s="76">
        <v>0</v>
      </c>
      <c r="W314" s="76">
        <v>0</v>
      </c>
      <c r="X314" s="76">
        <v>0</v>
      </c>
      <c r="Y314" s="76">
        <v>0</v>
      </c>
      <c r="Z314" s="76">
        <v>0</v>
      </c>
      <c r="AA314" s="76">
        <v>0</v>
      </c>
      <c r="AB314" s="76">
        <v>0</v>
      </c>
      <c r="AC314" s="76">
        <v>0</v>
      </c>
      <c r="AD314" s="76">
        <v>0</v>
      </c>
      <c r="AE314" s="76">
        <v>0</v>
      </c>
      <c r="AF314" s="76">
        <v>0</v>
      </c>
      <c r="AG314" s="76">
        <v>0</v>
      </c>
      <c r="AH314" s="76">
        <v>0</v>
      </c>
      <c r="AI314" s="76">
        <v>0</v>
      </c>
      <c r="AJ314" s="77">
        <f t="shared" si="4"/>
        <v>0</v>
      </c>
      <c r="AM314" s="70"/>
    </row>
    <row r="315" spans="1:39" ht="20.100000000000001" hidden="1" customHeight="1" outlineLevel="2">
      <c r="A315" s="73">
        <v>1235</v>
      </c>
      <c r="B315" s="74" t="s">
        <v>953</v>
      </c>
      <c r="C315" s="75" t="s">
        <v>1301</v>
      </c>
      <c r="D315" s="76">
        <v>0</v>
      </c>
      <c r="E315" s="76">
        <v>0</v>
      </c>
      <c r="F315" s="76">
        <v>0</v>
      </c>
      <c r="G315" s="76">
        <v>0</v>
      </c>
      <c r="H315" s="76">
        <v>0</v>
      </c>
      <c r="I315" s="76">
        <v>0</v>
      </c>
      <c r="J315" s="76">
        <v>0</v>
      </c>
      <c r="K315" s="76">
        <v>0</v>
      </c>
      <c r="L315" s="76">
        <v>0</v>
      </c>
      <c r="M315" s="76">
        <v>0</v>
      </c>
      <c r="N315" s="76">
        <v>0</v>
      </c>
      <c r="O315" s="76">
        <v>0</v>
      </c>
      <c r="P315" s="76">
        <v>0</v>
      </c>
      <c r="Q315" s="76">
        <v>0</v>
      </c>
      <c r="R315" s="76">
        <v>0</v>
      </c>
      <c r="S315" s="76">
        <v>0</v>
      </c>
      <c r="T315" s="76">
        <v>0</v>
      </c>
      <c r="U315" s="76">
        <v>0</v>
      </c>
      <c r="V315" s="76">
        <v>0</v>
      </c>
      <c r="W315" s="76">
        <v>0</v>
      </c>
      <c r="X315" s="76">
        <v>0</v>
      </c>
      <c r="Y315" s="76">
        <v>0</v>
      </c>
      <c r="Z315" s="76">
        <v>0</v>
      </c>
      <c r="AA315" s="76">
        <v>0</v>
      </c>
      <c r="AB315" s="76">
        <v>0</v>
      </c>
      <c r="AC315" s="76">
        <v>0</v>
      </c>
      <c r="AD315" s="76">
        <v>0</v>
      </c>
      <c r="AE315" s="76">
        <v>0</v>
      </c>
      <c r="AF315" s="76">
        <v>0</v>
      </c>
      <c r="AG315" s="76">
        <v>0</v>
      </c>
      <c r="AH315" s="76">
        <v>0</v>
      </c>
      <c r="AI315" s="76">
        <v>0</v>
      </c>
      <c r="AJ315" s="77">
        <f t="shared" si="4"/>
        <v>0</v>
      </c>
      <c r="AM315" s="70"/>
    </row>
    <row r="316" spans="1:39" ht="20.100000000000001" hidden="1" customHeight="1" outlineLevel="2">
      <c r="A316" s="73">
        <v>1236</v>
      </c>
      <c r="B316" s="74" t="s">
        <v>954</v>
      </c>
      <c r="C316" s="75" t="s">
        <v>1301</v>
      </c>
      <c r="D316" s="76">
        <v>0</v>
      </c>
      <c r="E316" s="76">
        <v>0</v>
      </c>
      <c r="F316" s="76">
        <v>0</v>
      </c>
      <c r="G316" s="76">
        <v>0</v>
      </c>
      <c r="H316" s="76">
        <v>0</v>
      </c>
      <c r="I316" s="76">
        <v>0</v>
      </c>
      <c r="J316" s="76">
        <v>0</v>
      </c>
      <c r="K316" s="76">
        <v>0</v>
      </c>
      <c r="L316" s="76">
        <v>0</v>
      </c>
      <c r="M316" s="76">
        <v>0</v>
      </c>
      <c r="N316" s="76">
        <v>0</v>
      </c>
      <c r="O316" s="76">
        <v>0</v>
      </c>
      <c r="P316" s="76">
        <v>0</v>
      </c>
      <c r="Q316" s="76">
        <v>0</v>
      </c>
      <c r="R316" s="76">
        <v>0</v>
      </c>
      <c r="S316" s="76">
        <v>0</v>
      </c>
      <c r="T316" s="76">
        <v>0</v>
      </c>
      <c r="U316" s="76">
        <v>0</v>
      </c>
      <c r="V316" s="76">
        <v>0</v>
      </c>
      <c r="W316" s="76">
        <v>0</v>
      </c>
      <c r="X316" s="76">
        <v>0</v>
      </c>
      <c r="Y316" s="76">
        <v>0</v>
      </c>
      <c r="Z316" s="76">
        <v>0</v>
      </c>
      <c r="AA316" s="76">
        <v>0</v>
      </c>
      <c r="AB316" s="76">
        <v>0</v>
      </c>
      <c r="AC316" s="76">
        <v>0</v>
      </c>
      <c r="AD316" s="76">
        <v>0</v>
      </c>
      <c r="AE316" s="76">
        <v>0</v>
      </c>
      <c r="AF316" s="76">
        <v>0</v>
      </c>
      <c r="AG316" s="76">
        <v>0</v>
      </c>
      <c r="AH316" s="76">
        <v>0</v>
      </c>
      <c r="AI316" s="76">
        <v>0</v>
      </c>
      <c r="AJ316" s="77">
        <f t="shared" si="4"/>
        <v>0</v>
      </c>
      <c r="AM316" s="70"/>
    </row>
    <row r="317" spans="1:39" ht="20.100000000000001" hidden="1" customHeight="1" outlineLevel="2">
      <c r="A317" s="73">
        <v>1237</v>
      </c>
      <c r="B317" s="74" t="s">
        <v>955</v>
      </c>
      <c r="C317" s="75" t="s">
        <v>1301</v>
      </c>
      <c r="D317" s="76">
        <v>0</v>
      </c>
      <c r="E317" s="76">
        <v>0</v>
      </c>
      <c r="F317" s="76">
        <v>0</v>
      </c>
      <c r="G317" s="76">
        <v>0</v>
      </c>
      <c r="H317" s="76">
        <v>0</v>
      </c>
      <c r="I317" s="76">
        <v>0</v>
      </c>
      <c r="J317" s="76">
        <v>0</v>
      </c>
      <c r="K317" s="76">
        <v>0</v>
      </c>
      <c r="L317" s="76">
        <v>0</v>
      </c>
      <c r="M317" s="76">
        <v>0</v>
      </c>
      <c r="N317" s="76">
        <v>0</v>
      </c>
      <c r="O317" s="76">
        <v>0</v>
      </c>
      <c r="P317" s="76">
        <v>0</v>
      </c>
      <c r="Q317" s="76">
        <v>0</v>
      </c>
      <c r="R317" s="76">
        <v>0</v>
      </c>
      <c r="S317" s="76">
        <v>0</v>
      </c>
      <c r="T317" s="76">
        <v>0</v>
      </c>
      <c r="U317" s="76">
        <v>0</v>
      </c>
      <c r="V317" s="76">
        <v>0</v>
      </c>
      <c r="W317" s="76">
        <v>0</v>
      </c>
      <c r="X317" s="76">
        <v>0</v>
      </c>
      <c r="Y317" s="76">
        <v>0</v>
      </c>
      <c r="Z317" s="76">
        <v>0</v>
      </c>
      <c r="AA317" s="76">
        <v>0</v>
      </c>
      <c r="AB317" s="76">
        <v>0</v>
      </c>
      <c r="AC317" s="76">
        <v>0</v>
      </c>
      <c r="AD317" s="76">
        <v>0</v>
      </c>
      <c r="AE317" s="76">
        <v>0</v>
      </c>
      <c r="AF317" s="76">
        <v>0</v>
      </c>
      <c r="AG317" s="76">
        <v>0</v>
      </c>
      <c r="AH317" s="76">
        <v>0</v>
      </c>
      <c r="AI317" s="76">
        <v>0</v>
      </c>
      <c r="AJ317" s="77">
        <f t="shared" si="4"/>
        <v>0</v>
      </c>
      <c r="AM317" s="70"/>
    </row>
    <row r="318" spans="1:39" ht="20.100000000000001" hidden="1" customHeight="1" outlineLevel="2">
      <c r="A318" s="73">
        <v>1238</v>
      </c>
      <c r="B318" s="74" t="s">
        <v>956</v>
      </c>
      <c r="C318" s="75" t="s">
        <v>1301</v>
      </c>
      <c r="D318" s="76">
        <v>0</v>
      </c>
      <c r="E318" s="76">
        <v>0</v>
      </c>
      <c r="F318" s="76">
        <v>0</v>
      </c>
      <c r="G318" s="76">
        <v>0</v>
      </c>
      <c r="H318" s="76">
        <v>0</v>
      </c>
      <c r="I318" s="76">
        <v>0</v>
      </c>
      <c r="J318" s="76">
        <v>0</v>
      </c>
      <c r="K318" s="76">
        <v>0</v>
      </c>
      <c r="L318" s="76">
        <v>0</v>
      </c>
      <c r="M318" s="76">
        <v>0</v>
      </c>
      <c r="N318" s="76">
        <v>0</v>
      </c>
      <c r="O318" s="76">
        <v>0</v>
      </c>
      <c r="P318" s="76">
        <v>0</v>
      </c>
      <c r="Q318" s="76">
        <v>0</v>
      </c>
      <c r="R318" s="76">
        <v>0</v>
      </c>
      <c r="S318" s="76">
        <v>0</v>
      </c>
      <c r="T318" s="76">
        <v>0</v>
      </c>
      <c r="U318" s="76">
        <v>0</v>
      </c>
      <c r="V318" s="76">
        <v>0</v>
      </c>
      <c r="W318" s="76">
        <v>0</v>
      </c>
      <c r="X318" s="76">
        <v>0</v>
      </c>
      <c r="Y318" s="76">
        <v>0</v>
      </c>
      <c r="Z318" s="76">
        <v>0</v>
      </c>
      <c r="AA318" s="76">
        <v>0</v>
      </c>
      <c r="AB318" s="76">
        <v>0</v>
      </c>
      <c r="AC318" s="76">
        <v>0</v>
      </c>
      <c r="AD318" s="76">
        <v>0</v>
      </c>
      <c r="AE318" s="76">
        <v>0</v>
      </c>
      <c r="AF318" s="76">
        <v>0</v>
      </c>
      <c r="AG318" s="76">
        <v>0</v>
      </c>
      <c r="AH318" s="76">
        <v>0</v>
      </c>
      <c r="AI318" s="76">
        <v>0</v>
      </c>
      <c r="AJ318" s="77">
        <f t="shared" si="4"/>
        <v>0</v>
      </c>
      <c r="AM318" s="70"/>
    </row>
    <row r="319" spans="1:39" ht="20.100000000000001" hidden="1" customHeight="1" outlineLevel="2">
      <c r="A319" s="73">
        <v>1239</v>
      </c>
      <c r="B319" s="74" t="s">
        <v>957</v>
      </c>
      <c r="C319" s="75" t="s">
        <v>1301</v>
      </c>
      <c r="D319" s="76">
        <v>0</v>
      </c>
      <c r="E319" s="76">
        <v>0</v>
      </c>
      <c r="F319" s="76">
        <v>0</v>
      </c>
      <c r="G319" s="76">
        <v>0</v>
      </c>
      <c r="H319" s="76">
        <v>0</v>
      </c>
      <c r="I319" s="76">
        <v>0</v>
      </c>
      <c r="J319" s="76">
        <v>0</v>
      </c>
      <c r="K319" s="76">
        <v>0</v>
      </c>
      <c r="L319" s="76">
        <v>0</v>
      </c>
      <c r="M319" s="76">
        <v>0</v>
      </c>
      <c r="N319" s="76">
        <v>0</v>
      </c>
      <c r="O319" s="76">
        <v>0</v>
      </c>
      <c r="P319" s="76">
        <v>0</v>
      </c>
      <c r="Q319" s="76">
        <v>0</v>
      </c>
      <c r="R319" s="76">
        <v>0</v>
      </c>
      <c r="S319" s="76">
        <v>0</v>
      </c>
      <c r="T319" s="76">
        <v>0</v>
      </c>
      <c r="U319" s="76">
        <v>0</v>
      </c>
      <c r="V319" s="76">
        <v>0</v>
      </c>
      <c r="W319" s="76">
        <v>0</v>
      </c>
      <c r="X319" s="76">
        <v>0</v>
      </c>
      <c r="Y319" s="76">
        <v>0</v>
      </c>
      <c r="Z319" s="76">
        <v>0</v>
      </c>
      <c r="AA319" s="76">
        <v>0</v>
      </c>
      <c r="AB319" s="76">
        <v>0</v>
      </c>
      <c r="AC319" s="76">
        <v>0</v>
      </c>
      <c r="AD319" s="76">
        <v>0</v>
      </c>
      <c r="AE319" s="76">
        <v>0</v>
      </c>
      <c r="AF319" s="76">
        <v>0</v>
      </c>
      <c r="AG319" s="76">
        <v>0</v>
      </c>
      <c r="AH319" s="76">
        <v>0</v>
      </c>
      <c r="AI319" s="76">
        <v>0</v>
      </c>
      <c r="AJ319" s="77">
        <f t="shared" si="4"/>
        <v>0</v>
      </c>
      <c r="AM319" s="70"/>
    </row>
    <row r="320" spans="1:39" ht="20.100000000000001" hidden="1" customHeight="1" outlineLevel="2">
      <c r="A320" s="73">
        <v>1240</v>
      </c>
      <c r="B320" s="74" t="s">
        <v>958</v>
      </c>
      <c r="C320" s="75" t="s">
        <v>1301</v>
      </c>
      <c r="D320" s="76">
        <v>0</v>
      </c>
      <c r="E320" s="76">
        <v>0</v>
      </c>
      <c r="F320" s="76">
        <v>0</v>
      </c>
      <c r="G320" s="76">
        <v>0</v>
      </c>
      <c r="H320" s="76">
        <v>0</v>
      </c>
      <c r="I320" s="76">
        <v>0</v>
      </c>
      <c r="J320" s="76">
        <v>0</v>
      </c>
      <c r="K320" s="76">
        <v>0</v>
      </c>
      <c r="L320" s="76">
        <v>0</v>
      </c>
      <c r="M320" s="76">
        <v>0</v>
      </c>
      <c r="N320" s="76">
        <v>0</v>
      </c>
      <c r="O320" s="76">
        <v>0</v>
      </c>
      <c r="P320" s="76">
        <v>0</v>
      </c>
      <c r="Q320" s="76">
        <v>0</v>
      </c>
      <c r="R320" s="76">
        <v>0</v>
      </c>
      <c r="S320" s="76">
        <v>0</v>
      </c>
      <c r="T320" s="76">
        <v>0</v>
      </c>
      <c r="U320" s="76">
        <v>0</v>
      </c>
      <c r="V320" s="76">
        <v>0</v>
      </c>
      <c r="W320" s="76">
        <v>0</v>
      </c>
      <c r="X320" s="76">
        <v>0</v>
      </c>
      <c r="Y320" s="76">
        <v>0</v>
      </c>
      <c r="Z320" s="76">
        <v>0</v>
      </c>
      <c r="AA320" s="76">
        <v>0</v>
      </c>
      <c r="AB320" s="76">
        <v>0</v>
      </c>
      <c r="AC320" s="76">
        <v>0</v>
      </c>
      <c r="AD320" s="76">
        <v>0</v>
      </c>
      <c r="AE320" s="76">
        <v>0</v>
      </c>
      <c r="AF320" s="76">
        <v>0</v>
      </c>
      <c r="AG320" s="76">
        <v>0</v>
      </c>
      <c r="AH320" s="76">
        <v>0</v>
      </c>
      <c r="AI320" s="76">
        <v>0</v>
      </c>
      <c r="AJ320" s="77">
        <f t="shared" si="4"/>
        <v>0</v>
      </c>
      <c r="AM320" s="70"/>
    </row>
    <row r="321" spans="1:39" ht="20.100000000000001" hidden="1" customHeight="1" outlineLevel="2">
      <c r="A321" s="73">
        <v>1241</v>
      </c>
      <c r="B321" s="74" t="s">
        <v>959</v>
      </c>
      <c r="C321" s="75" t="s">
        <v>1301</v>
      </c>
      <c r="D321" s="76">
        <v>0</v>
      </c>
      <c r="E321" s="76">
        <v>0</v>
      </c>
      <c r="F321" s="76">
        <v>0</v>
      </c>
      <c r="G321" s="76">
        <v>0</v>
      </c>
      <c r="H321" s="76">
        <v>0</v>
      </c>
      <c r="I321" s="76">
        <v>0</v>
      </c>
      <c r="J321" s="76">
        <v>0</v>
      </c>
      <c r="K321" s="76">
        <v>0</v>
      </c>
      <c r="L321" s="76">
        <v>0</v>
      </c>
      <c r="M321" s="76">
        <v>0</v>
      </c>
      <c r="N321" s="76">
        <v>0</v>
      </c>
      <c r="O321" s="76">
        <v>0</v>
      </c>
      <c r="P321" s="76">
        <v>0</v>
      </c>
      <c r="Q321" s="76">
        <v>0</v>
      </c>
      <c r="R321" s="76">
        <v>0</v>
      </c>
      <c r="S321" s="76">
        <v>0</v>
      </c>
      <c r="T321" s="76">
        <v>0</v>
      </c>
      <c r="U321" s="76">
        <v>0</v>
      </c>
      <c r="V321" s="76">
        <v>0</v>
      </c>
      <c r="W321" s="76">
        <v>0</v>
      </c>
      <c r="X321" s="76">
        <v>0</v>
      </c>
      <c r="Y321" s="76">
        <v>0</v>
      </c>
      <c r="Z321" s="76">
        <v>0</v>
      </c>
      <c r="AA321" s="76">
        <v>0</v>
      </c>
      <c r="AB321" s="76">
        <v>0</v>
      </c>
      <c r="AC321" s="76">
        <v>0</v>
      </c>
      <c r="AD321" s="76">
        <v>0</v>
      </c>
      <c r="AE321" s="76">
        <v>0</v>
      </c>
      <c r="AF321" s="76">
        <v>0</v>
      </c>
      <c r="AG321" s="76">
        <v>0</v>
      </c>
      <c r="AH321" s="76">
        <v>0</v>
      </c>
      <c r="AI321" s="76">
        <v>0</v>
      </c>
      <c r="AJ321" s="77">
        <f t="shared" si="4"/>
        <v>0</v>
      </c>
      <c r="AM321" s="70"/>
    </row>
    <row r="322" spans="1:39" ht="20.100000000000001" hidden="1" customHeight="1" outlineLevel="2">
      <c r="A322" s="73">
        <v>1242</v>
      </c>
      <c r="B322" s="74" t="s">
        <v>960</v>
      </c>
      <c r="C322" s="75" t="s">
        <v>1301</v>
      </c>
      <c r="D322" s="76">
        <v>0</v>
      </c>
      <c r="E322" s="76">
        <v>0</v>
      </c>
      <c r="F322" s="76">
        <v>0</v>
      </c>
      <c r="G322" s="76">
        <v>0</v>
      </c>
      <c r="H322" s="76">
        <v>0</v>
      </c>
      <c r="I322" s="76">
        <v>0</v>
      </c>
      <c r="J322" s="76">
        <v>0</v>
      </c>
      <c r="K322" s="76">
        <v>0</v>
      </c>
      <c r="L322" s="76">
        <v>0</v>
      </c>
      <c r="M322" s="76">
        <v>0</v>
      </c>
      <c r="N322" s="76">
        <v>0</v>
      </c>
      <c r="O322" s="76">
        <v>0</v>
      </c>
      <c r="P322" s="76">
        <v>0</v>
      </c>
      <c r="Q322" s="76">
        <v>0</v>
      </c>
      <c r="R322" s="76">
        <v>0</v>
      </c>
      <c r="S322" s="76">
        <v>0</v>
      </c>
      <c r="T322" s="76">
        <v>0</v>
      </c>
      <c r="U322" s="76">
        <v>0</v>
      </c>
      <c r="V322" s="76">
        <v>0</v>
      </c>
      <c r="W322" s="76">
        <v>0</v>
      </c>
      <c r="X322" s="76">
        <v>0</v>
      </c>
      <c r="Y322" s="76">
        <v>0</v>
      </c>
      <c r="Z322" s="76">
        <v>0</v>
      </c>
      <c r="AA322" s="76">
        <v>0</v>
      </c>
      <c r="AB322" s="76">
        <v>0</v>
      </c>
      <c r="AC322" s="76">
        <v>0</v>
      </c>
      <c r="AD322" s="76">
        <v>0</v>
      </c>
      <c r="AE322" s="76">
        <v>0</v>
      </c>
      <c r="AF322" s="76">
        <v>0</v>
      </c>
      <c r="AG322" s="76">
        <v>0</v>
      </c>
      <c r="AH322" s="76">
        <v>0</v>
      </c>
      <c r="AI322" s="76">
        <v>0</v>
      </c>
      <c r="AJ322" s="77">
        <f t="shared" si="4"/>
        <v>0</v>
      </c>
      <c r="AM322" s="70"/>
    </row>
    <row r="323" spans="1:39" ht="20.100000000000001" hidden="1" customHeight="1" outlineLevel="2">
      <c r="A323" s="73">
        <v>1243</v>
      </c>
      <c r="B323" s="74" t="s">
        <v>961</v>
      </c>
      <c r="C323" s="75" t="s">
        <v>1301</v>
      </c>
      <c r="D323" s="76">
        <v>0</v>
      </c>
      <c r="E323" s="76">
        <v>0</v>
      </c>
      <c r="F323" s="76">
        <v>0</v>
      </c>
      <c r="G323" s="76">
        <v>0</v>
      </c>
      <c r="H323" s="76">
        <v>0</v>
      </c>
      <c r="I323" s="76">
        <v>0</v>
      </c>
      <c r="J323" s="76">
        <v>0</v>
      </c>
      <c r="K323" s="76">
        <v>0</v>
      </c>
      <c r="L323" s="76">
        <v>0</v>
      </c>
      <c r="M323" s="76">
        <v>0</v>
      </c>
      <c r="N323" s="76">
        <v>0</v>
      </c>
      <c r="O323" s="76">
        <v>0</v>
      </c>
      <c r="P323" s="76">
        <v>0</v>
      </c>
      <c r="Q323" s="76">
        <v>0</v>
      </c>
      <c r="R323" s="76">
        <v>0</v>
      </c>
      <c r="S323" s="76">
        <v>0</v>
      </c>
      <c r="T323" s="76">
        <v>0</v>
      </c>
      <c r="U323" s="76">
        <v>0</v>
      </c>
      <c r="V323" s="76">
        <v>0</v>
      </c>
      <c r="W323" s="76">
        <v>0</v>
      </c>
      <c r="X323" s="76">
        <v>0</v>
      </c>
      <c r="Y323" s="76">
        <v>0</v>
      </c>
      <c r="Z323" s="76">
        <v>0</v>
      </c>
      <c r="AA323" s="76">
        <v>0</v>
      </c>
      <c r="AB323" s="76">
        <v>0</v>
      </c>
      <c r="AC323" s="76">
        <v>0</v>
      </c>
      <c r="AD323" s="76">
        <v>0</v>
      </c>
      <c r="AE323" s="76">
        <v>0</v>
      </c>
      <c r="AF323" s="76">
        <v>0</v>
      </c>
      <c r="AG323" s="76">
        <v>0</v>
      </c>
      <c r="AH323" s="76">
        <v>0</v>
      </c>
      <c r="AI323" s="76">
        <v>0</v>
      </c>
      <c r="AJ323" s="77">
        <f t="shared" si="4"/>
        <v>0</v>
      </c>
      <c r="AM323" s="70"/>
    </row>
    <row r="324" spans="1:39" ht="20.100000000000001" hidden="1" customHeight="1" outlineLevel="2">
      <c r="A324" s="73">
        <v>1244</v>
      </c>
      <c r="B324" s="74" t="s">
        <v>962</v>
      </c>
      <c r="C324" s="75" t="s">
        <v>1301</v>
      </c>
      <c r="D324" s="76">
        <v>0</v>
      </c>
      <c r="E324" s="76">
        <v>0</v>
      </c>
      <c r="F324" s="76">
        <v>0</v>
      </c>
      <c r="G324" s="76">
        <v>0</v>
      </c>
      <c r="H324" s="76">
        <v>0</v>
      </c>
      <c r="I324" s="76">
        <v>0</v>
      </c>
      <c r="J324" s="76">
        <v>0</v>
      </c>
      <c r="K324" s="76">
        <v>0</v>
      </c>
      <c r="L324" s="76">
        <v>0</v>
      </c>
      <c r="M324" s="76">
        <v>0</v>
      </c>
      <c r="N324" s="76">
        <v>0</v>
      </c>
      <c r="O324" s="76">
        <v>0</v>
      </c>
      <c r="P324" s="76">
        <v>0</v>
      </c>
      <c r="Q324" s="76">
        <v>0</v>
      </c>
      <c r="R324" s="76">
        <v>0</v>
      </c>
      <c r="S324" s="76">
        <v>0</v>
      </c>
      <c r="T324" s="76">
        <v>0</v>
      </c>
      <c r="U324" s="76">
        <v>0</v>
      </c>
      <c r="V324" s="76">
        <v>0</v>
      </c>
      <c r="W324" s="76">
        <v>0</v>
      </c>
      <c r="X324" s="76">
        <v>0</v>
      </c>
      <c r="Y324" s="76">
        <v>0</v>
      </c>
      <c r="Z324" s="76">
        <v>0</v>
      </c>
      <c r="AA324" s="76">
        <v>0</v>
      </c>
      <c r="AB324" s="76">
        <v>0</v>
      </c>
      <c r="AC324" s="76">
        <v>0</v>
      </c>
      <c r="AD324" s="76">
        <v>0</v>
      </c>
      <c r="AE324" s="76">
        <v>0</v>
      </c>
      <c r="AF324" s="76">
        <v>0</v>
      </c>
      <c r="AG324" s="76">
        <v>0</v>
      </c>
      <c r="AH324" s="76">
        <v>0</v>
      </c>
      <c r="AI324" s="76">
        <v>0</v>
      </c>
      <c r="AJ324" s="77">
        <f t="shared" si="4"/>
        <v>0</v>
      </c>
      <c r="AM324" s="70"/>
    </row>
    <row r="325" spans="1:39" ht="20.100000000000001" hidden="1" customHeight="1" outlineLevel="2">
      <c r="A325" s="73">
        <v>1245</v>
      </c>
      <c r="B325" s="74" t="s">
        <v>963</v>
      </c>
      <c r="C325" s="75" t="s">
        <v>1301</v>
      </c>
      <c r="D325" s="76">
        <v>0</v>
      </c>
      <c r="E325" s="76">
        <v>0</v>
      </c>
      <c r="F325" s="76">
        <v>0</v>
      </c>
      <c r="G325" s="76">
        <v>0</v>
      </c>
      <c r="H325" s="76">
        <v>0</v>
      </c>
      <c r="I325" s="76">
        <v>0</v>
      </c>
      <c r="J325" s="76">
        <v>0</v>
      </c>
      <c r="K325" s="76">
        <v>0</v>
      </c>
      <c r="L325" s="76">
        <v>0</v>
      </c>
      <c r="M325" s="76">
        <v>0</v>
      </c>
      <c r="N325" s="76">
        <v>0</v>
      </c>
      <c r="O325" s="76">
        <v>0</v>
      </c>
      <c r="P325" s="76">
        <v>0</v>
      </c>
      <c r="Q325" s="76">
        <v>0</v>
      </c>
      <c r="R325" s="76">
        <v>0</v>
      </c>
      <c r="S325" s="76">
        <v>0</v>
      </c>
      <c r="T325" s="76">
        <v>0</v>
      </c>
      <c r="U325" s="76">
        <v>0</v>
      </c>
      <c r="V325" s="76">
        <v>0</v>
      </c>
      <c r="W325" s="76">
        <v>0</v>
      </c>
      <c r="X325" s="76">
        <v>0</v>
      </c>
      <c r="Y325" s="76">
        <v>0</v>
      </c>
      <c r="Z325" s="76">
        <v>0</v>
      </c>
      <c r="AA325" s="76">
        <v>0</v>
      </c>
      <c r="AB325" s="76">
        <v>0</v>
      </c>
      <c r="AC325" s="76">
        <v>0</v>
      </c>
      <c r="AD325" s="76">
        <v>0</v>
      </c>
      <c r="AE325" s="76">
        <v>0</v>
      </c>
      <c r="AF325" s="76">
        <v>0</v>
      </c>
      <c r="AG325" s="76">
        <v>0</v>
      </c>
      <c r="AH325" s="76">
        <v>0</v>
      </c>
      <c r="AI325" s="76">
        <v>0</v>
      </c>
      <c r="AJ325" s="77">
        <f t="shared" si="4"/>
        <v>0</v>
      </c>
      <c r="AM325" s="70"/>
    </row>
    <row r="326" spans="1:39" ht="20.100000000000001" hidden="1" customHeight="1" outlineLevel="2">
      <c r="A326" s="73">
        <v>1246</v>
      </c>
      <c r="B326" s="74" t="s">
        <v>964</v>
      </c>
      <c r="C326" s="75" t="s">
        <v>1301</v>
      </c>
      <c r="D326" s="76">
        <v>0</v>
      </c>
      <c r="E326" s="76">
        <v>0</v>
      </c>
      <c r="F326" s="76">
        <v>0</v>
      </c>
      <c r="G326" s="76">
        <v>0</v>
      </c>
      <c r="H326" s="76">
        <v>0</v>
      </c>
      <c r="I326" s="76">
        <v>0</v>
      </c>
      <c r="J326" s="76">
        <v>0</v>
      </c>
      <c r="K326" s="76">
        <v>0</v>
      </c>
      <c r="L326" s="76">
        <v>0</v>
      </c>
      <c r="M326" s="76">
        <v>0</v>
      </c>
      <c r="N326" s="76">
        <v>0</v>
      </c>
      <c r="O326" s="76">
        <v>0</v>
      </c>
      <c r="P326" s="76">
        <v>0</v>
      </c>
      <c r="Q326" s="76">
        <v>0</v>
      </c>
      <c r="R326" s="76">
        <v>0</v>
      </c>
      <c r="S326" s="76">
        <v>0</v>
      </c>
      <c r="T326" s="76">
        <v>0</v>
      </c>
      <c r="U326" s="76">
        <v>0</v>
      </c>
      <c r="V326" s="76">
        <v>0</v>
      </c>
      <c r="W326" s="76">
        <v>0</v>
      </c>
      <c r="X326" s="76">
        <v>0</v>
      </c>
      <c r="Y326" s="76">
        <v>0</v>
      </c>
      <c r="Z326" s="76">
        <v>0</v>
      </c>
      <c r="AA326" s="76">
        <v>0</v>
      </c>
      <c r="AB326" s="76">
        <v>0</v>
      </c>
      <c r="AC326" s="76">
        <v>0</v>
      </c>
      <c r="AD326" s="76">
        <v>0</v>
      </c>
      <c r="AE326" s="76">
        <v>0</v>
      </c>
      <c r="AF326" s="76">
        <v>0</v>
      </c>
      <c r="AG326" s="76">
        <v>0</v>
      </c>
      <c r="AH326" s="76">
        <v>0</v>
      </c>
      <c r="AI326" s="76">
        <v>0</v>
      </c>
      <c r="AJ326" s="77">
        <f t="shared" si="4"/>
        <v>0</v>
      </c>
      <c r="AM326" s="70"/>
    </row>
    <row r="327" spans="1:39" ht="20.100000000000001" hidden="1" customHeight="1" outlineLevel="2">
      <c r="A327" s="73">
        <v>1247</v>
      </c>
      <c r="B327" s="74" t="s">
        <v>965</v>
      </c>
      <c r="C327" s="75" t="s">
        <v>1301</v>
      </c>
      <c r="D327" s="76">
        <v>0</v>
      </c>
      <c r="E327" s="76">
        <v>0</v>
      </c>
      <c r="F327" s="76">
        <v>0</v>
      </c>
      <c r="G327" s="76">
        <v>0</v>
      </c>
      <c r="H327" s="76">
        <v>0</v>
      </c>
      <c r="I327" s="76">
        <v>0</v>
      </c>
      <c r="J327" s="76">
        <v>0</v>
      </c>
      <c r="K327" s="76">
        <v>0</v>
      </c>
      <c r="L327" s="76">
        <v>0</v>
      </c>
      <c r="M327" s="76">
        <v>0</v>
      </c>
      <c r="N327" s="76">
        <v>0</v>
      </c>
      <c r="O327" s="76">
        <v>0</v>
      </c>
      <c r="P327" s="76">
        <v>0</v>
      </c>
      <c r="Q327" s="76">
        <v>0</v>
      </c>
      <c r="R327" s="76">
        <v>0</v>
      </c>
      <c r="S327" s="76">
        <v>0</v>
      </c>
      <c r="T327" s="76">
        <v>0</v>
      </c>
      <c r="U327" s="76">
        <v>0</v>
      </c>
      <c r="V327" s="76">
        <v>0</v>
      </c>
      <c r="W327" s="76">
        <v>0</v>
      </c>
      <c r="X327" s="76">
        <v>0</v>
      </c>
      <c r="Y327" s="76">
        <v>0</v>
      </c>
      <c r="Z327" s="76">
        <v>0</v>
      </c>
      <c r="AA327" s="76">
        <v>0</v>
      </c>
      <c r="AB327" s="76">
        <v>0</v>
      </c>
      <c r="AC327" s="76">
        <v>0</v>
      </c>
      <c r="AD327" s="76">
        <v>0</v>
      </c>
      <c r="AE327" s="76">
        <v>0</v>
      </c>
      <c r="AF327" s="76">
        <v>0</v>
      </c>
      <c r="AG327" s="76">
        <v>0</v>
      </c>
      <c r="AH327" s="76">
        <v>0</v>
      </c>
      <c r="AI327" s="76">
        <v>0</v>
      </c>
      <c r="AJ327" s="77">
        <f t="shared" si="4"/>
        <v>0</v>
      </c>
      <c r="AM327" s="70"/>
    </row>
    <row r="328" spans="1:39" ht="20.100000000000001" hidden="1" customHeight="1" outlineLevel="2">
      <c r="A328" s="73">
        <v>1248</v>
      </c>
      <c r="B328" s="74" t="s">
        <v>966</v>
      </c>
      <c r="C328" s="75" t="s">
        <v>1301</v>
      </c>
      <c r="D328" s="76">
        <v>0</v>
      </c>
      <c r="E328" s="76">
        <v>0</v>
      </c>
      <c r="F328" s="76">
        <v>0</v>
      </c>
      <c r="G328" s="76">
        <v>0</v>
      </c>
      <c r="H328" s="76">
        <v>0</v>
      </c>
      <c r="I328" s="76">
        <v>0</v>
      </c>
      <c r="J328" s="76">
        <v>0</v>
      </c>
      <c r="K328" s="76">
        <v>0</v>
      </c>
      <c r="L328" s="76">
        <v>0</v>
      </c>
      <c r="M328" s="76">
        <v>0</v>
      </c>
      <c r="N328" s="76">
        <v>0</v>
      </c>
      <c r="O328" s="76">
        <v>0</v>
      </c>
      <c r="P328" s="76">
        <v>0</v>
      </c>
      <c r="Q328" s="76">
        <v>0</v>
      </c>
      <c r="R328" s="76">
        <v>0</v>
      </c>
      <c r="S328" s="76">
        <v>0</v>
      </c>
      <c r="T328" s="76">
        <v>0</v>
      </c>
      <c r="U328" s="76">
        <v>0</v>
      </c>
      <c r="V328" s="76">
        <v>0</v>
      </c>
      <c r="W328" s="76">
        <v>0</v>
      </c>
      <c r="X328" s="76">
        <v>0</v>
      </c>
      <c r="Y328" s="76">
        <v>0</v>
      </c>
      <c r="Z328" s="76">
        <v>0</v>
      </c>
      <c r="AA328" s="76">
        <v>0</v>
      </c>
      <c r="AB328" s="76">
        <v>0</v>
      </c>
      <c r="AC328" s="76">
        <v>0</v>
      </c>
      <c r="AD328" s="76">
        <v>0</v>
      </c>
      <c r="AE328" s="76">
        <v>0</v>
      </c>
      <c r="AF328" s="76">
        <v>0</v>
      </c>
      <c r="AG328" s="76">
        <v>0</v>
      </c>
      <c r="AH328" s="76">
        <v>0</v>
      </c>
      <c r="AI328" s="76">
        <v>0</v>
      </c>
      <c r="AJ328" s="77">
        <f t="shared" si="4"/>
        <v>0</v>
      </c>
      <c r="AM328" s="70"/>
    </row>
    <row r="329" spans="1:39" ht="20.100000000000001" hidden="1" customHeight="1" outlineLevel="2">
      <c r="A329" s="73">
        <v>1249</v>
      </c>
      <c r="B329" s="74" t="s">
        <v>967</v>
      </c>
      <c r="C329" s="75" t="s">
        <v>1301</v>
      </c>
      <c r="D329" s="76">
        <v>0</v>
      </c>
      <c r="E329" s="76">
        <v>0</v>
      </c>
      <c r="F329" s="76">
        <v>0</v>
      </c>
      <c r="G329" s="76">
        <v>0</v>
      </c>
      <c r="H329" s="76">
        <v>0</v>
      </c>
      <c r="I329" s="76">
        <v>0</v>
      </c>
      <c r="J329" s="76">
        <v>0</v>
      </c>
      <c r="K329" s="76">
        <v>0</v>
      </c>
      <c r="L329" s="76">
        <v>0</v>
      </c>
      <c r="M329" s="76">
        <v>0</v>
      </c>
      <c r="N329" s="76">
        <v>0</v>
      </c>
      <c r="O329" s="76">
        <v>0</v>
      </c>
      <c r="P329" s="76">
        <v>0</v>
      </c>
      <c r="Q329" s="76">
        <v>0</v>
      </c>
      <c r="R329" s="76">
        <v>0</v>
      </c>
      <c r="S329" s="76">
        <v>0</v>
      </c>
      <c r="T329" s="76">
        <v>0</v>
      </c>
      <c r="U329" s="76">
        <v>0</v>
      </c>
      <c r="V329" s="76">
        <v>0</v>
      </c>
      <c r="W329" s="76">
        <v>0</v>
      </c>
      <c r="X329" s="76">
        <v>0</v>
      </c>
      <c r="Y329" s="76">
        <v>0</v>
      </c>
      <c r="Z329" s="76">
        <v>0</v>
      </c>
      <c r="AA329" s="76">
        <v>0</v>
      </c>
      <c r="AB329" s="76">
        <v>0</v>
      </c>
      <c r="AC329" s="76">
        <v>0</v>
      </c>
      <c r="AD329" s="76">
        <v>0</v>
      </c>
      <c r="AE329" s="76">
        <v>0</v>
      </c>
      <c r="AF329" s="76">
        <v>0</v>
      </c>
      <c r="AG329" s="76">
        <v>0</v>
      </c>
      <c r="AH329" s="76">
        <v>0</v>
      </c>
      <c r="AI329" s="76">
        <v>0</v>
      </c>
      <c r="AJ329" s="77">
        <f t="shared" si="4"/>
        <v>0</v>
      </c>
      <c r="AM329" s="70"/>
    </row>
    <row r="330" spans="1:39" ht="20.100000000000001" hidden="1" customHeight="1" outlineLevel="2">
      <c r="A330" s="73">
        <v>1250</v>
      </c>
      <c r="B330" s="74" t="s">
        <v>968</v>
      </c>
      <c r="C330" s="75" t="s">
        <v>1301</v>
      </c>
      <c r="D330" s="76">
        <v>0</v>
      </c>
      <c r="E330" s="76">
        <v>0</v>
      </c>
      <c r="F330" s="76">
        <v>0</v>
      </c>
      <c r="G330" s="76">
        <v>0</v>
      </c>
      <c r="H330" s="76">
        <v>0</v>
      </c>
      <c r="I330" s="76">
        <v>0</v>
      </c>
      <c r="J330" s="76">
        <v>0</v>
      </c>
      <c r="K330" s="76">
        <v>0</v>
      </c>
      <c r="L330" s="76">
        <v>0</v>
      </c>
      <c r="M330" s="76">
        <v>0</v>
      </c>
      <c r="N330" s="76">
        <v>0</v>
      </c>
      <c r="O330" s="76">
        <v>0</v>
      </c>
      <c r="P330" s="76">
        <v>0</v>
      </c>
      <c r="Q330" s="76">
        <v>0</v>
      </c>
      <c r="R330" s="76">
        <v>0</v>
      </c>
      <c r="S330" s="76">
        <v>0</v>
      </c>
      <c r="T330" s="76">
        <v>0</v>
      </c>
      <c r="U330" s="76">
        <v>0</v>
      </c>
      <c r="V330" s="76">
        <v>0</v>
      </c>
      <c r="W330" s="76">
        <v>0</v>
      </c>
      <c r="X330" s="76">
        <v>0</v>
      </c>
      <c r="Y330" s="76">
        <v>0</v>
      </c>
      <c r="Z330" s="76">
        <v>0</v>
      </c>
      <c r="AA330" s="76">
        <v>0</v>
      </c>
      <c r="AB330" s="76">
        <v>0</v>
      </c>
      <c r="AC330" s="76">
        <v>0</v>
      </c>
      <c r="AD330" s="76">
        <v>0</v>
      </c>
      <c r="AE330" s="76">
        <v>0</v>
      </c>
      <c r="AF330" s="76">
        <v>0</v>
      </c>
      <c r="AG330" s="76">
        <v>0</v>
      </c>
      <c r="AH330" s="76">
        <v>0</v>
      </c>
      <c r="AI330" s="76">
        <v>0</v>
      </c>
      <c r="AJ330" s="77">
        <f t="shared" si="4"/>
        <v>0</v>
      </c>
      <c r="AM330" s="70"/>
    </row>
    <row r="331" spans="1:39" ht="20.100000000000001" hidden="1" customHeight="1" outlineLevel="2">
      <c r="A331" s="73">
        <v>1251</v>
      </c>
      <c r="B331" s="74" t="s">
        <v>969</v>
      </c>
      <c r="C331" s="75" t="s">
        <v>1301</v>
      </c>
      <c r="D331" s="76">
        <v>0</v>
      </c>
      <c r="E331" s="76">
        <v>0</v>
      </c>
      <c r="F331" s="76">
        <v>0</v>
      </c>
      <c r="G331" s="76">
        <v>0</v>
      </c>
      <c r="H331" s="76">
        <v>0</v>
      </c>
      <c r="I331" s="76">
        <v>0</v>
      </c>
      <c r="J331" s="76">
        <v>0</v>
      </c>
      <c r="K331" s="76">
        <v>0</v>
      </c>
      <c r="L331" s="76">
        <v>0</v>
      </c>
      <c r="M331" s="76">
        <v>0</v>
      </c>
      <c r="N331" s="76">
        <v>0</v>
      </c>
      <c r="O331" s="76">
        <v>0</v>
      </c>
      <c r="P331" s="76">
        <v>0</v>
      </c>
      <c r="Q331" s="76">
        <v>0</v>
      </c>
      <c r="R331" s="76">
        <v>0</v>
      </c>
      <c r="S331" s="76">
        <v>0</v>
      </c>
      <c r="T331" s="76">
        <v>0</v>
      </c>
      <c r="U331" s="76">
        <v>0</v>
      </c>
      <c r="V331" s="76">
        <v>0</v>
      </c>
      <c r="W331" s="76">
        <v>0</v>
      </c>
      <c r="X331" s="76">
        <v>0</v>
      </c>
      <c r="Y331" s="76">
        <v>0</v>
      </c>
      <c r="Z331" s="76">
        <v>0</v>
      </c>
      <c r="AA331" s="76">
        <v>0</v>
      </c>
      <c r="AB331" s="76">
        <v>0</v>
      </c>
      <c r="AC331" s="76">
        <v>0</v>
      </c>
      <c r="AD331" s="76">
        <v>0</v>
      </c>
      <c r="AE331" s="76">
        <v>0</v>
      </c>
      <c r="AF331" s="76">
        <v>0</v>
      </c>
      <c r="AG331" s="76">
        <v>0</v>
      </c>
      <c r="AH331" s="76">
        <v>0</v>
      </c>
      <c r="AI331" s="76">
        <v>0</v>
      </c>
      <c r="AJ331" s="77">
        <f t="shared" si="4"/>
        <v>0</v>
      </c>
      <c r="AM331" s="70"/>
    </row>
    <row r="332" spans="1:39" ht="20.100000000000001" hidden="1" customHeight="1" outlineLevel="2">
      <c r="A332" s="73">
        <v>1252</v>
      </c>
      <c r="B332" s="74" t="s">
        <v>970</v>
      </c>
      <c r="C332" s="75" t="s">
        <v>1301</v>
      </c>
      <c r="D332" s="76">
        <v>0</v>
      </c>
      <c r="E332" s="76">
        <v>0</v>
      </c>
      <c r="F332" s="76">
        <v>0</v>
      </c>
      <c r="G332" s="76">
        <v>0</v>
      </c>
      <c r="H332" s="76">
        <v>0</v>
      </c>
      <c r="I332" s="76">
        <v>0</v>
      </c>
      <c r="J332" s="76">
        <v>0</v>
      </c>
      <c r="K332" s="76">
        <v>0</v>
      </c>
      <c r="L332" s="76">
        <v>0</v>
      </c>
      <c r="M332" s="76">
        <v>0</v>
      </c>
      <c r="N332" s="76">
        <v>0</v>
      </c>
      <c r="O332" s="76">
        <v>0</v>
      </c>
      <c r="P332" s="76">
        <v>0</v>
      </c>
      <c r="Q332" s="76">
        <v>0</v>
      </c>
      <c r="R332" s="76">
        <v>0</v>
      </c>
      <c r="S332" s="76">
        <v>0</v>
      </c>
      <c r="T332" s="76">
        <v>0</v>
      </c>
      <c r="U332" s="76">
        <v>0</v>
      </c>
      <c r="V332" s="76">
        <v>0</v>
      </c>
      <c r="W332" s="76">
        <v>0</v>
      </c>
      <c r="X332" s="76">
        <v>0</v>
      </c>
      <c r="Y332" s="76">
        <v>0</v>
      </c>
      <c r="Z332" s="76">
        <v>0</v>
      </c>
      <c r="AA332" s="76">
        <v>0</v>
      </c>
      <c r="AB332" s="76">
        <v>0</v>
      </c>
      <c r="AC332" s="76">
        <v>0</v>
      </c>
      <c r="AD332" s="76">
        <v>0</v>
      </c>
      <c r="AE332" s="76">
        <v>0</v>
      </c>
      <c r="AF332" s="76">
        <v>0</v>
      </c>
      <c r="AG332" s="76">
        <v>0</v>
      </c>
      <c r="AH332" s="76">
        <v>0</v>
      </c>
      <c r="AI332" s="76">
        <v>0</v>
      </c>
      <c r="AJ332" s="77">
        <f t="shared" si="4"/>
        <v>0</v>
      </c>
      <c r="AM332" s="70"/>
    </row>
    <row r="333" spans="1:39" ht="20.100000000000001" hidden="1" customHeight="1" outlineLevel="2">
      <c r="A333" s="73">
        <v>1253</v>
      </c>
      <c r="B333" s="74" t="s">
        <v>971</v>
      </c>
      <c r="C333" s="75" t="s">
        <v>1301</v>
      </c>
      <c r="D333" s="76">
        <v>0</v>
      </c>
      <c r="E333" s="76">
        <v>0</v>
      </c>
      <c r="F333" s="76">
        <v>0</v>
      </c>
      <c r="G333" s="76">
        <v>0</v>
      </c>
      <c r="H333" s="76">
        <v>0</v>
      </c>
      <c r="I333" s="76">
        <v>0</v>
      </c>
      <c r="J333" s="76">
        <v>0</v>
      </c>
      <c r="K333" s="76">
        <v>0</v>
      </c>
      <c r="L333" s="76">
        <v>0</v>
      </c>
      <c r="M333" s="76">
        <v>0</v>
      </c>
      <c r="N333" s="76">
        <v>0</v>
      </c>
      <c r="O333" s="76">
        <v>0</v>
      </c>
      <c r="P333" s="76">
        <v>0</v>
      </c>
      <c r="Q333" s="76">
        <v>0</v>
      </c>
      <c r="R333" s="76">
        <v>0</v>
      </c>
      <c r="S333" s="76">
        <v>0</v>
      </c>
      <c r="T333" s="76">
        <v>0</v>
      </c>
      <c r="U333" s="76">
        <v>0</v>
      </c>
      <c r="V333" s="76">
        <v>0</v>
      </c>
      <c r="W333" s="76">
        <v>0</v>
      </c>
      <c r="X333" s="76">
        <v>0</v>
      </c>
      <c r="Y333" s="76">
        <v>0</v>
      </c>
      <c r="Z333" s="76">
        <v>0</v>
      </c>
      <c r="AA333" s="76">
        <v>0</v>
      </c>
      <c r="AB333" s="76">
        <v>0</v>
      </c>
      <c r="AC333" s="76">
        <v>0</v>
      </c>
      <c r="AD333" s="76">
        <v>0</v>
      </c>
      <c r="AE333" s="76">
        <v>0</v>
      </c>
      <c r="AF333" s="76">
        <v>0</v>
      </c>
      <c r="AG333" s="76">
        <v>0</v>
      </c>
      <c r="AH333" s="76">
        <v>0</v>
      </c>
      <c r="AI333" s="76">
        <v>0</v>
      </c>
      <c r="AJ333" s="77">
        <f t="shared" si="4"/>
        <v>0</v>
      </c>
      <c r="AM333" s="70"/>
    </row>
    <row r="334" spans="1:39" ht="20.100000000000001" hidden="1" customHeight="1" outlineLevel="2">
      <c r="A334" s="73">
        <v>1254</v>
      </c>
      <c r="B334" s="74" t="s">
        <v>972</v>
      </c>
      <c r="C334" s="75" t="s">
        <v>1301</v>
      </c>
      <c r="D334" s="76">
        <v>0</v>
      </c>
      <c r="E334" s="76">
        <v>0</v>
      </c>
      <c r="F334" s="76">
        <v>0</v>
      </c>
      <c r="G334" s="76">
        <v>0</v>
      </c>
      <c r="H334" s="76">
        <v>0</v>
      </c>
      <c r="I334" s="76">
        <v>0</v>
      </c>
      <c r="J334" s="76">
        <v>0</v>
      </c>
      <c r="K334" s="76">
        <v>0</v>
      </c>
      <c r="L334" s="76">
        <v>0</v>
      </c>
      <c r="M334" s="76">
        <v>0</v>
      </c>
      <c r="N334" s="76">
        <v>0</v>
      </c>
      <c r="O334" s="76">
        <v>0</v>
      </c>
      <c r="P334" s="76">
        <v>0</v>
      </c>
      <c r="Q334" s="76">
        <v>0</v>
      </c>
      <c r="R334" s="76">
        <v>0</v>
      </c>
      <c r="S334" s="76">
        <v>0</v>
      </c>
      <c r="T334" s="76">
        <v>0</v>
      </c>
      <c r="U334" s="76">
        <v>0</v>
      </c>
      <c r="V334" s="76">
        <v>0</v>
      </c>
      <c r="W334" s="76">
        <v>0</v>
      </c>
      <c r="X334" s="76">
        <v>0</v>
      </c>
      <c r="Y334" s="76">
        <v>0</v>
      </c>
      <c r="Z334" s="76">
        <v>0</v>
      </c>
      <c r="AA334" s="76">
        <v>0</v>
      </c>
      <c r="AB334" s="76">
        <v>0</v>
      </c>
      <c r="AC334" s="76">
        <v>0</v>
      </c>
      <c r="AD334" s="76">
        <v>0</v>
      </c>
      <c r="AE334" s="76">
        <v>0</v>
      </c>
      <c r="AF334" s="76">
        <v>0</v>
      </c>
      <c r="AG334" s="76">
        <v>0</v>
      </c>
      <c r="AH334" s="76">
        <v>0</v>
      </c>
      <c r="AI334" s="76">
        <v>0</v>
      </c>
      <c r="AJ334" s="77">
        <f t="shared" ref="AJ334:AJ397" si="5">SUM(D334:AI334)</f>
        <v>0</v>
      </c>
      <c r="AM334" s="70"/>
    </row>
    <row r="335" spans="1:39" ht="20.100000000000001" hidden="1" customHeight="1" outlineLevel="2">
      <c r="A335" s="73">
        <v>1255</v>
      </c>
      <c r="B335" s="74" t="s">
        <v>973</v>
      </c>
      <c r="C335" s="75" t="s">
        <v>1301</v>
      </c>
      <c r="D335" s="76">
        <v>0</v>
      </c>
      <c r="E335" s="76">
        <v>0</v>
      </c>
      <c r="F335" s="76">
        <v>0</v>
      </c>
      <c r="G335" s="76">
        <v>0</v>
      </c>
      <c r="H335" s="76">
        <v>0</v>
      </c>
      <c r="I335" s="76">
        <v>0</v>
      </c>
      <c r="J335" s="76">
        <v>0</v>
      </c>
      <c r="K335" s="76">
        <v>0</v>
      </c>
      <c r="L335" s="76">
        <v>0</v>
      </c>
      <c r="M335" s="76">
        <v>0</v>
      </c>
      <c r="N335" s="76">
        <v>0</v>
      </c>
      <c r="O335" s="76">
        <v>0</v>
      </c>
      <c r="P335" s="76">
        <v>0</v>
      </c>
      <c r="Q335" s="76">
        <v>0</v>
      </c>
      <c r="R335" s="76">
        <v>0</v>
      </c>
      <c r="S335" s="76">
        <v>0</v>
      </c>
      <c r="T335" s="76">
        <v>0</v>
      </c>
      <c r="U335" s="76">
        <v>0</v>
      </c>
      <c r="V335" s="76">
        <v>0</v>
      </c>
      <c r="W335" s="76">
        <v>0</v>
      </c>
      <c r="X335" s="76">
        <v>0</v>
      </c>
      <c r="Y335" s="76">
        <v>0</v>
      </c>
      <c r="Z335" s="76">
        <v>0</v>
      </c>
      <c r="AA335" s="76">
        <v>0</v>
      </c>
      <c r="AB335" s="76">
        <v>0</v>
      </c>
      <c r="AC335" s="76">
        <v>0</v>
      </c>
      <c r="AD335" s="76">
        <v>0</v>
      </c>
      <c r="AE335" s="76">
        <v>0</v>
      </c>
      <c r="AF335" s="76">
        <v>0</v>
      </c>
      <c r="AG335" s="76">
        <v>0</v>
      </c>
      <c r="AH335" s="76">
        <v>0</v>
      </c>
      <c r="AI335" s="76">
        <v>0</v>
      </c>
      <c r="AJ335" s="77">
        <f t="shared" si="5"/>
        <v>0</v>
      </c>
      <c r="AM335" s="70"/>
    </row>
    <row r="336" spans="1:39" ht="20.100000000000001" hidden="1" customHeight="1" outlineLevel="2">
      <c r="A336" s="73">
        <v>1256</v>
      </c>
      <c r="B336" s="74" t="s">
        <v>974</v>
      </c>
      <c r="C336" s="75" t="s">
        <v>1301</v>
      </c>
      <c r="D336" s="76">
        <v>0</v>
      </c>
      <c r="E336" s="76">
        <v>0</v>
      </c>
      <c r="F336" s="76">
        <v>0</v>
      </c>
      <c r="G336" s="76">
        <v>0</v>
      </c>
      <c r="H336" s="76">
        <v>0</v>
      </c>
      <c r="I336" s="76">
        <v>0</v>
      </c>
      <c r="J336" s="76">
        <v>0</v>
      </c>
      <c r="K336" s="76">
        <v>0</v>
      </c>
      <c r="L336" s="76">
        <v>0</v>
      </c>
      <c r="M336" s="76">
        <v>0</v>
      </c>
      <c r="N336" s="76">
        <v>0</v>
      </c>
      <c r="O336" s="76">
        <v>0</v>
      </c>
      <c r="P336" s="76">
        <v>0</v>
      </c>
      <c r="Q336" s="76">
        <v>0</v>
      </c>
      <c r="R336" s="76">
        <v>0</v>
      </c>
      <c r="S336" s="76">
        <v>0</v>
      </c>
      <c r="T336" s="76">
        <v>0</v>
      </c>
      <c r="U336" s="76">
        <v>0</v>
      </c>
      <c r="V336" s="76">
        <v>0</v>
      </c>
      <c r="W336" s="76">
        <v>0</v>
      </c>
      <c r="X336" s="76">
        <v>0</v>
      </c>
      <c r="Y336" s="76">
        <v>0</v>
      </c>
      <c r="Z336" s="76">
        <v>0</v>
      </c>
      <c r="AA336" s="76">
        <v>0</v>
      </c>
      <c r="AB336" s="76">
        <v>0</v>
      </c>
      <c r="AC336" s="76">
        <v>0</v>
      </c>
      <c r="AD336" s="76">
        <v>0</v>
      </c>
      <c r="AE336" s="76">
        <v>0</v>
      </c>
      <c r="AF336" s="76">
        <v>0</v>
      </c>
      <c r="AG336" s="76">
        <v>0</v>
      </c>
      <c r="AH336" s="76">
        <v>0</v>
      </c>
      <c r="AI336" s="76">
        <v>0</v>
      </c>
      <c r="AJ336" s="77">
        <f t="shared" si="5"/>
        <v>0</v>
      </c>
      <c r="AM336" s="70"/>
    </row>
    <row r="337" spans="1:39" ht="20.100000000000001" hidden="1" customHeight="1" outlineLevel="2">
      <c r="A337" s="73">
        <v>1257</v>
      </c>
      <c r="B337" s="74" t="s">
        <v>975</v>
      </c>
      <c r="C337" s="75" t="s">
        <v>1301</v>
      </c>
      <c r="D337" s="76">
        <v>0</v>
      </c>
      <c r="E337" s="76">
        <v>0</v>
      </c>
      <c r="F337" s="76">
        <v>0</v>
      </c>
      <c r="G337" s="76">
        <v>81026</v>
      </c>
      <c r="H337" s="76">
        <v>0</v>
      </c>
      <c r="I337" s="76">
        <v>0</v>
      </c>
      <c r="J337" s="76">
        <v>0</v>
      </c>
      <c r="K337" s="76">
        <v>0</v>
      </c>
      <c r="L337" s="76">
        <v>0</v>
      </c>
      <c r="M337" s="76">
        <v>0</v>
      </c>
      <c r="N337" s="76">
        <v>0</v>
      </c>
      <c r="O337" s="76">
        <v>0</v>
      </c>
      <c r="P337" s="76">
        <v>0</v>
      </c>
      <c r="Q337" s="76">
        <v>0</v>
      </c>
      <c r="R337" s="76">
        <v>0</v>
      </c>
      <c r="S337" s="76">
        <v>0</v>
      </c>
      <c r="T337" s="76">
        <v>0</v>
      </c>
      <c r="U337" s="76">
        <v>0</v>
      </c>
      <c r="V337" s="76">
        <v>0</v>
      </c>
      <c r="W337" s="76">
        <v>0</v>
      </c>
      <c r="X337" s="76">
        <v>0</v>
      </c>
      <c r="Y337" s="76">
        <v>0</v>
      </c>
      <c r="Z337" s="76">
        <v>0</v>
      </c>
      <c r="AA337" s="76">
        <v>0</v>
      </c>
      <c r="AB337" s="76">
        <v>0</v>
      </c>
      <c r="AC337" s="76">
        <v>0</v>
      </c>
      <c r="AD337" s="76">
        <v>0</v>
      </c>
      <c r="AE337" s="76">
        <v>0</v>
      </c>
      <c r="AF337" s="76">
        <v>0</v>
      </c>
      <c r="AG337" s="76">
        <v>0</v>
      </c>
      <c r="AH337" s="76">
        <v>0</v>
      </c>
      <c r="AI337" s="76">
        <v>0</v>
      </c>
      <c r="AJ337" s="77">
        <f t="shared" si="5"/>
        <v>81026</v>
      </c>
      <c r="AM337" s="70"/>
    </row>
    <row r="338" spans="1:39" ht="20.100000000000001" hidden="1" customHeight="1" outlineLevel="2">
      <c r="A338" s="73">
        <v>1258</v>
      </c>
      <c r="B338" s="74" t="s">
        <v>976</v>
      </c>
      <c r="C338" s="75" t="s">
        <v>1301</v>
      </c>
      <c r="D338" s="76">
        <v>0</v>
      </c>
      <c r="E338" s="76">
        <v>0</v>
      </c>
      <c r="F338" s="76">
        <v>0</v>
      </c>
      <c r="G338" s="76">
        <v>0</v>
      </c>
      <c r="H338" s="76">
        <v>0</v>
      </c>
      <c r="I338" s="76">
        <v>0</v>
      </c>
      <c r="J338" s="76">
        <v>0</v>
      </c>
      <c r="K338" s="76">
        <v>0</v>
      </c>
      <c r="L338" s="76">
        <v>0</v>
      </c>
      <c r="M338" s="76">
        <v>0</v>
      </c>
      <c r="N338" s="76">
        <v>0</v>
      </c>
      <c r="O338" s="76">
        <v>0</v>
      </c>
      <c r="P338" s="76">
        <v>0</v>
      </c>
      <c r="Q338" s="76">
        <v>0</v>
      </c>
      <c r="R338" s="76">
        <v>0</v>
      </c>
      <c r="S338" s="76">
        <v>0</v>
      </c>
      <c r="T338" s="76">
        <v>0</v>
      </c>
      <c r="U338" s="76">
        <v>0</v>
      </c>
      <c r="V338" s="76">
        <v>0</v>
      </c>
      <c r="W338" s="76">
        <v>0</v>
      </c>
      <c r="X338" s="76">
        <v>0</v>
      </c>
      <c r="Y338" s="76">
        <v>0</v>
      </c>
      <c r="Z338" s="76">
        <v>0</v>
      </c>
      <c r="AA338" s="76">
        <v>0</v>
      </c>
      <c r="AB338" s="76">
        <v>0</v>
      </c>
      <c r="AC338" s="76">
        <v>0</v>
      </c>
      <c r="AD338" s="76">
        <v>0</v>
      </c>
      <c r="AE338" s="76">
        <v>0</v>
      </c>
      <c r="AF338" s="76">
        <v>0</v>
      </c>
      <c r="AG338" s="76">
        <v>0</v>
      </c>
      <c r="AH338" s="76">
        <v>0</v>
      </c>
      <c r="AI338" s="76">
        <v>0</v>
      </c>
      <c r="AJ338" s="77">
        <f t="shared" si="5"/>
        <v>0</v>
      </c>
      <c r="AM338" s="70"/>
    </row>
    <row r="339" spans="1:39" ht="20.100000000000001" hidden="1" customHeight="1" outlineLevel="2">
      <c r="A339" s="73">
        <v>1259</v>
      </c>
      <c r="B339" s="74" t="s">
        <v>977</v>
      </c>
      <c r="C339" s="75" t="s">
        <v>1301</v>
      </c>
      <c r="D339" s="76">
        <v>0</v>
      </c>
      <c r="E339" s="76">
        <v>0</v>
      </c>
      <c r="F339" s="76">
        <v>0</v>
      </c>
      <c r="G339" s="76">
        <v>0</v>
      </c>
      <c r="H339" s="76">
        <v>0</v>
      </c>
      <c r="I339" s="76">
        <v>0</v>
      </c>
      <c r="J339" s="76">
        <v>0</v>
      </c>
      <c r="K339" s="76">
        <v>0</v>
      </c>
      <c r="L339" s="76">
        <v>0</v>
      </c>
      <c r="M339" s="76">
        <v>0</v>
      </c>
      <c r="N339" s="76">
        <v>0</v>
      </c>
      <c r="O339" s="76">
        <v>0</v>
      </c>
      <c r="P339" s="76">
        <v>0</v>
      </c>
      <c r="Q339" s="76">
        <v>0</v>
      </c>
      <c r="R339" s="76">
        <v>0</v>
      </c>
      <c r="S339" s="76">
        <v>0</v>
      </c>
      <c r="T339" s="76">
        <v>0</v>
      </c>
      <c r="U339" s="76">
        <v>0</v>
      </c>
      <c r="V339" s="76">
        <v>0</v>
      </c>
      <c r="W339" s="76">
        <v>0</v>
      </c>
      <c r="X339" s="76">
        <v>0</v>
      </c>
      <c r="Y339" s="76">
        <v>0</v>
      </c>
      <c r="Z339" s="76">
        <v>0</v>
      </c>
      <c r="AA339" s="76">
        <v>0</v>
      </c>
      <c r="AB339" s="76">
        <v>0</v>
      </c>
      <c r="AC339" s="76">
        <v>0</v>
      </c>
      <c r="AD339" s="76">
        <v>0</v>
      </c>
      <c r="AE339" s="76">
        <v>0</v>
      </c>
      <c r="AF339" s="76">
        <v>0</v>
      </c>
      <c r="AG339" s="76">
        <v>0</v>
      </c>
      <c r="AH339" s="76">
        <v>0</v>
      </c>
      <c r="AI339" s="76">
        <v>0</v>
      </c>
      <c r="AJ339" s="77">
        <f t="shared" si="5"/>
        <v>0</v>
      </c>
      <c r="AM339" s="70"/>
    </row>
    <row r="340" spans="1:39" ht="20.100000000000001" hidden="1" customHeight="1" outlineLevel="2">
      <c r="A340" s="73">
        <v>1260</v>
      </c>
      <c r="B340" s="74" t="s">
        <v>978</v>
      </c>
      <c r="C340" s="75" t="s">
        <v>1301</v>
      </c>
      <c r="D340" s="76">
        <v>0</v>
      </c>
      <c r="E340" s="76">
        <v>0</v>
      </c>
      <c r="F340" s="76">
        <v>0</v>
      </c>
      <c r="G340" s="76">
        <v>0</v>
      </c>
      <c r="H340" s="76">
        <v>0</v>
      </c>
      <c r="I340" s="76">
        <v>0</v>
      </c>
      <c r="J340" s="76">
        <v>0</v>
      </c>
      <c r="K340" s="76">
        <v>0</v>
      </c>
      <c r="L340" s="76">
        <v>0</v>
      </c>
      <c r="M340" s="76">
        <v>0</v>
      </c>
      <c r="N340" s="76">
        <v>0</v>
      </c>
      <c r="O340" s="76">
        <v>0</v>
      </c>
      <c r="P340" s="76">
        <v>0</v>
      </c>
      <c r="Q340" s="76">
        <v>0</v>
      </c>
      <c r="R340" s="76">
        <v>0</v>
      </c>
      <c r="S340" s="76">
        <v>0</v>
      </c>
      <c r="T340" s="76">
        <v>0</v>
      </c>
      <c r="U340" s="76">
        <v>0</v>
      </c>
      <c r="V340" s="76">
        <v>0</v>
      </c>
      <c r="W340" s="76">
        <v>0</v>
      </c>
      <c r="X340" s="76">
        <v>0</v>
      </c>
      <c r="Y340" s="76">
        <v>0</v>
      </c>
      <c r="Z340" s="76">
        <v>0</v>
      </c>
      <c r="AA340" s="76">
        <v>0</v>
      </c>
      <c r="AB340" s="76">
        <v>0</v>
      </c>
      <c r="AC340" s="76">
        <v>0</v>
      </c>
      <c r="AD340" s="76">
        <v>0</v>
      </c>
      <c r="AE340" s="76">
        <v>0</v>
      </c>
      <c r="AF340" s="76">
        <v>0</v>
      </c>
      <c r="AG340" s="76">
        <v>0</v>
      </c>
      <c r="AH340" s="76">
        <v>0</v>
      </c>
      <c r="AI340" s="76">
        <v>0</v>
      </c>
      <c r="AJ340" s="77">
        <f t="shared" si="5"/>
        <v>0</v>
      </c>
      <c r="AM340" s="70"/>
    </row>
    <row r="341" spans="1:39" ht="20.100000000000001" hidden="1" customHeight="1" outlineLevel="2">
      <c r="A341" s="73">
        <v>1261</v>
      </c>
      <c r="B341" s="74" t="s">
        <v>979</v>
      </c>
      <c r="C341" s="75" t="s">
        <v>1301</v>
      </c>
      <c r="D341" s="76">
        <v>0</v>
      </c>
      <c r="E341" s="76">
        <v>0</v>
      </c>
      <c r="F341" s="76">
        <v>0</v>
      </c>
      <c r="G341" s="76">
        <v>0</v>
      </c>
      <c r="H341" s="76">
        <v>0</v>
      </c>
      <c r="I341" s="76">
        <v>0</v>
      </c>
      <c r="J341" s="76">
        <v>0</v>
      </c>
      <c r="K341" s="76">
        <v>0</v>
      </c>
      <c r="L341" s="76">
        <v>0</v>
      </c>
      <c r="M341" s="76">
        <v>0</v>
      </c>
      <c r="N341" s="76">
        <v>0</v>
      </c>
      <c r="O341" s="76">
        <v>0</v>
      </c>
      <c r="P341" s="76">
        <v>0</v>
      </c>
      <c r="Q341" s="76">
        <v>0</v>
      </c>
      <c r="R341" s="76">
        <v>0</v>
      </c>
      <c r="S341" s="76">
        <v>0</v>
      </c>
      <c r="T341" s="76">
        <v>0</v>
      </c>
      <c r="U341" s="76">
        <v>0</v>
      </c>
      <c r="V341" s="76">
        <v>0</v>
      </c>
      <c r="W341" s="76">
        <v>0</v>
      </c>
      <c r="X341" s="76">
        <v>0</v>
      </c>
      <c r="Y341" s="76">
        <v>0</v>
      </c>
      <c r="Z341" s="76">
        <v>0</v>
      </c>
      <c r="AA341" s="76">
        <v>0</v>
      </c>
      <c r="AB341" s="76">
        <v>0</v>
      </c>
      <c r="AC341" s="76">
        <v>0</v>
      </c>
      <c r="AD341" s="76">
        <v>0</v>
      </c>
      <c r="AE341" s="76">
        <v>0</v>
      </c>
      <c r="AF341" s="76">
        <v>0</v>
      </c>
      <c r="AG341" s="76">
        <v>0</v>
      </c>
      <c r="AH341" s="76">
        <v>0</v>
      </c>
      <c r="AI341" s="76">
        <v>0</v>
      </c>
      <c r="AJ341" s="77">
        <f t="shared" si="5"/>
        <v>0</v>
      </c>
      <c r="AM341" s="70"/>
    </row>
    <row r="342" spans="1:39" ht="20.100000000000001" hidden="1" customHeight="1" outlineLevel="2">
      <c r="A342" s="73">
        <v>1262</v>
      </c>
      <c r="B342" s="74" t="s">
        <v>980</v>
      </c>
      <c r="C342" s="75" t="s">
        <v>1301</v>
      </c>
      <c r="D342" s="76">
        <v>0</v>
      </c>
      <c r="E342" s="76">
        <v>0</v>
      </c>
      <c r="F342" s="76">
        <v>0</v>
      </c>
      <c r="G342" s="76">
        <v>0</v>
      </c>
      <c r="H342" s="76">
        <v>0</v>
      </c>
      <c r="I342" s="76">
        <v>0</v>
      </c>
      <c r="J342" s="76">
        <v>0</v>
      </c>
      <c r="K342" s="76">
        <v>0</v>
      </c>
      <c r="L342" s="76">
        <v>0</v>
      </c>
      <c r="M342" s="76">
        <v>0</v>
      </c>
      <c r="N342" s="76">
        <v>0</v>
      </c>
      <c r="O342" s="76">
        <v>0</v>
      </c>
      <c r="P342" s="76">
        <v>0</v>
      </c>
      <c r="Q342" s="76">
        <v>0</v>
      </c>
      <c r="R342" s="76">
        <v>0</v>
      </c>
      <c r="S342" s="76">
        <v>0</v>
      </c>
      <c r="T342" s="76">
        <v>0</v>
      </c>
      <c r="U342" s="76">
        <v>0</v>
      </c>
      <c r="V342" s="76">
        <v>0</v>
      </c>
      <c r="W342" s="76">
        <v>0</v>
      </c>
      <c r="X342" s="76">
        <v>0</v>
      </c>
      <c r="Y342" s="76">
        <v>0</v>
      </c>
      <c r="Z342" s="76">
        <v>0</v>
      </c>
      <c r="AA342" s="76">
        <v>0</v>
      </c>
      <c r="AB342" s="76">
        <v>0</v>
      </c>
      <c r="AC342" s="76">
        <v>0</v>
      </c>
      <c r="AD342" s="76">
        <v>0</v>
      </c>
      <c r="AE342" s="76">
        <v>0</v>
      </c>
      <c r="AF342" s="76">
        <v>0</v>
      </c>
      <c r="AG342" s="76">
        <v>0</v>
      </c>
      <c r="AH342" s="76">
        <v>0</v>
      </c>
      <c r="AI342" s="76">
        <v>0</v>
      </c>
      <c r="AJ342" s="77">
        <f t="shared" si="5"/>
        <v>0</v>
      </c>
      <c r="AM342" s="70"/>
    </row>
    <row r="343" spans="1:39" ht="20.100000000000001" hidden="1" customHeight="1" outlineLevel="2">
      <c r="A343" s="73">
        <v>1263</v>
      </c>
      <c r="B343" s="74" t="s">
        <v>981</v>
      </c>
      <c r="C343" s="75" t="s">
        <v>1301</v>
      </c>
      <c r="D343" s="76">
        <v>0</v>
      </c>
      <c r="E343" s="76">
        <v>0</v>
      </c>
      <c r="F343" s="76">
        <v>0</v>
      </c>
      <c r="G343" s="76">
        <v>0</v>
      </c>
      <c r="H343" s="76">
        <v>0</v>
      </c>
      <c r="I343" s="76">
        <v>0</v>
      </c>
      <c r="J343" s="76">
        <v>0</v>
      </c>
      <c r="K343" s="76">
        <v>0</v>
      </c>
      <c r="L343" s="76">
        <v>0</v>
      </c>
      <c r="M343" s="76">
        <v>0</v>
      </c>
      <c r="N343" s="76">
        <v>0</v>
      </c>
      <c r="O343" s="76">
        <v>0</v>
      </c>
      <c r="P343" s="76">
        <v>0</v>
      </c>
      <c r="Q343" s="76">
        <v>0</v>
      </c>
      <c r="R343" s="76">
        <v>0</v>
      </c>
      <c r="S343" s="76">
        <v>0</v>
      </c>
      <c r="T343" s="76">
        <v>0</v>
      </c>
      <c r="U343" s="76">
        <v>0</v>
      </c>
      <c r="V343" s="76">
        <v>0</v>
      </c>
      <c r="W343" s="76">
        <v>0</v>
      </c>
      <c r="X343" s="76">
        <v>0</v>
      </c>
      <c r="Y343" s="76">
        <v>0</v>
      </c>
      <c r="Z343" s="76">
        <v>0</v>
      </c>
      <c r="AA343" s="76">
        <v>0</v>
      </c>
      <c r="AB343" s="76">
        <v>0</v>
      </c>
      <c r="AC343" s="76">
        <v>0</v>
      </c>
      <c r="AD343" s="76">
        <v>0</v>
      </c>
      <c r="AE343" s="76">
        <v>0</v>
      </c>
      <c r="AF343" s="76">
        <v>0</v>
      </c>
      <c r="AG343" s="76">
        <v>0</v>
      </c>
      <c r="AH343" s="76">
        <v>0</v>
      </c>
      <c r="AI343" s="76">
        <v>0</v>
      </c>
      <c r="AJ343" s="77">
        <f t="shared" si="5"/>
        <v>0</v>
      </c>
      <c r="AM343" s="70"/>
    </row>
    <row r="344" spans="1:39" ht="20.100000000000001" hidden="1" customHeight="1" outlineLevel="2">
      <c r="A344" s="73">
        <v>1264</v>
      </c>
      <c r="B344" s="74" t="s">
        <v>982</v>
      </c>
      <c r="C344" s="75" t="s">
        <v>1301</v>
      </c>
      <c r="D344" s="76">
        <v>0</v>
      </c>
      <c r="E344" s="76">
        <v>0</v>
      </c>
      <c r="F344" s="76">
        <v>0</v>
      </c>
      <c r="G344" s="76">
        <v>0</v>
      </c>
      <c r="H344" s="76">
        <v>0</v>
      </c>
      <c r="I344" s="76">
        <v>0</v>
      </c>
      <c r="J344" s="76">
        <v>0</v>
      </c>
      <c r="K344" s="76">
        <v>0</v>
      </c>
      <c r="L344" s="76">
        <v>0</v>
      </c>
      <c r="M344" s="76">
        <v>0</v>
      </c>
      <c r="N344" s="76">
        <v>0</v>
      </c>
      <c r="O344" s="76">
        <v>0</v>
      </c>
      <c r="P344" s="76">
        <v>0</v>
      </c>
      <c r="Q344" s="76">
        <v>0</v>
      </c>
      <c r="R344" s="76">
        <v>0</v>
      </c>
      <c r="S344" s="76">
        <v>0</v>
      </c>
      <c r="T344" s="76">
        <v>0</v>
      </c>
      <c r="U344" s="76">
        <v>0</v>
      </c>
      <c r="V344" s="76">
        <v>0</v>
      </c>
      <c r="W344" s="76">
        <v>0</v>
      </c>
      <c r="X344" s="76">
        <v>0</v>
      </c>
      <c r="Y344" s="76">
        <v>0</v>
      </c>
      <c r="Z344" s="76">
        <v>0</v>
      </c>
      <c r="AA344" s="76">
        <v>0</v>
      </c>
      <c r="AB344" s="76">
        <v>0</v>
      </c>
      <c r="AC344" s="76">
        <v>0</v>
      </c>
      <c r="AD344" s="76">
        <v>0</v>
      </c>
      <c r="AE344" s="76">
        <v>0</v>
      </c>
      <c r="AF344" s="76">
        <v>0</v>
      </c>
      <c r="AG344" s="76">
        <v>0</v>
      </c>
      <c r="AH344" s="76">
        <v>0</v>
      </c>
      <c r="AI344" s="76">
        <v>0</v>
      </c>
      <c r="AJ344" s="77">
        <f t="shared" si="5"/>
        <v>0</v>
      </c>
      <c r="AM344" s="70"/>
    </row>
    <row r="345" spans="1:39" ht="20.100000000000001" hidden="1" customHeight="1" outlineLevel="2">
      <c r="A345" s="73">
        <v>1265</v>
      </c>
      <c r="B345" s="74" t="s">
        <v>983</v>
      </c>
      <c r="C345" s="75" t="s">
        <v>1301</v>
      </c>
      <c r="D345" s="76">
        <v>0</v>
      </c>
      <c r="E345" s="76">
        <v>0</v>
      </c>
      <c r="F345" s="76">
        <v>0</v>
      </c>
      <c r="G345" s="76">
        <v>463560.26</v>
      </c>
      <c r="H345" s="76">
        <v>0</v>
      </c>
      <c r="I345" s="76">
        <v>0</v>
      </c>
      <c r="J345" s="76">
        <v>0</v>
      </c>
      <c r="K345" s="76">
        <v>0</v>
      </c>
      <c r="L345" s="76">
        <v>0</v>
      </c>
      <c r="M345" s="76">
        <v>0</v>
      </c>
      <c r="N345" s="76">
        <v>0</v>
      </c>
      <c r="O345" s="76">
        <v>0</v>
      </c>
      <c r="P345" s="76">
        <v>0</v>
      </c>
      <c r="Q345" s="76">
        <v>0</v>
      </c>
      <c r="R345" s="76">
        <v>0</v>
      </c>
      <c r="S345" s="76">
        <v>0</v>
      </c>
      <c r="T345" s="76">
        <v>0</v>
      </c>
      <c r="U345" s="76">
        <v>0</v>
      </c>
      <c r="V345" s="76">
        <v>0</v>
      </c>
      <c r="W345" s="76">
        <v>0</v>
      </c>
      <c r="X345" s="76">
        <v>0</v>
      </c>
      <c r="Y345" s="76">
        <v>0</v>
      </c>
      <c r="Z345" s="76">
        <v>0</v>
      </c>
      <c r="AA345" s="76">
        <v>0</v>
      </c>
      <c r="AB345" s="76">
        <v>0</v>
      </c>
      <c r="AC345" s="76">
        <v>0</v>
      </c>
      <c r="AD345" s="76">
        <v>0</v>
      </c>
      <c r="AE345" s="76">
        <v>0</v>
      </c>
      <c r="AF345" s="76">
        <v>0</v>
      </c>
      <c r="AG345" s="76">
        <v>0</v>
      </c>
      <c r="AH345" s="76">
        <v>0</v>
      </c>
      <c r="AI345" s="76">
        <v>0</v>
      </c>
      <c r="AJ345" s="77">
        <f t="shared" si="5"/>
        <v>463560.26</v>
      </c>
      <c r="AM345" s="70"/>
    </row>
    <row r="346" spans="1:39" ht="20.100000000000001" hidden="1" customHeight="1" outlineLevel="2">
      <c r="A346" s="73">
        <v>1266</v>
      </c>
      <c r="B346" s="74" t="s">
        <v>984</v>
      </c>
      <c r="C346" s="75" t="s">
        <v>1301</v>
      </c>
      <c r="D346" s="76">
        <v>0</v>
      </c>
      <c r="E346" s="76">
        <v>0</v>
      </c>
      <c r="F346" s="76">
        <v>0</v>
      </c>
      <c r="G346" s="76">
        <v>0</v>
      </c>
      <c r="H346" s="76">
        <v>0</v>
      </c>
      <c r="I346" s="76">
        <v>0</v>
      </c>
      <c r="J346" s="76">
        <v>0</v>
      </c>
      <c r="K346" s="76">
        <v>0</v>
      </c>
      <c r="L346" s="76">
        <v>0</v>
      </c>
      <c r="M346" s="76">
        <v>0</v>
      </c>
      <c r="N346" s="76">
        <v>0</v>
      </c>
      <c r="O346" s="76">
        <v>0</v>
      </c>
      <c r="P346" s="76">
        <v>0</v>
      </c>
      <c r="Q346" s="76">
        <v>0</v>
      </c>
      <c r="R346" s="76">
        <v>0</v>
      </c>
      <c r="S346" s="76">
        <v>0</v>
      </c>
      <c r="T346" s="76">
        <v>0</v>
      </c>
      <c r="U346" s="76">
        <v>0</v>
      </c>
      <c r="V346" s="76">
        <v>0</v>
      </c>
      <c r="W346" s="76">
        <v>0</v>
      </c>
      <c r="X346" s="76">
        <v>0</v>
      </c>
      <c r="Y346" s="76">
        <v>0</v>
      </c>
      <c r="Z346" s="76">
        <v>0</v>
      </c>
      <c r="AA346" s="76">
        <v>0</v>
      </c>
      <c r="AB346" s="76">
        <v>0</v>
      </c>
      <c r="AC346" s="76">
        <v>0</v>
      </c>
      <c r="AD346" s="76">
        <v>0</v>
      </c>
      <c r="AE346" s="76">
        <v>0</v>
      </c>
      <c r="AF346" s="76">
        <v>0</v>
      </c>
      <c r="AG346" s="76">
        <v>0</v>
      </c>
      <c r="AH346" s="76">
        <v>0</v>
      </c>
      <c r="AI346" s="76">
        <v>0</v>
      </c>
      <c r="AJ346" s="77">
        <f t="shared" si="5"/>
        <v>0</v>
      </c>
      <c r="AM346" s="70"/>
    </row>
    <row r="347" spans="1:39" ht="20.100000000000001" hidden="1" customHeight="1" outlineLevel="2">
      <c r="A347" s="73">
        <v>1267</v>
      </c>
      <c r="B347" s="74" t="s">
        <v>985</v>
      </c>
      <c r="C347" s="75" t="s">
        <v>1301</v>
      </c>
      <c r="D347" s="76">
        <v>0</v>
      </c>
      <c r="E347" s="76">
        <v>0</v>
      </c>
      <c r="F347" s="76">
        <v>0</v>
      </c>
      <c r="G347" s="76">
        <v>0</v>
      </c>
      <c r="H347" s="76">
        <v>0</v>
      </c>
      <c r="I347" s="76">
        <v>0</v>
      </c>
      <c r="J347" s="76">
        <v>0</v>
      </c>
      <c r="K347" s="76">
        <v>0</v>
      </c>
      <c r="L347" s="76">
        <v>0</v>
      </c>
      <c r="M347" s="76">
        <v>0</v>
      </c>
      <c r="N347" s="76">
        <v>0</v>
      </c>
      <c r="O347" s="76">
        <v>0</v>
      </c>
      <c r="P347" s="76">
        <v>0</v>
      </c>
      <c r="Q347" s="76">
        <v>0</v>
      </c>
      <c r="R347" s="76">
        <v>0</v>
      </c>
      <c r="S347" s="76">
        <v>0</v>
      </c>
      <c r="T347" s="76">
        <v>0</v>
      </c>
      <c r="U347" s="76">
        <v>0</v>
      </c>
      <c r="V347" s="76">
        <v>0</v>
      </c>
      <c r="W347" s="76">
        <v>0</v>
      </c>
      <c r="X347" s="76">
        <v>0</v>
      </c>
      <c r="Y347" s="76">
        <v>0</v>
      </c>
      <c r="Z347" s="76">
        <v>0</v>
      </c>
      <c r="AA347" s="76">
        <v>0</v>
      </c>
      <c r="AB347" s="76">
        <v>0</v>
      </c>
      <c r="AC347" s="76">
        <v>0</v>
      </c>
      <c r="AD347" s="76">
        <v>0</v>
      </c>
      <c r="AE347" s="76">
        <v>0</v>
      </c>
      <c r="AF347" s="76">
        <v>0</v>
      </c>
      <c r="AG347" s="76">
        <v>0</v>
      </c>
      <c r="AH347" s="76">
        <v>0</v>
      </c>
      <c r="AI347" s="76">
        <v>0</v>
      </c>
      <c r="AJ347" s="77">
        <f t="shared" si="5"/>
        <v>0</v>
      </c>
      <c r="AM347" s="70"/>
    </row>
    <row r="348" spans="1:39" ht="20.100000000000001" hidden="1" customHeight="1" outlineLevel="2">
      <c r="A348" s="73">
        <v>1268</v>
      </c>
      <c r="B348" s="74" t="s">
        <v>986</v>
      </c>
      <c r="C348" s="75" t="s">
        <v>1301</v>
      </c>
      <c r="D348" s="76">
        <v>0</v>
      </c>
      <c r="E348" s="76">
        <v>0</v>
      </c>
      <c r="F348" s="76">
        <v>0</v>
      </c>
      <c r="G348" s="76">
        <v>0</v>
      </c>
      <c r="H348" s="76">
        <v>0</v>
      </c>
      <c r="I348" s="76">
        <v>0</v>
      </c>
      <c r="J348" s="76">
        <v>0</v>
      </c>
      <c r="K348" s="76">
        <v>0</v>
      </c>
      <c r="L348" s="76">
        <v>0</v>
      </c>
      <c r="M348" s="76">
        <v>0</v>
      </c>
      <c r="N348" s="76">
        <v>0</v>
      </c>
      <c r="O348" s="76">
        <v>0</v>
      </c>
      <c r="P348" s="76">
        <v>0</v>
      </c>
      <c r="Q348" s="76">
        <v>0</v>
      </c>
      <c r="R348" s="76">
        <v>0</v>
      </c>
      <c r="S348" s="76">
        <v>0</v>
      </c>
      <c r="T348" s="76">
        <v>0</v>
      </c>
      <c r="U348" s="76">
        <v>0</v>
      </c>
      <c r="V348" s="76">
        <v>0</v>
      </c>
      <c r="W348" s="76">
        <v>0</v>
      </c>
      <c r="X348" s="76">
        <v>0</v>
      </c>
      <c r="Y348" s="76">
        <v>0</v>
      </c>
      <c r="Z348" s="76">
        <v>0</v>
      </c>
      <c r="AA348" s="76">
        <v>0</v>
      </c>
      <c r="AB348" s="76">
        <v>0</v>
      </c>
      <c r="AC348" s="76">
        <v>0</v>
      </c>
      <c r="AD348" s="76">
        <v>0</v>
      </c>
      <c r="AE348" s="76">
        <v>0</v>
      </c>
      <c r="AF348" s="76">
        <v>0</v>
      </c>
      <c r="AG348" s="76">
        <v>0</v>
      </c>
      <c r="AH348" s="76">
        <v>0</v>
      </c>
      <c r="AI348" s="76">
        <v>0</v>
      </c>
      <c r="AJ348" s="77">
        <f t="shared" si="5"/>
        <v>0</v>
      </c>
      <c r="AM348" s="70"/>
    </row>
    <row r="349" spans="1:39" ht="20.100000000000001" hidden="1" customHeight="1" outlineLevel="2">
      <c r="A349" s="73">
        <v>1269</v>
      </c>
      <c r="B349" s="74" t="s">
        <v>987</v>
      </c>
      <c r="C349" s="75" t="s">
        <v>1301</v>
      </c>
      <c r="D349" s="76">
        <v>0</v>
      </c>
      <c r="E349" s="76">
        <v>0</v>
      </c>
      <c r="F349" s="76">
        <v>0</v>
      </c>
      <c r="G349" s="76">
        <v>0</v>
      </c>
      <c r="H349" s="76">
        <v>0</v>
      </c>
      <c r="I349" s="76">
        <v>0</v>
      </c>
      <c r="J349" s="76">
        <v>0</v>
      </c>
      <c r="K349" s="76">
        <v>0</v>
      </c>
      <c r="L349" s="76">
        <v>0</v>
      </c>
      <c r="M349" s="76">
        <v>0</v>
      </c>
      <c r="N349" s="76">
        <v>0</v>
      </c>
      <c r="O349" s="76">
        <v>0</v>
      </c>
      <c r="P349" s="76">
        <v>0</v>
      </c>
      <c r="Q349" s="76">
        <v>0</v>
      </c>
      <c r="R349" s="76">
        <v>0</v>
      </c>
      <c r="S349" s="76">
        <v>0</v>
      </c>
      <c r="T349" s="76">
        <v>0</v>
      </c>
      <c r="U349" s="76">
        <v>0</v>
      </c>
      <c r="V349" s="76">
        <v>0</v>
      </c>
      <c r="W349" s="76">
        <v>0</v>
      </c>
      <c r="X349" s="76">
        <v>0</v>
      </c>
      <c r="Y349" s="76">
        <v>0</v>
      </c>
      <c r="Z349" s="76">
        <v>0</v>
      </c>
      <c r="AA349" s="76">
        <v>0</v>
      </c>
      <c r="AB349" s="76">
        <v>0</v>
      </c>
      <c r="AC349" s="76">
        <v>0</v>
      </c>
      <c r="AD349" s="76">
        <v>0</v>
      </c>
      <c r="AE349" s="76">
        <v>0</v>
      </c>
      <c r="AF349" s="76">
        <v>0</v>
      </c>
      <c r="AG349" s="76">
        <v>0</v>
      </c>
      <c r="AH349" s="76">
        <v>0</v>
      </c>
      <c r="AI349" s="76">
        <v>0</v>
      </c>
      <c r="AJ349" s="77">
        <f t="shared" si="5"/>
        <v>0</v>
      </c>
      <c r="AM349" s="70"/>
    </row>
    <row r="350" spans="1:39" ht="20.100000000000001" hidden="1" customHeight="1" outlineLevel="2">
      <c r="A350" s="73">
        <v>1270</v>
      </c>
      <c r="B350" s="74" t="s">
        <v>988</v>
      </c>
      <c r="C350" s="75" t="s">
        <v>1301</v>
      </c>
      <c r="D350" s="76">
        <v>0</v>
      </c>
      <c r="E350" s="76">
        <v>0</v>
      </c>
      <c r="F350" s="76">
        <v>0</v>
      </c>
      <c r="G350" s="76">
        <v>0</v>
      </c>
      <c r="H350" s="76">
        <v>0</v>
      </c>
      <c r="I350" s="76">
        <v>0</v>
      </c>
      <c r="J350" s="76">
        <v>0</v>
      </c>
      <c r="K350" s="76">
        <v>0</v>
      </c>
      <c r="L350" s="76">
        <v>0</v>
      </c>
      <c r="M350" s="76">
        <v>0</v>
      </c>
      <c r="N350" s="76">
        <v>0</v>
      </c>
      <c r="O350" s="76">
        <v>0</v>
      </c>
      <c r="P350" s="76">
        <v>0</v>
      </c>
      <c r="Q350" s="76">
        <v>0</v>
      </c>
      <c r="R350" s="76">
        <v>0</v>
      </c>
      <c r="S350" s="76">
        <v>0</v>
      </c>
      <c r="T350" s="76">
        <v>0</v>
      </c>
      <c r="U350" s="76">
        <v>0</v>
      </c>
      <c r="V350" s="76">
        <v>0</v>
      </c>
      <c r="W350" s="76">
        <v>0</v>
      </c>
      <c r="X350" s="76">
        <v>0</v>
      </c>
      <c r="Y350" s="76">
        <v>0</v>
      </c>
      <c r="Z350" s="76">
        <v>0</v>
      </c>
      <c r="AA350" s="76">
        <v>0</v>
      </c>
      <c r="AB350" s="76">
        <v>0</v>
      </c>
      <c r="AC350" s="76">
        <v>0</v>
      </c>
      <c r="AD350" s="76">
        <v>0</v>
      </c>
      <c r="AE350" s="76">
        <v>0</v>
      </c>
      <c r="AF350" s="76">
        <v>0</v>
      </c>
      <c r="AG350" s="76">
        <v>0</v>
      </c>
      <c r="AH350" s="76">
        <v>0</v>
      </c>
      <c r="AI350" s="76">
        <v>0</v>
      </c>
      <c r="AJ350" s="77">
        <f t="shared" si="5"/>
        <v>0</v>
      </c>
      <c r="AM350" s="70"/>
    </row>
    <row r="351" spans="1:39" ht="20.100000000000001" hidden="1" customHeight="1" outlineLevel="2">
      <c r="A351" s="73">
        <v>1271</v>
      </c>
      <c r="B351" s="74" t="s">
        <v>989</v>
      </c>
      <c r="C351" s="75" t="s">
        <v>1301</v>
      </c>
      <c r="D351" s="76">
        <v>0</v>
      </c>
      <c r="E351" s="76">
        <v>0</v>
      </c>
      <c r="F351" s="76">
        <v>0</v>
      </c>
      <c r="G351" s="76">
        <v>0</v>
      </c>
      <c r="H351" s="76">
        <v>0</v>
      </c>
      <c r="I351" s="76">
        <v>0</v>
      </c>
      <c r="J351" s="76">
        <v>0</v>
      </c>
      <c r="K351" s="76">
        <v>0</v>
      </c>
      <c r="L351" s="76">
        <v>0</v>
      </c>
      <c r="M351" s="76">
        <v>0</v>
      </c>
      <c r="N351" s="76">
        <v>0</v>
      </c>
      <c r="O351" s="76">
        <v>0</v>
      </c>
      <c r="P351" s="76">
        <v>0</v>
      </c>
      <c r="Q351" s="76">
        <v>0</v>
      </c>
      <c r="R351" s="76">
        <v>0</v>
      </c>
      <c r="S351" s="76">
        <v>0</v>
      </c>
      <c r="T351" s="76">
        <v>0</v>
      </c>
      <c r="U351" s="76">
        <v>0</v>
      </c>
      <c r="V351" s="76">
        <v>0</v>
      </c>
      <c r="W351" s="76">
        <v>0</v>
      </c>
      <c r="X351" s="76">
        <v>0</v>
      </c>
      <c r="Y351" s="76">
        <v>0</v>
      </c>
      <c r="Z351" s="76">
        <v>0</v>
      </c>
      <c r="AA351" s="76">
        <v>0</v>
      </c>
      <c r="AB351" s="76">
        <v>0</v>
      </c>
      <c r="AC351" s="76">
        <v>0</v>
      </c>
      <c r="AD351" s="76">
        <v>0</v>
      </c>
      <c r="AE351" s="76">
        <v>0</v>
      </c>
      <c r="AF351" s="76">
        <v>0</v>
      </c>
      <c r="AG351" s="76">
        <v>0</v>
      </c>
      <c r="AH351" s="76">
        <v>0</v>
      </c>
      <c r="AI351" s="76">
        <v>0</v>
      </c>
      <c r="AJ351" s="77">
        <f t="shared" si="5"/>
        <v>0</v>
      </c>
      <c r="AM351" s="70"/>
    </row>
    <row r="352" spans="1:39" ht="20.100000000000001" hidden="1" customHeight="1" outlineLevel="2">
      <c r="A352" s="73">
        <v>1272</v>
      </c>
      <c r="B352" s="74" t="s">
        <v>990</v>
      </c>
      <c r="C352" s="75" t="s">
        <v>1301</v>
      </c>
      <c r="D352" s="76">
        <v>0</v>
      </c>
      <c r="E352" s="76">
        <v>0</v>
      </c>
      <c r="F352" s="76">
        <v>0</v>
      </c>
      <c r="G352" s="76">
        <v>0</v>
      </c>
      <c r="H352" s="76">
        <v>0</v>
      </c>
      <c r="I352" s="76">
        <v>0</v>
      </c>
      <c r="J352" s="76">
        <v>0</v>
      </c>
      <c r="K352" s="76">
        <v>0</v>
      </c>
      <c r="L352" s="76">
        <v>0</v>
      </c>
      <c r="M352" s="76">
        <v>0</v>
      </c>
      <c r="N352" s="76">
        <v>0</v>
      </c>
      <c r="O352" s="76">
        <v>0</v>
      </c>
      <c r="P352" s="76">
        <v>0</v>
      </c>
      <c r="Q352" s="76">
        <v>0</v>
      </c>
      <c r="R352" s="76">
        <v>0</v>
      </c>
      <c r="S352" s="76">
        <v>0</v>
      </c>
      <c r="T352" s="76">
        <v>0</v>
      </c>
      <c r="U352" s="76">
        <v>0</v>
      </c>
      <c r="V352" s="76">
        <v>0</v>
      </c>
      <c r="W352" s="76">
        <v>0</v>
      </c>
      <c r="X352" s="76">
        <v>0</v>
      </c>
      <c r="Y352" s="76">
        <v>0</v>
      </c>
      <c r="Z352" s="76">
        <v>0</v>
      </c>
      <c r="AA352" s="76">
        <v>0</v>
      </c>
      <c r="AB352" s="76">
        <v>0</v>
      </c>
      <c r="AC352" s="76">
        <v>0</v>
      </c>
      <c r="AD352" s="76">
        <v>0</v>
      </c>
      <c r="AE352" s="76">
        <v>0</v>
      </c>
      <c r="AF352" s="76">
        <v>0</v>
      </c>
      <c r="AG352" s="76">
        <v>0</v>
      </c>
      <c r="AH352" s="76">
        <v>0</v>
      </c>
      <c r="AI352" s="76">
        <v>0</v>
      </c>
      <c r="AJ352" s="77">
        <f t="shared" si="5"/>
        <v>0</v>
      </c>
      <c r="AM352" s="70"/>
    </row>
    <row r="353" spans="1:39" ht="20.100000000000001" hidden="1" customHeight="1" outlineLevel="2">
      <c r="A353" s="73">
        <v>1273</v>
      </c>
      <c r="B353" s="74" t="s">
        <v>991</v>
      </c>
      <c r="C353" s="75" t="s">
        <v>1301</v>
      </c>
      <c r="D353" s="76">
        <v>0</v>
      </c>
      <c r="E353" s="76">
        <v>0</v>
      </c>
      <c r="F353" s="76">
        <v>0</v>
      </c>
      <c r="G353" s="76">
        <v>0</v>
      </c>
      <c r="H353" s="76">
        <v>0</v>
      </c>
      <c r="I353" s="76">
        <v>0</v>
      </c>
      <c r="J353" s="76">
        <v>0</v>
      </c>
      <c r="K353" s="76">
        <v>0</v>
      </c>
      <c r="L353" s="76">
        <v>0</v>
      </c>
      <c r="M353" s="76">
        <v>0</v>
      </c>
      <c r="N353" s="76">
        <v>0</v>
      </c>
      <c r="O353" s="76">
        <v>0</v>
      </c>
      <c r="P353" s="76">
        <v>0</v>
      </c>
      <c r="Q353" s="76">
        <v>0</v>
      </c>
      <c r="R353" s="76">
        <v>0</v>
      </c>
      <c r="S353" s="76">
        <v>0</v>
      </c>
      <c r="T353" s="76">
        <v>0</v>
      </c>
      <c r="U353" s="76">
        <v>0</v>
      </c>
      <c r="V353" s="76">
        <v>0</v>
      </c>
      <c r="W353" s="76">
        <v>0</v>
      </c>
      <c r="X353" s="76">
        <v>0</v>
      </c>
      <c r="Y353" s="76">
        <v>0</v>
      </c>
      <c r="Z353" s="76">
        <v>0</v>
      </c>
      <c r="AA353" s="76">
        <v>0</v>
      </c>
      <c r="AB353" s="76">
        <v>0</v>
      </c>
      <c r="AC353" s="76">
        <v>0</v>
      </c>
      <c r="AD353" s="76">
        <v>0</v>
      </c>
      <c r="AE353" s="76">
        <v>0</v>
      </c>
      <c r="AF353" s="76">
        <v>0</v>
      </c>
      <c r="AG353" s="76">
        <v>0</v>
      </c>
      <c r="AH353" s="76">
        <v>0</v>
      </c>
      <c r="AI353" s="76">
        <v>0</v>
      </c>
      <c r="AJ353" s="77">
        <f t="shared" si="5"/>
        <v>0</v>
      </c>
      <c r="AM353" s="70"/>
    </row>
    <row r="354" spans="1:39" ht="20.100000000000001" hidden="1" customHeight="1" outlineLevel="2">
      <c r="A354" s="73">
        <v>1274</v>
      </c>
      <c r="B354" s="74" t="s">
        <v>992</v>
      </c>
      <c r="C354" s="75" t="s">
        <v>1301</v>
      </c>
      <c r="D354" s="76">
        <v>0</v>
      </c>
      <c r="E354" s="76">
        <v>0</v>
      </c>
      <c r="F354" s="76">
        <v>0</v>
      </c>
      <c r="G354" s="76">
        <v>0</v>
      </c>
      <c r="H354" s="76">
        <v>0</v>
      </c>
      <c r="I354" s="76">
        <v>0</v>
      </c>
      <c r="J354" s="76">
        <v>0</v>
      </c>
      <c r="K354" s="76">
        <v>0</v>
      </c>
      <c r="L354" s="76">
        <v>0</v>
      </c>
      <c r="M354" s="76">
        <v>0</v>
      </c>
      <c r="N354" s="76">
        <v>0</v>
      </c>
      <c r="O354" s="76">
        <v>0</v>
      </c>
      <c r="P354" s="76">
        <v>0</v>
      </c>
      <c r="Q354" s="76">
        <v>0</v>
      </c>
      <c r="R354" s="76">
        <v>0</v>
      </c>
      <c r="S354" s="76">
        <v>0</v>
      </c>
      <c r="T354" s="76">
        <v>0</v>
      </c>
      <c r="U354" s="76">
        <v>0</v>
      </c>
      <c r="V354" s="76">
        <v>0</v>
      </c>
      <c r="W354" s="76">
        <v>0</v>
      </c>
      <c r="X354" s="76">
        <v>0</v>
      </c>
      <c r="Y354" s="76">
        <v>0</v>
      </c>
      <c r="Z354" s="76">
        <v>0</v>
      </c>
      <c r="AA354" s="76">
        <v>0</v>
      </c>
      <c r="AB354" s="76">
        <v>0</v>
      </c>
      <c r="AC354" s="76">
        <v>0</v>
      </c>
      <c r="AD354" s="76">
        <v>0</v>
      </c>
      <c r="AE354" s="76">
        <v>0</v>
      </c>
      <c r="AF354" s="76">
        <v>0</v>
      </c>
      <c r="AG354" s="76">
        <v>0</v>
      </c>
      <c r="AH354" s="76">
        <v>0</v>
      </c>
      <c r="AI354" s="76">
        <v>0</v>
      </c>
      <c r="AJ354" s="77">
        <f t="shared" si="5"/>
        <v>0</v>
      </c>
      <c r="AM354" s="70"/>
    </row>
    <row r="355" spans="1:39" ht="20.100000000000001" hidden="1" customHeight="1" outlineLevel="2">
      <c r="A355" s="73">
        <v>1275</v>
      </c>
      <c r="B355" s="74" t="s">
        <v>993</v>
      </c>
      <c r="C355" s="75" t="s">
        <v>1301</v>
      </c>
      <c r="D355" s="76">
        <v>0</v>
      </c>
      <c r="E355" s="76">
        <v>0</v>
      </c>
      <c r="F355" s="76">
        <v>0</v>
      </c>
      <c r="G355" s="76">
        <v>0</v>
      </c>
      <c r="H355" s="76">
        <v>0</v>
      </c>
      <c r="I355" s="76">
        <v>0</v>
      </c>
      <c r="J355" s="76">
        <v>0</v>
      </c>
      <c r="K355" s="76">
        <v>0</v>
      </c>
      <c r="L355" s="76">
        <v>0</v>
      </c>
      <c r="M355" s="76">
        <v>0</v>
      </c>
      <c r="N355" s="76">
        <v>0</v>
      </c>
      <c r="O355" s="76">
        <v>0</v>
      </c>
      <c r="P355" s="76">
        <v>0</v>
      </c>
      <c r="Q355" s="76">
        <v>0</v>
      </c>
      <c r="R355" s="76">
        <v>0</v>
      </c>
      <c r="S355" s="76">
        <v>0</v>
      </c>
      <c r="T355" s="76">
        <v>0</v>
      </c>
      <c r="U355" s="76">
        <v>0</v>
      </c>
      <c r="V355" s="76">
        <v>0</v>
      </c>
      <c r="W355" s="76">
        <v>0</v>
      </c>
      <c r="X355" s="76">
        <v>0</v>
      </c>
      <c r="Y355" s="76">
        <v>0</v>
      </c>
      <c r="Z355" s="76">
        <v>0</v>
      </c>
      <c r="AA355" s="76">
        <v>0</v>
      </c>
      <c r="AB355" s="76">
        <v>0</v>
      </c>
      <c r="AC355" s="76">
        <v>0</v>
      </c>
      <c r="AD355" s="76">
        <v>0</v>
      </c>
      <c r="AE355" s="76">
        <v>0</v>
      </c>
      <c r="AF355" s="76">
        <v>0</v>
      </c>
      <c r="AG355" s="76">
        <v>0</v>
      </c>
      <c r="AH355" s="76">
        <v>0</v>
      </c>
      <c r="AI355" s="76">
        <v>0</v>
      </c>
      <c r="AJ355" s="77">
        <f t="shared" si="5"/>
        <v>0</v>
      </c>
      <c r="AM355" s="70"/>
    </row>
    <row r="356" spans="1:39" ht="20.100000000000001" hidden="1" customHeight="1" outlineLevel="2">
      <c r="A356" s="73">
        <v>1276</v>
      </c>
      <c r="B356" s="74" t="s">
        <v>994</v>
      </c>
      <c r="C356" s="75" t="s">
        <v>1301</v>
      </c>
      <c r="D356" s="76">
        <v>0</v>
      </c>
      <c r="E356" s="76">
        <v>0</v>
      </c>
      <c r="F356" s="76">
        <v>0</v>
      </c>
      <c r="G356" s="76">
        <v>0</v>
      </c>
      <c r="H356" s="76">
        <v>0</v>
      </c>
      <c r="I356" s="76">
        <v>0</v>
      </c>
      <c r="J356" s="76">
        <v>0</v>
      </c>
      <c r="K356" s="76">
        <v>0</v>
      </c>
      <c r="L356" s="76">
        <v>0</v>
      </c>
      <c r="M356" s="76">
        <v>0</v>
      </c>
      <c r="N356" s="76">
        <v>0</v>
      </c>
      <c r="O356" s="76">
        <v>0</v>
      </c>
      <c r="P356" s="76">
        <v>0</v>
      </c>
      <c r="Q356" s="76">
        <v>0</v>
      </c>
      <c r="R356" s="76">
        <v>0</v>
      </c>
      <c r="S356" s="76">
        <v>0</v>
      </c>
      <c r="T356" s="76">
        <v>0</v>
      </c>
      <c r="U356" s="76">
        <v>0</v>
      </c>
      <c r="V356" s="76">
        <v>0</v>
      </c>
      <c r="W356" s="76">
        <v>0</v>
      </c>
      <c r="X356" s="76">
        <v>0</v>
      </c>
      <c r="Y356" s="76">
        <v>0</v>
      </c>
      <c r="Z356" s="76">
        <v>0</v>
      </c>
      <c r="AA356" s="76">
        <v>0</v>
      </c>
      <c r="AB356" s="76">
        <v>0</v>
      </c>
      <c r="AC356" s="76">
        <v>0</v>
      </c>
      <c r="AD356" s="76">
        <v>0</v>
      </c>
      <c r="AE356" s="76">
        <v>0</v>
      </c>
      <c r="AF356" s="76">
        <v>0</v>
      </c>
      <c r="AG356" s="76">
        <v>0</v>
      </c>
      <c r="AH356" s="76">
        <v>0</v>
      </c>
      <c r="AI356" s="76">
        <v>0</v>
      </c>
      <c r="AJ356" s="77">
        <f t="shared" si="5"/>
        <v>0</v>
      </c>
      <c r="AM356" s="70"/>
    </row>
    <row r="357" spans="1:39" ht="20.100000000000001" hidden="1" customHeight="1" outlineLevel="2">
      <c r="A357" s="73">
        <v>1277</v>
      </c>
      <c r="B357" s="74" t="s">
        <v>995</v>
      </c>
      <c r="C357" s="75" t="s">
        <v>1301</v>
      </c>
      <c r="D357" s="76">
        <v>0</v>
      </c>
      <c r="E357" s="76">
        <v>0</v>
      </c>
      <c r="F357" s="76">
        <v>0</v>
      </c>
      <c r="G357" s="76">
        <v>0</v>
      </c>
      <c r="H357" s="76">
        <v>0</v>
      </c>
      <c r="I357" s="76">
        <v>0</v>
      </c>
      <c r="J357" s="76">
        <v>0</v>
      </c>
      <c r="K357" s="76">
        <v>0</v>
      </c>
      <c r="L357" s="76">
        <v>0</v>
      </c>
      <c r="M357" s="76">
        <v>0</v>
      </c>
      <c r="N357" s="76">
        <v>0</v>
      </c>
      <c r="O357" s="76">
        <v>0</v>
      </c>
      <c r="P357" s="76">
        <v>0</v>
      </c>
      <c r="Q357" s="76">
        <v>0</v>
      </c>
      <c r="R357" s="76">
        <v>0</v>
      </c>
      <c r="S357" s="76">
        <v>0</v>
      </c>
      <c r="T357" s="76">
        <v>0</v>
      </c>
      <c r="U357" s="76">
        <v>0</v>
      </c>
      <c r="V357" s="76">
        <v>0</v>
      </c>
      <c r="W357" s="76">
        <v>0</v>
      </c>
      <c r="X357" s="76">
        <v>0</v>
      </c>
      <c r="Y357" s="76">
        <v>0</v>
      </c>
      <c r="Z357" s="76">
        <v>0</v>
      </c>
      <c r="AA357" s="76">
        <v>0</v>
      </c>
      <c r="AB357" s="76">
        <v>0</v>
      </c>
      <c r="AC357" s="76">
        <v>0</v>
      </c>
      <c r="AD357" s="76">
        <v>0</v>
      </c>
      <c r="AE357" s="76">
        <v>0</v>
      </c>
      <c r="AF357" s="76">
        <v>0</v>
      </c>
      <c r="AG357" s="76">
        <v>0</v>
      </c>
      <c r="AH357" s="76">
        <v>0</v>
      </c>
      <c r="AI357" s="76">
        <v>0</v>
      </c>
      <c r="AJ357" s="77">
        <f t="shared" si="5"/>
        <v>0</v>
      </c>
      <c r="AM357" s="70"/>
    </row>
    <row r="358" spans="1:39" ht="20.100000000000001" hidden="1" customHeight="1" outlineLevel="2">
      <c r="A358" s="73">
        <v>1278</v>
      </c>
      <c r="B358" s="74" t="s">
        <v>996</v>
      </c>
      <c r="C358" s="75" t="s">
        <v>1301</v>
      </c>
      <c r="D358" s="76">
        <v>0</v>
      </c>
      <c r="E358" s="76">
        <v>0</v>
      </c>
      <c r="F358" s="76">
        <v>0</v>
      </c>
      <c r="G358" s="76">
        <v>0</v>
      </c>
      <c r="H358" s="76">
        <v>0</v>
      </c>
      <c r="I358" s="76">
        <v>0</v>
      </c>
      <c r="J358" s="76">
        <v>0</v>
      </c>
      <c r="K358" s="76">
        <v>0</v>
      </c>
      <c r="L358" s="76">
        <v>0</v>
      </c>
      <c r="M358" s="76">
        <v>0</v>
      </c>
      <c r="N358" s="76">
        <v>0</v>
      </c>
      <c r="O358" s="76">
        <v>0</v>
      </c>
      <c r="P358" s="76">
        <v>0</v>
      </c>
      <c r="Q358" s="76">
        <v>0</v>
      </c>
      <c r="R358" s="76">
        <v>0</v>
      </c>
      <c r="S358" s="76">
        <v>0</v>
      </c>
      <c r="T358" s="76">
        <v>0</v>
      </c>
      <c r="U358" s="76">
        <v>0</v>
      </c>
      <c r="V358" s="76">
        <v>0</v>
      </c>
      <c r="W358" s="76">
        <v>0</v>
      </c>
      <c r="X358" s="76">
        <v>0</v>
      </c>
      <c r="Y358" s="76">
        <v>0</v>
      </c>
      <c r="Z358" s="76">
        <v>0</v>
      </c>
      <c r="AA358" s="76">
        <v>0</v>
      </c>
      <c r="AB358" s="76">
        <v>0</v>
      </c>
      <c r="AC358" s="76">
        <v>0</v>
      </c>
      <c r="AD358" s="76">
        <v>0</v>
      </c>
      <c r="AE358" s="76">
        <v>0</v>
      </c>
      <c r="AF358" s="76">
        <v>0</v>
      </c>
      <c r="AG358" s="76">
        <v>0</v>
      </c>
      <c r="AH358" s="76">
        <v>0</v>
      </c>
      <c r="AI358" s="76">
        <v>0</v>
      </c>
      <c r="AJ358" s="77">
        <f t="shared" si="5"/>
        <v>0</v>
      </c>
      <c r="AM358" s="70"/>
    </row>
    <row r="359" spans="1:39" ht="20.100000000000001" hidden="1" customHeight="1" outlineLevel="2">
      <c r="A359" s="73">
        <v>1279</v>
      </c>
      <c r="B359" s="74" t="s">
        <v>997</v>
      </c>
      <c r="C359" s="75" t="s">
        <v>1301</v>
      </c>
      <c r="D359" s="76">
        <v>0</v>
      </c>
      <c r="E359" s="76">
        <v>0</v>
      </c>
      <c r="F359" s="76">
        <v>0</v>
      </c>
      <c r="G359" s="76">
        <v>0</v>
      </c>
      <c r="H359" s="76">
        <v>0</v>
      </c>
      <c r="I359" s="76">
        <v>0</v>
      </c>
      <c r="J359" s="76">
        <v>0</v>
      </c>
      <c r="K359" s="76">
        <v>0</v>
      </c>
      <c r="L359" s="76">
        <v>0</v>
      </c>
      <c r="M359" s="76">
        <v>0</v>
      </c>
      <c r="N359" s="76">
        <v>0</v>
      </c>
      <c r="O359" s="76">
        <v>0</v>
      </c>
      <c r="P359" s="76">
        <v>0</v>
      </c>
      <c r="Q359" s="76">
        <v>0</v>
      </c>
      <c r="R359" s="76">
        <v>0</v>
      </c>
      <c r="S359" s="76">
        <v>0</v>
      </c>
      <c r="T359" s="76">
        <v>0</v>
      </c>
      <c r="U359" s="76">
        <v>0</v>
      </c>
      <c r="V359" s="76">
        <v>0</v>
      </c>
      <c r="W359" s="76">
        <v>0</v>
      </c>
      <c r="X359" s="76">
        <v>0</v>
      </c>
      <c r="Y359" s="76">
        <v>0</v>
      </c>
      <c r="Z359" s="76">
        <v>0</v>
      </c>
      <c r="AA359" s="76">
        <v>0</v>
      </c>
      <c r="AB359" s="76">
        <v>0</v>
      </c>
      <c r="AC359" s="76">
        <v>0</v>
      </c>
      <c r="AD359" s="76">
        <v>0</v>
      </c>
      <c r="AE359" s="76">
        <v>0</v>
      </c>
      <c r="AF359" s="76">
        <v>0</v>
      </c>
      <c r="AG359" s="76">
        <v>0</v>
      </c>
      <c r="AH359" s="76">
        <v>0</v>
      </c>
      <c r="AI359" s="76">
        <v>0</v>
      </c>
      <c r="AJ359" s="77">
        <f t="shared" si="5"/>
        <v>0</v>
      </c>
      <c r="AM359" s="70"/>
    </row>
    <row r="360" spans="1:39" ht="20.100000000000001" hidden="1" customHeight="1" outlineLevel="2">
      <c r="A360" s="73">
        <v>1280</v>
      </c>
      <c r="B360" s="74" t="s">
        <v>998</v>
      </c>
      <c r="C360" s="75" t="s">
        <v>1301</v>
      </c>
      <c r="D360" s="76">
        <v>0</v>
      </c>
      <c r="E360" s="76">
        <v>0</v>
      </c>
      <c r="F360" s="76">
        <v>0</v>
      </c>
      <c r="G360" s="76">
        <v>0</v>
      </c>
      <c r="H360" s="76">
        <v>0</v>
      </c>
      <c r="I360" s="76">
        <v>0</v>
      </c>
      <c r="J360" s="76">
        <v>0</v>
      </c>
      <c r="K360" s="76">
        <v>0</v>
      </c>
      <c r="L360" s="76">
        <v>0</v>
      </c>
      <c r="M360" s="76">
        <v>0</v>
      </c>
      <c r="N360" s="76">
        <v>0</v>
      </c>
      <c r="O360" s="76">
        <v>0</v>
      </c>
      <c r="P360" s="76">
        <v>0</v>
      </c>
      <c r="Q360" s="76">
        <v>0</v>
      </c>
      <c r="R360" s="76">
        <v>0</v>
      </c>
      <c r="S360" s="76">
        <v>0</v>
      </c>
      <c r="T360" s="76">
        <v>0</v>
      </c>
      <c r="U360" s="76">
        <v>0</v>
      </c>
      <c r="V360" s="76">
        <v>0</v>
      </c>
      <c r="W360" s="76">
        <v>0</v>
      </c>
      <c r="X360" s="76">
        <v>0</v>
      </c>
      <c r="Y360" s="76">
        <v>0</v>
      </c>
      <c r="Z360" s="76">
        <v>0</v>
      </c>
      <c r="AA360" s="76">
        <v>0</v>
      </c>
      <c r="AB360" s="76">
        <v>0</v>
      </c>
      <c r="AC360" s="76">
        <v>0</v>
      </c>
      <c r="AD360" s="76">
        <v>0</v>
      </c>
      <c r="AE360" s="76">
        <v>0</v>
      </c>
      <c r="AF360" s="76">
        <v>0</v>
      </c>
      <c r="AG360" s="76">
        <v>0</v>
      </c>
      <c r="AH360" s="76">
        <v>0</v>
      </c>
      <c r="AI360" s="76">
        <v>0</v>
      </c>
      <c r="AJ360" s="77">
        <f t="shared" si="5"/>
        <v>0</v>
      </c>
      <c r="AM360" s="70"/>
    </row>
    <row r="361" spans="1:39" ht="20.100000000000001" hidden="1" customHeight="1" outlineLevel="2">
      <c r="A361" s="73">
        <v>1281</v>
      </c>
      <c r="B361" s="74" t="s">
        <v>999</v>
      </c>
      <c r="C361" s="75" t="s">
        <v>1301</v>
      </c>
      <c r="D361" s="76">
        <v>0</v>
      </c>
      <c r="E361" s="76">
        <v>0</v>
      </c>
      <c r="F361" s="76">
        <v>0</v>
      </c>
      <c r="G361" s="76">
        <v>0</v>
      </c>
      <c r="H361" s="76">
        <v>0</v>
      </c>
      <c r="I361" s="76">
        <v>0</v>
      </c>
      <c r="J361" s="76">
        <v>0</v>
      </c>
      <c r="K361" s="76">
        <v>0</v>
      </c>
      <c r="L361" s="76">
        <v>0</v>
      </c>
      <c r="M361" s="76">
        <v>0</v>
      </c>
      <c r="N361" s="76">
        <v>0</v>
      </c>
      <c r="O361" s="76">
        <v>0</v>
      </c>
      <c r="P361" s="76">
        <v>0</v>
      </c>
      <c r="Q361" s="76">
        <v>0</v>
      </c>
      <c r="R361" s="76">
        <v>0</v>
      </c>
      <c r="S361" s="76">
        <v>0</v>
      </c>
      <c r="T361" s="76">
        <v>0</v>
      </c>
      <c r="U361" s="76">
        <v>0</v>
      </c>
      <c r="V361" s="76">
        <v>0</v>
      </c>
      <c r="W361" s="76">
        <v>0</v>
      </c>
      <c r="X361" s="76">
        <v>0</v>
      </c>
      <c r="Y361" s="76">
        <v>0</v>
      </c>
      <c r="Z361" s="76">
        <v>0</v>
      </c>
      <c r="AA361" s="76">
        <v>0</v>
      </c>
      <c r="AB361" s="76">
        <v>0</v>
      </c>
      <c r="AC361" s="76">
        <v>0</v>
      </c>
      <c r="AD361" s="76">
        <v>0</v>
      </c>
      <c r="AE361" s="76">
        <v>0</v>
      </c>
      <c r="AF361" s="76">
        <v>0</v>
      </c>
      <c r="AG361" s="76">
        <v>0</v>
      </c>
      <c r="AH361" s="76">
        <v>0</v>
      </c>
      <c r="AI361" s="76">
        <v>0</v>
      </c>
      <c r="AJ361" s="77">
        <f t="shared" si="5"/>
        <v>0</v>
      </c>
      <c r="AM361" s="70"/>
    </row>
    <row r="362" spans="1:39" ht="20.100000000000001" hidden="1" customHeight="1" outlineLevel="2">
      <c r="A362" s="73">
        <v>1282</v>
      </c>
      <c r="B362" s="74" t="s">
        <v>1000</v>
      </c>
      <c r="C362" s="75" t="s">
        <v>1301</v>
      </c>
      <c r="D362" s="76">
        <v>0</v>
      </c>
      <c r="E362" s="76">
        <v>0</v>
      </c>
      <c r="F362" s="76">
        <v>0</v>
      </c>
      <c r="G362" s="76">
        <v>0</v>
      </c>
      <c r="H362" s="76">
        <v>0</v>
      </c>
      <c r="I362" s="76">
        <v>0</v>
      </c>
      <c r="J362" s="76">
        <v>0</v>
      </c>
      <c r="K362" s="76">
        <v>0</v>
      </c>
      <c r="L362" s="76">
        <v>0</v>
      </c>
      <c r="M362" s="76">
        <v>0</v>
      </c>
      <c r="N362" s="76">
        <v>0</v>
      </c>
      <c r="O362" s="76">
        <v>0</v>
      </c>
      <c r="P362" s="76">
        <v>0</v>
      </c>
      <c r="Q362" s="76">
        <v>0</v>
      </c>
      <c r="R362" s="76">
        <v>0</v>
      </c>
      <c r="S362" s="76">
        <v>0</v>
      </c>
      <c r="T362" s="76">
        <v>0</v>
      </c>
      <c r="U362" s="76">
        <v>0</v>
      </c>
      <c r="V362" s="76">
        <v>0</v>
      </c>
      <c r="W362" s="76">
        <v>0</v>
      </c>
      <c r="X362" s="76">
        <v>0</v>
      </c>
      <c r="Y362" s="76">
        <v>0</v>
      </c>
      <c r="Z362" s="76">
        <v>0</v>
      </c>
      <c r="AA362" s="76">
        <v>0</v>
      </c>
      <c r="AB362" s="76">
        <v>0</v>
      </c>
      <c r="AC362" s="76">
        <v>0</v>
      </c>
      <c r="AD362" s="76">
        <v>0</v>
      </c>
      <c r="AE362" s="76">
        <v>0</v>
      </c>
      <c r="AF362" s="76">
        <v>0</v>
      </c>
      <c r="AG362" s="76">
        <v>0</v>
      </c>
      <c r="AH362" s="76">
        <v>0</v>
      </c>
      <c r="AI362" s="76">
        <v>0</v>
      </c>
      <c r="AJ362" s="77">
        <f t="shared" si="5"/>
        <v>0</v>
      </c>
      <c r="AM362" s="70"/>
    </row>
    <row r="363" spans="1:39" ht="20.100000000000001" hidden="1" customHeight="1" outlineLevel="2">
      <c r="A363" s="73">
        <v>1283</v>
      </c>
      <c r="B363" s="74" t="s">
        <v>1001</v>
      </c>
      <c r="C363" s="75" t="s">
        <v>1301</v>
      </c>
      <c r="D363" s="76">
        <v>0</v>
      </c>
      <c r="E363" s="76">
        <v>0</v>
      </c>
      <c r="F363" s="76">
        <v>0</v>
      </c>
      <c r="G363" s="76">
        <v>0</v>
      </c>
      <c r="H363" s="76">
        <v>0</v>
      </c>
      <c r="I363" s="76">
        <v>0</v>
      </c>
      <c r="J363" s="76">
        <v>0</v>
      </c>
      <c r="K363" s="76">
        <v>0</v>
      </c>
      <c r="L363" s="76">
        <v>0</v>
      </c>
      <c r="M363" s="76">
        <v>0</v>
      </c>
      <c r="N363" s="76">
        <v>0</v>
      </c>
      <c r="O363" s="76">
        <v>0</v>
      </c>
      <c r="P363" s="76">
        <v>0</v>
      </c>
      <c r="Q363" s="76">
        <v>0</v>
      </c>
      <c r="R363" s="76">
        <v>0</v>
      </c>
      <c r="S363" s="76">
        <v>0</v>
      </c>
      <c r="T363" s="76">
        <v>0</v>
      </c>
      <c r="U363" s="76">
        <v>0</v>
      </c>
      <c r="V363" s="76">
        <v>0</v>
      </c>
      <c r="W363" s="76">
        <v>0</v>
      </c>
      <c r="X363" s="76">
        <v>0</v>
      </c>
      <c r="Y363" s="76">
        <v>0</v>
      </c>
      <c r="Z363" s="76">
        <v>0</v>
      </c>
      <c r="AA363" s="76">
        <v>0</v>
      </c>
      <c r="AB363" s="76">
        <v>0</v>
      </c>
      <c r="AC363" s="76">
        <v>0</v>
      </c>
      <c r="AD363" s="76">
        <v>0</v>
      </c>
      <c r="AE363" s="76">
        <v>0</v>
      </c>
      <c r="AF363" s="76">
        <v>0</v>
      </c>
      <c r="AG363" s="76">
        <v>0</v>
      </c>
      <c r="AH363" s="76">
        <v>0</v>
      </c>
      <c r="AI363" s="76">
        <v>0</v>
      </c>
      <c r="AJ363" s="77">
        <f t="shared" si="5"/>
        <v>0</v>
      </c>
      <c r="AM363" s="70"/>
    </row>
    <row r="364" spans="1:39" ht="20.100000000000001" hidden="1" customHeight="1" outlineLevel="2">
      <c r="A364" s="73">
        <v>1284</v>
      </c>
      <c r="B364" s="74" t="s">
        <v>1002</v>
      </c>
      <c r="C364" s="75" t="s">
        <v>1301</v>
      </c>
      <c r="D364" s="76">
        <v>0</v>
      </c>
      <c r="E364" s="76">
        <v>0</v>
      </c>
      <c r="F364" s="76">
        <v>0</v>
      </c>
      <c r="G364" s="76">
        <v>0</v>
      </c>
      <c r="H364" s="76">
        <v>0</v>
      </c>
      <c r="I364" s="76">
        <v>0</v>
      </c>
      <c r="J364" s="76">
        <v>0</v>
      </c>
      <c r="K364" s="76">
        <v>0</v>
      </c>
      <c r="L364" s="76">
        <v>0</v>
      </c>
      <c r="M364" s="76">
        <v>0</v>
      </c>
      <c r="N364" s="76">
        <v>0</v>
      </c>
      <c r="O364" s="76">
        <v>0</v>
      </c>
      <c r="P364" s="76">
        <v>0</v>
      </c>
      <c r="Q364" s="76">
        <v>0</v>
      </c>
      <c r="R364" s="76">
        <v>0</v>
      </c>
      <c r="S364" s="76">
        <v>0</v>
      </c>
      <c r="T364" s="76">
        <v>0</v>
      </c>
      <c r="U364" s="76">
        <v>0</v>
      </c>
      <c r="V364" s="76">
        <v>0</v>
      </c>
      <c r="W364" s="76">
        <v>0</v>
      </c>
      <c r="X364" s="76">
        <v>0</v>
      </c>
      <c r="Y364" s="76">
        <v>0</v>
      </c>
      <c r="Z364" s="76">
        <v>0</v>
      </c>
      <c r="AA364" s="76">
        <v>0</v>
      </c>
      <c r="AB364" s="76">
        <v>0</v>
      </c>
      <c r="AC364" s="76">
        <v>0</v>
      </c>
      <c r="AD364" s="76">
        <v>0</v>
      </c>
      <c r="AE364" s="76">
        <v>0</v>
      </c>
      <c r="AF364" s="76">
        <v>0</v>
      </c>
      <c r="AG364" s="76">
        <v>0</v>
      </c>
      <c r="AH364" s="76">
        <v>0</v>
      </c>
      <c r="AI364" s="76">
        <v>0</v>
      </c>
      <c r="AJ364" s="77">
        <f t="shared" si="5"/>
        <v>0</v>
      </c>
      <c r="AM364" s="70"/>
    </row>
    <row r="365" spans="1:39" ht="20.100000000000001" hidden="1" customHeight="1" outlineLevel="2">
      <c r="A365" s="73">
        <v>1285</v>
      </c>
      <c r="B365" s="74" t="s">
        <v>1003</v>
      </c>
      <c r="C365" s="75" t="s">
        <v>1301</v>
      </c>
      <c r="D365" s="76">
        <v>0</v>
      </c>
      <c r="E365" s="76">
        <v>0</v>
      </c>
      <c r="F365" s="76">
        <v>0</v>
      </c>
      <c r="G365" s="76">
        <v>0</v>
      </c>
      <c r="H365" s="76">
        <v>0</v>
      </c>
      <c r="I365" s="76">
        <v>0</v>
      </c>
      <c r="J365" s="76">
        <v>0</v>
      </c>
      <c r="K365" s="76">
        <v>0</v>
      </c>
      <c r="L365" s="76">
        <v>0</v>
      </c>
      <c r="M365" s="76">
        <v>0</v>
      </c>
      <c r="N365" s="76">
        <v>0</v>
      </c>
      <c r="O365" s="76">
        <v>0</v>
      </c>
      <c r="P365" s="76">
        <v>0</v>
      </c>
      <c r="Q365" s="76">
        <v>0</v>
      </c>
      <c r="R365" s="76">
        <v>0</v>
      </c>
      <c r="S365" s="76">
        <v>0</v>
      </c>
      <c r="T365" s="76">
        <v>0</v>
      </c>
      <c r="U365" s="76">
        <v>0</v>
      </c>
      <c r="V365" s="76">
        <v>0</v>
      </c>
      <c r="W365" s="76">
        <v>0</v>
      </c>
      <c r="X365" s="76">
        <v>0</v>
      </c>
      <c r="Y365" s="76">
        <v>0</v>
      </c>
      <c r="Z365" s="76">
        <v>0</v>
      </c>
      <c r="AA365" s="76">
        <v>0</v>
      </c>
      <c r="AB365" s="76">
        <v>0</v>
      </c>
      <c r="AC365" s="76">
        <v>0</v>
      </c>
      <c r="AD365" s="76">
        <v>0</v>
      </c>
      <c r="AE365" s="76">
        <v>0</v>
      </c>
      <c r="AF365" s="76">
        <v>0</v>
      </c>
      <c r="AG365" s="76">
        <v>0</v>
      </c>
      <c r="AH365" s="76">
        <v>0</v>
      </c>
      <c r="AI365" s="76">
        <v>0</v>
      </c>
      <c r="AJ365" s="77">
        <f t="shared" si="5"/>
        <v>0</v>
      </c>
      <c r="AM365" s="70"/>
    </row>
    <row r="366" spans="1:39" ht="20.100000000000001" hidden="1" customHeight="1" outlineLevel="2">
      <c r="A366" s="73">
        <v>1286</v>
      </c>
      <c r="B366" s="74" t="s">
        <v>1004</v>
      </c>
      <c r="C366" s="75" t="s">
        <v>1301</v>
      </c>
      <c r="D366" s="76">
        <v>0</v>
      </c>
      <c r="E366" s="76">
        <v>0</v>
      </c>
      <c r="F366" s="76">
        <v>0</v>
      </c>
      <c r="G366" s="76">
        <v>0</v>
      </c>
      <c r="H366" s="76">
        <v>0</v>
      </c>
      <c r="I366" s="76">
        <v>0</v>
      </c>
      <c r="J366" s="76">
        <v>0</v>
      </c>
      <c r="K366" s="76">
        <v>0</v>
      </c>
      <c r="L366" s="76">
        <v>0</v>
      </c>
      <c r="M366" s="76">
        <v>0</v>
      </c>
      <c r="N366" s="76">
        <v>0</v>
      </c>
      <c r="O366" s="76">
        <v>0</v>
      </c>
      <c r="P366" s="76">
        <v>0</v>
      </c>
      <c r="Q366" s="76">
        <v>0</v>
      </c>
      <c r="R366" s="76">
        <v>0</v>
      </c>
      <c r="S366" s="76">
        <v>0</v>
      </c>
      <c r="T366" s="76">
        <v>0</v>
      </c>
      <c r="U366" s="76">
        <v>0</v>
      </c>
      <c r="V366" s="76">
        <v>0</v>
      </c>
      <c r="W366" s="76">
        <v>0</v>
      </c>
      <c r="X366" s="76">
        <v>0</v>
      </c>
      <c r="Y366" s="76">
        <v>0</v>
      </c>
      <c r="Z366" s="76">
        <v>0</v>
      </c>
      <c r="AA366" s="76">
        <v>0</v>
      </c>
      <c r="AB366" s="76">
        <v>0</v>
      </c>
      <c r="AC366" s="76">
        <v>0</v>
      </c>
      <c r="AD366" s="76">
        <v>0</v>
      </c>
      <c r="AE366" s="76">
        <v>0</v>
      </c>
      <c r="AF366" s="76">
        <v>0</v>
      </c>
      <c r="AG366" s="76">
        <v>0</v>
      </c>
      <c r="AH366" s="76">
        <v>0</v>
      </c>
      <c r="AI366" s="76">
        <v>0</v>
      </c>
      <c r="AJ366" s="77">
        <f t="shared" si="5"/>
        <v>0</v>
      </c>
      <c r="AM366" s="70"/>
    </row>
    <row r="367" spans="1:39" ht="20.100000000000001" hidden="1" customHeight="1" outlineLevel="2">
      <c r="A367" s="73">
        <v>1287</v>
      </c>
      <c r="B367" s="74" t="s">
        <v>1005</v>
      </c>
      <c r="C367" s="75" t="s">
        <v>1301</v>
      </c>
      <c r="D367" s="76">
        <v>0</v>
      </c>
      <c r="E367" s="76">
        <v>0</v>
      </c>
      <c r="F367" s="76">
        <v>0</v>
      </c>
      <c r="G367" s="76">
        <v>0</v>
      </c>
      <c r="H367" s="76">
        <v>0</v>
      </c>
      <c r="I367" s="76">
        <v>0</v>
      </c>
      <c r="J367" s="76">
        <v>0</v>
      </c>
      <c r="K367" s="76">
        <v>0</v>
      </c>
      <c r="L367" s="76">
        <v>0</v>
      </c>
      <c r="M367" s="76">
        <v>0</v>
      </c>
      <c r="N367" s="76">
        <v>0</v>
      </c>
      <c r="O367" s="76">
        <v>0</v>
      </c>
      <c r="P367" s="76">
        <v>0</v>
      </c>
      <c r="Q367" s="76">
        <v>0</v>
      </c>
      <c r="R367" s="76">
        <v>0</v>
      </c>
      <c r="S367" s="76">
        <v>0</v>
      </c>
      <c r="T367" s="76">
        <v>0</v>
      </c>
      <c r="U367" s="76">
        <v>0</v>
      </c>
      <c r="V367" s="76">
        <v>0</v>
      </c>
      <c r="W367" s="76">
        <v>0</v>
      </c>
      <c r="X367" s="76">
        <v>0</v>
      </c>
      <c r="Y367" s="76">
        <v>0</v>
      </c>
      <c r="Z367" s="76">
        <v>0</v>
      </c>
      <c r="AA367" s="76">
        <v>0</v>
      </c>
      <c r="AB367" s="76">
        <v>0</v>
      </c>
      <c r="AC367" s="76">
        <v>0</v>
      </c>
      <c r="AD367" s="76">
        <v>0</v>
      </c>
      <c r="AE367" s="76">
        <v>0</v>
      </c>
      <c r="AF367" s="76">
        <v>0</v>
      </c>
      <c r="AG367" s="76">
        <v>0</v>
      </c>
      <c r="AH367" s="76">
        <v>0</v>
      </c>
      <c r="AI367" s="76">
        <v>0</v>
      </c>
      <c r="AJ367" s="77">
        <f t="shared" si="5"/>
        <v>0</v>
      </c>
      <c r="AM367" s="70"/>
    </row>
    <row r="368" spans="1:39" ht="20.100000000000001" hidden="1" customHeight="1" outlineLevel="2">
      <c r="A368" s="73">
        <v>1301</v>
      </c>
      <c r="B368" s="74" t="s">
        <v>1006</v>
      </c>
      <c r="C368" s="75" t="s">
        <v>1301</v>
      </c>
      <c r="D368" s="76">
        <v>0</v>
      </c>
      <c r="E368" s="76">
        <v>0</v>
      </c>
      <c r="F368" s="76">
        <v>0</v>
      </c>
      <c r="G368" s="76">
        <v>0</v>
      </c>
      <c r="H368" s="76">
        <v>0</v>
      </c>
      <c r="I368" s="76">
        <v>0</v>
      </c>
      <c r="J368" s="76">
        <v>0</v>
      </c>
      <c r="K368" s="76">
        <v>0</v>
      </c>
      <c r="L368" s="76">
        <v>0</v>
      </c>
      <c r="M368" s="76">
        <v>0</v>
      </c>
      <c r="N368" s="76">
        <v>0</v>
      </c>
      <c r="O368" s="76">
        <v>0</v>
      </c>
      <c r="P368" s="76">
        <v>0</v>
      </c>
      <c r="Q368" s="76">
        <v>0</v>
      </c>
      <c r="R368" s="76">
        <v>0</v>
      </c>
      <c r="S368" s="76">
        <v>0</v>
      </c>
      <c r="T368" s="76">
        <v>0</v>
      </c>
      <c r="U368" s="76">
        <v>0</v>
      </c>
      <c r="V368" s="76">
        <v>0</v>
      </c>
      <c r="W368" s="76">
        <v>0</v>
      </c>
      <c r="X368" s="76">
        <v>0</v>
      </c>
      <c r="Y368" s="76">
        <v>0</v>
      </c>
      <c r="Z368" s="76">
        <v>0</v>
      </c>
      <c r="AA368" s="76">
        <v>0</v>
      </c>
      <c r="AB368" s="76">
        <v>0</v>
      </c>
      <c r="AC368" s="76">
        <v>0</v>
      </c>
      <c r="AD368" s="76">
        <v>0</v>
      </c>
      <c r="AE368" s="76">
        <v>0</v>
      </c>
      <c r="AF368" s="76">
        <v>0</v>
      </c>
      <c r="AG368" s="76">
        <v>0</v>
      </c>
      <c r="AH368" s="76">
        <v>0</v>
      </c>
      <c r="AI368" s="76">
        <v>0</v>
      </c>
      <c r="AJ368" s="77">
        <f t="shared" si="5"/>
        <v>0</v>
      </c>
      <c r="AM368" s="70"/>
    </row>
    <row r="369" spans="1:39" ht="20.100000000000001" hidden="1" customHeight="1" outlineLevel="2">
      <c r="A369" s="73">
        <v>1302</v>
      </c>
      <c r="B369" s="74" t="s">
        <v>1007</v>
      </c>
      <c r="C369" s="75" t="s">
        <v>1301</v>
      </c>
      <c r="D369" s="76">
        <v>0</v>
      </c>
      <c r="E369" s="76">
        <v>0</v>
      </c>
      <c r="F369" s="76">
        <v>0</v>
      </c>
      <c r="G369" s="76">
        <v>0</v>
      </c>
      <c r="H369" s="76">
        <v>0</v>
      </c>
      <c r="I369" s="76">
        <v>0</v>
      </c>
      <c r="J369" s="76">
        <v>0</v>
      </c>
      <c r="K369" s="76">
        <v>0</v>
      </c>
      <c r="L369" s="76">
        <v>0</v>
      </c>
      <c r="M369" s="76">
        <v>0</v>
      </c>
      <c r="N369" s="76">
        <v>0</v>
      </c>
      <c r="O369" s="76">
        <v>0</v>
      </c>
      <c r="P369" s="76">
        <v>0</v>
      </c>
      <c r="Q369" s="76">
        <v>0</v>
      </c>
      <c r="R369" s="76">
        <v>0</v>
      </c>
      <c r="S369" s="76">
        <v>0</v>
      </c>
      <c r="T369" s="76">
        <v>0</v>
      </c>
      <c r="U369" s="76">
        <v>0</v>
      </c>
      <c r="V369" s="76">
        <v>0</v>
      </c>
      <c r="W369" s="76">
        <v>0</v>
      </c>
      <c r="X369" s="76">
        <v>0</v>
      </c>
      <c r="Y369" s="76">
        <v>0</v>
      </c>
      <c r="Z369" s="76">
        <v>0</v>
      </c>
      <c r="AA369" s="76">
        <v>0</v>
      </c>
      <c r="AB369" s="76">
        <v>0</v>
      </c>
      <c r="AC369" s="76">
        <v>0</v>
      </c>
      <c r="AD369" s="76">
        <v>0</v>
      </c>
      <c r="AE369" s="76">
        <v>0</v>
      </c>
      <c r="AF369" s="76">
        <v>0</v>
      </c>
      <c r="AG369" s="76">
        <v>0</v>
      </c>
      <c r="AH369" s="76">
        <v>0</v>
      </c>
      <c r="AI369" s="76">
        <v>0</v>
      </c>
      <c r="AJ369" s="77">
        <f t="shared" si="5"/>
        <v>0</v>
      </c>
      <c r="AM369" s="70"/>
    </row>
    <row r="370" spans="1:39" ht="20.100000000000001" hidden="1" customHeight="1" outlineLevel="2">
      <c r="A370" s="73">
        <v>1303</v>
      </c>
      <c r="B370" s="74" t="s">
        <v>1008</v>
      </c>
      <c r="C370" s="75" t="s">
        <v>1301</v>
      </c>
      <c r="D370" s="76">
        <v>0</v>
      </c>
      <c r="E370" s="76">
        <v>0</v>
      </c>
      <c r="F370" s="76">
        <v>0</v>
      </c>
      <c r="G370" s="76">
        <v>0</v>
      </c>
      <c r="H370" s="76">
        <v>0</v>
      </c>
      <c r="I370" s="76">
        <v>0</v>
      </c>
      <c r="J370" s="76">
        <v>0</v>
      </c>
      <c r="K370" s="76">
        <v>0</v>
      </c>
      <c r="L370" s="76">
        <v>0</v>
      </c>
      <c r="M370" s="76">
        <v>0</v>
      </c>
      <c r="N370" s="76">
        <v>0</v>
      </c>
      <c r="O370" s="76">
        <v>0</v>
      </c>
      <c r="P370" s="76">
        <v>0</v>
      </c>
      <c r="Q370" s="76">
        <v>0</v>
      </c>
      <c r="R370" s="76">
        <v>0</v>
      </c>
      <c r="S370" s="76">
        <v>0</v>
      </c>
      <c r="T370" s="76">
        <v>0</v>
      </c>
      <c r="U370" s="76">
        <v>0</v>
      </c>
      <c r="V370" s="76">
        <v>0</v>
      </c>
      <c r="W370" s="76">
        <v>0</v>
      </c>
      <c r="X370" s="76">
        <v>0</v>
      </c>
      <c r="Y370" s="76">
        <v>0</v>
      </c>
      <c r="Z370" s="76">
        <v>0</v>
      </c>
      <c r="AA370" s="76">
        <v>0</v>
      </c>
      <c r="AB370" s="76">
        <v>0</v>
      </c>
      <c r="AC370" s="76">
        <v>0</v>
      </c>
      <c r="AD370" s="76">
        <v>0</v>
      </c>
      <c r="AE370" s="76">
        <v>0</v>
      </c>
      <c r="AF370" s="76">
        <v>0</v>
      </c>
      <c r="AG370" s="76">
        <v>0</v>
      </c>
      <c r="AH370" s="76">
        <v>0</v>
      </c>
      <c r="AI370" s="76">
        <v>0</v>
      </c>
      <c r="AJ370" s="77">
        <f t="shared" si="5"/>
        <v>0</v>
      </c>
      <c r="AM370" s="70"/>
    </row>
    <row r="371" spans="1:39" ht="20.100000000000001" hidden="1" customHeight="1" outlineLevel="2">
      <c r="A371" s="73">
        <v>1304</v>
      </c>
      <c r="B371" s="74" t="s">
        <v>1009</v>
      </c>
      <c r="C371" s="75" t="s">
        <v>1301</v>
      </c>
      <c r="D371" s="76">
        <v>0</v>
      </c>
      <c r="E371" s="76">
        <v>0</v>
      </c>
      <c r="F371" s="76">
        <v>0</v>
      </c>
      <c r="G371" s="76">
        <v>0</v>
      </c>
      <c r="H371" s="76">
        <v>0</v>
      </c>
      <c r="I371" s="76">
        <v>0</v>
      </c>
      <c r="J371" s="76">
        <v>0</v>
      </c>
      <c r="K371" s="76">
        <v>0</v>
      </c>
      <c r="L371" s="76">
        <v>0</v>
      </c>
      <c r="M371" s="76">
        <v>0</v>
      </c>
      <c r="N371" s="76">
        <v>0</v>
      </c>
      <c r="O371" s="76">
        <v>0</v>
      </c>
      <c r="P371" s="76">
        <v>0</v>
      </c>
      <c r="Q371" s="76">
        <v>0</v>
      </c>
      <c r="R371" s="76">
        <v>0</v>
      </c>
      <c r="S371" s="76">
        <v>0</v>
      </c>
      <c r="T371" s="76">
        <v>0</v>
      </c>
      <c r="U371" s="76">
        <v>0</v>
      </c>
      <c r="V371" s="76">
        <v>0</v>
      </c>
      <c r="W371" s="76">
        <v>0</v>
      </c>
      <c r="X371" s="76">
        <v>0</v>
      </c>
      <c r="Y371" s="76">
        <v>0</v>
      </c>
      <c r="Z371" s="76">
        <v>0</v>
      </c>
      <c r="AA371" s="76">
        <v>0</v>
      </c>
      <c r="AB371" s="76">
        <v>0</v>
      </c>
      <c r="AC371" s="76">
        <v>0</v>
      </c>
      <c r="AD371" s="76">
        <v>0</v>
      </c>
      <c r="AE371" s="76">
        <v>0</v>
      </c>
      <c r="AF371" s="76">
        <v>0</v>
      </c>
      <c r="AG371" s="76">
        <v>0</v>
      </c>
      <c r="AH371" s="76">
        <v>0</v>
      </c>
      <c r="AI371" s="76">
        <v>0</v>
      </c>
      <c r="AJ371" s="77">
        <f t="shared" si="5"/>
        <v>0</v>
      </c>
      <c r="AM371" s="70"/>
    </row>
    <row r="372" spans="1:39" ht="20.100000000000001" hidden="1" customHeight="1" outlineLevel="2">
      <c r="A372" s="73">
        <v>1305</v>
      </c>
      <c r="B372" s="74" t="s">
        <v>1010</v>
      </c>
      <c r="C372" s="75" t="s">
        <v>1301</v>
      </c>
      <c r="D372" s="76">
        <v>0</v>
      </c>
      <c r="E372" s="76">
        <v>0</v>
      </c>
      <c r="F372" s="76">
        <v>0</v>
      </c>
      <c r="G372" s="76">
        <v>0</v>
      </c>
      <c r="H372" s="76">
        <v>0</v>
      </c>
      <c r="I372" s="76">
        <v>0</v>
      </c>
      <c r="J372" s="76">
        <v>0</v>
      </c>
      <c r="K372" s="76">
        <v>0</v>
      </c>
      <c r="L372" s="76">
        <v>0</v>
      </c>
      <c r="M372" s="76">
        <v>0</v>
      </c>
      <c r="N372" s="76">
        <v>0</v>
      </c>
      <c r="O372" s="76">
        <v>0</v>
      </c>
      <c r="P372" s="76">
        <v>0</v>
      </c>
      <c r="Q372" s="76">
        <v>0</v>
      </c>
      <c r="R372" s="76">
        <v>0</v>
      </c>
      <c r="S372" s="76">
        <v>0</v>
      </c>
      <c r="T372" s="76">
        <v>0</v>
      </c>
      <c r="U372" s="76">
        <v>0</v>
      </c>
      <c r="V372" s="76">
        <v>0</v>
      </c>
      <c r="W372" s="76">
        <v>0</v>
      </c>
      <c r="X372" s="76">
        <v>0</v>
      </c>
      <c r="Y372" s="76">
        <v>0</v>
      </c>
      <c r="Z372" s="76">
        <v>0</v>
      </c>
      <c r="AA372" s="76">
        <v>0</v>
      </c>
      <c r="AB372" s="76">
        <v>0</v>
      </c>
      <c r="AC372" s="76">
        <v>0</v>
      </c>
      <c r="AD372" s="76">
        <v>0</v>
      </c>
      <c r="AE372" s="76">
        <v>0</v>
      </c>
      <c r="AF372" s="76">
        <v>0</v>
      </c>
      <c r="AG372" s="76">
        <v>0</v>
      </c>
      <c r="AH372" s="76">
        <v>0</v>
      </c>
      <c r="AI372" s="76">
        <v>0</v>
      </c>
      <c r="AJ372" s="77">
        <f t="shared" si="5"/>
        <v>0</v>
      </c>
      <c r="AM372" s="70"/>
    </row>
    <row r="373" spans="1:39" ht="20.100000000000001" hidden="1" customHeight="1" outlineLevel="2">
      <c r="A373" s="73">
        <v>1306</v>
      </c>
      <c r="B373" s="74" t="s">
        <v>1011</v>
      </c>
      <c r="C373" s="75" t="s">
        <v>1301</v>
      </c>
      <c r="D373" s="76">
        <v>0</v>
      </c>
      <c r="E373" s="76">
        <v>0</v>
      </c>
      <c r="F373" s="76">
        <v>0</v>
      </c>
      <c r="G373" s="76">
        <v>0</v>
      </c>
      <c r="H373" s="76">
        <v>0</v>
      </c>
      <c r="I373" s="76">
        <v>0</v>
      </c>
      <c r="J373" s="76">
        <v>0</v>
      </c>
      <c r="K373" s="76">
        <v>0</v>
      </c>
      <c r="L373" s="76">
        <v>0</v>
      </c>
      <c r="M373" s="76">
        <v>0</v>
      </c>
      <c r="N373" s="76">
        <v>0</v>
      </c>
      <c r="O373" s="76">
        <v>0</v>
      </c>
      <c r="P373" s="76">
        <v>0</v>
      </c>
      <c r="Q373" s="76">
        <v>0</v>
      </c>
      <c r="R373" s="76">
        <v>0</v>
      </c>
      <c r="S373" s="76">
        <v>0</v>
      </c>
      <c r="T373" s="76">
        <v>0</v>
      </c>
      <c r="U373" s="76">
        <v>0</v>
      </c>
      <c r="V373" s="76">
        <v>0</v>
      </c>
      <c r="W373" s="76">
        <v>0</v>
      </c>
      <c r="X373" s="76">
        <v>0</v>
      </c>
      <c r="Y373" s="76">
        <v>0</v>
      </c>
      <c r="Z373" s="76">
        <v>0</v>
      </c>
      <c r="AA373" s="76">
        <v>0</v>
      </c>
      <c r="AB373" s="76">
        <v>0</v>
      </c>
      <c r="AC373" s="76">
        <v>0</v>
      </c>
      <c r="AD373" s="76">
        <v>0</v>
      </c>
      <c r="AE373" s="76">
        <v>0</v>
      </c>
      <c r="AF373" s="76">
        <v>0</v>
      </c>
      <c r="AG373" s="76">
        <v>0</v>
      </c>
      <c r="AH373" s="76">
        <v>0</v>
      </c>
      <c r="AI373" s="76">
        <v>0</v>
      </c>
      <c r="AJ373" s="77">
        <f t="shared" si="5"/>
        <v>0</v>
      </c>
      <c r="AM373" s="70"/>
    </row>
    <row r="374" spans="1:39" ht="20.100000000000001" hidden="1" customHeight="1" outlineLevel="2">
      <c r="A374" s="73">
        <v>1307</v>
      </c>
      <c r="B374" s="74" t="s">
        <v>1012</v>
      </c>
      <c r="C374" s="75" t="s">
        <v>1301</v>
      </c>
      <c r="D374" s="76">
        <v>0</v>
      </c>
      <c r="E374" s="76">
        <v>0</v>
      </c>
      <c r="F374" s="76">
        <v>0</v>
      </c>
      <c r="G374" s="76">
        <v>0</v>
      </c>
      <c r="H374" s="76">
        <v>0</v>
      </c>
      <c r="I374" s="76">
        <v>0</v>
      </c>
      <c r="J374" s="76">
        <v>0</v>
      </c>
      <c r="K374" s="76">
        <v>0</v>
      </c>
      <c r="L374" s="76">
        <v>0</v>
      </c>
      <c r="M374" s="76">
        <v>0</v>
      </c>
      <c r="N374" s="76">
        <v>0</v>
      </c>
      <c r="O374" s="76">
        <v>0</v>
      </c>
      <c r="P374" s="76">
        <v>0</v>
      </c>
      <c r="Q374" s="76">
        <v>0</v>
      </c>
      <c r="R374" s="76">
        <v>0</v>
      </c>
      <c r="S374" s="76">
        <v>0</v>
      </c>
      <c r="T374" s="76">
        <v>0</v>
      </c>
      <c r="U374" s="76">
        <v>0</v>
      </c>
      <c r="V374" s="76">
        <v>0</v>
      </c>
      <c r="W374" s="76">
        <v>0</v>
      </c>
      <c r="X374" s="76">
        <v>0</v>
      </c>
      <c r="Y374" s="76">
        <v>0</v>
      </c>
      <c r="Z374" s="76">
        <v>0</v>
      </c>
      <c r="AA374" s="76">
        <v>0</v>
      </c>
      <c r="AB374" s="76">
        <v>0</v>
      </c>
      <c r="AC374" s="76">
        <v>0</v>
      </c>
      <c r="AD374" s="76">
        <v>0</v>
      </c>
      <c r="AE374" s="76">
        <v>0</v>
      </c>
      <c r="AF374" s="76">
        <v>0</v>
      </c>
      <c r="AG374" s="76">
        <v>0</v>
      </c>
      <c r="AH374" s="76">
        <v>0</v>
      </c>
      <c r="AI374" s="76">
        <v>0</v>
      </c>
      <c r="AJ374" s="77">
        <f t="shared" si="5"/>
        <v>0</v>
      </c>
      <c r="AM374" s="70"/>
    </row>
    <row r="375" spans="1:39" ht="20.100000000000001" hidden="1" customHeight="1" outlineLevel="2">
      <c r="A375" s="73">
        <v>1308</v>
      </c>
      <c r="B375" s="74" t="s">
        <v>1013</v>
      </c>
      <c r="C375" s="75" t="s">
        <v>1301</v>
      </c>
      <c r="D375" s="76">
        <v>0</v>
      </c>
      <c r="E375" s="76">
        <v>0</v>
      </c>
      <c r="F375" s="76">
        <v>0</v>
      </c>
      <c r="G375" s="76">
        <v>0</v>
      </c>
      <c r="H375" s="76">
        <v>0</v>
      </c>
      <c r="I375" s="76">
        <v>0</v>
      </c>
      <c r="J375" s="76">
        <v>0</v>
      </c>
      <c r="K375" s="76">
        <v>0</v>
      </c>
      <c r="L375" s="76">
        <v>0</v>
      </c>
      <c r="M375" s="76">
        <v>0</v>
      </c>
      <c r="N375" s="76">
        <v>0</v>
      </c>
      <c r="O375" s="76">
        <v>0</v>
      </c>
      <c r="P375" s="76">
        <v>0</v>
      </c>
      <c r="Q375" s="76">
        <v>0</v>
      </c>
      <c r="R375" s="76">
        <v>0</v>
      </c>
      <c r="S375" s="76">
        <v>0</v>
      </c>
      <c r="T375" s="76">
        <v>0</v>
      </c>
      <c r="U375" s="76">
        <v>0</v>
      </c>
      <c r="V375" s="76">
        <v>0</v>
      </c>
      <c r="W375" s="76">
        <v>0</v>
      </c>
      <c r="X375" s="76">
        <v>0</v>
      </c>
      <c r="Y375" s="76">
        <v>0</v>
      </c>
      <c r="Z375" s="76">
        <v>0</v>
      </c>
      <c r="AA375" s="76">
        <v>0</v>
      </c>
      <c r="AB375" s="76">
        <v>0</v>
      </c>
      <c r="AC375" s="76">
        <v>0</v>
      </c>
      <c r="AD375" s="76">
        <v>0</v>
      </c>
      <c r="AE375" s="76">
        <v>0</v>
      </c>
      <c r="AF375" s="76">
        <v>0</v>
      </c>
      <c r="AG375" s="76">
        <v>0</v>
      </c>
      <c r="AH375" s="76">
        <v>0</v>
      </c>
      <c r="AI375" s="76">
        <v>0</v>
      </c>
      <c r="AJ375" s="77">
        <f t="shared" si="5"/>
        <v>0</v>
      </c>
      <c r="AM375" s="70"/>
    </row>
    <row r="376" spans="1:39" ht="20.100000000000001" hidden="1" customHeight="1" outlineLevel="2">
      <c r="A376" s="73">
        <v>1309</v>
      </c>
      <c r="B376" s="74" t="s">
        <v>1014</v>
      </c>
      <c r="C376" s="75" t="s">
        <v>1301</v>
      </c>
      <c r="D376" s="76">
        <v>0</v>
      </c>
      <c r="E376" s="76">
        <v>0</v>
      </c>
      <c r="F376" s="76">
        <v>0</v>
      </c>
      <c r="G376" s="76">
        <v>0</v>
      </c>
      <c r="H376" s="76">
        <v>0</v>
      </c>
      <c r="I376" s="76">
        <v>0</v>
      </c>
      <c r="J376" s="76">
        <v>0</v>
      </c>
      <c r="K376" s="76">
        <v>0</v>
      </c>
      <c r="L376" s="76">
        <v>0</v>
      </c>
      <c r="M376" s="76">
        <v>0</v>
      </c>
      <c r="N376" s="76">
        <v>0</v>
      </c>
      <c r="O376" s="76">
        <v>0</v>
      </c>
      <c r="P376" s="76">
        <v>0</v>
      </c>
      <c r="Q376" s="76">
        <v>0</v>
      </c>
      <c r="R376" s="76">
        <v>0</v>
      </c>
      <c r="S376" s="76">
        <v>0</v>
      </c>
      <c r="T376" s="76">
        <v>0</v>
      </c>
      <c r="U376" s="76">
        <v>0</v>
      </c>
      <c r="V376" s="76">
        <v>0</v>
      </c>
      <c r="W376" s="76">
        <v>0</v>
      </c>
      <c r="X376" s="76">
        <v>0</v>
      </c>
      <c r="Y376" s="76">
        <v>0</v>
      </c>
      <c r="Z376" s="76">
        <v>0</v>
      </c>
      <c r="AA376" s="76">
        <v>0</v>
      </c>
      <c r="AB376" s="76">
        <v>0</v>
      </c>
      <c r="AC376" s="76">
        <v>0</v>
      </c>
      <c r="AD376" s="76">
        <v>0</v>
      </c>
      <c r="AE376" s="76">
        <v>0</v>
      </c>
      <c r="AF376" s="76">
        <v>0</v>
      </c>
      <c r="AG376" s="76">
        <v>0</v>
      </c>
      <c r="AH376" s="76">
        <v>0</v>
      </c>
      <c r="AI376" s="76">
        <v>0</v>
      </c>
      <c r="AJ376" s="77">
        <f t="shared" si="5"/>
        <v>0</v>
      </c>
      <c r="AM376" s="70"/>
    </row>
    <row r="377" spans="1:39" ht="20.100000000000001" hidden="1" customHeight="1" outlineLevel="2">
      <c r="A377" s="73">
        <v>1310</v>
      </c>
      <c r="B377" s="74" t="s">
        <v>1015</v>
      </c>
      <c r="C377" s="75" t="s">
        <v>1301</v>
      </c>
      <c r="D377" s="76">
        <v>0</v>
      </c>
      <c r="E377" s="76">
        <v>0</v>
      </c>
      <c r="F377" s="76">
        <v>0</v>
      </c>
      <c r="G377" s="76">
        <v>0</v>
      </c>
      <c r="H377" s="76">
        <v>0</v>
      </c>
      <c r="I377" s="76">
        <v>0</v>
      </c>
      <c r="J377" s="76">
        <v>0</v>
      </c>
      <c r="K377" s="76">
        <v>0</v>
      </c>
      <c r="L377" s="76">
        <v>0</v>
      </c>
      <c r="M377" s="76">
        <v>0</v>
      </c>
      <c r="N377" s="76">
        <v>0</v>
      </c>
      <c r="O377" s="76">
        <v>0</v>
      </c>
      <c r="P377" s="76">
        <v>0</v>
      </c>
      <c r="Q377" s="76">
        <v>0</v>
      </c>
      <c r="R377" s="76">
        <v>0</v>
      </c>
      <c r="S377" s="76">
        <v>0</v>
      </c>
      <c r="T377" s="76">
        <v>0</v>
      </c>
      <c r="U377" s="76">
        <v>0</v>
      </c>
      <c r="V377" s="76">
        <v>0</v>
      </c>
      <c r="W377" s="76">
        <v>0</v>
      </c>
      <c r="X377" s="76">
        <v>0</v>
      </c>
      <c r="Y377" s="76">
        <v>0</v>
      </c>
      <c r="Z377" s="76">
        <v>0</v>
      </c>
      <c r="AA377" s="76">
        <v>0</v>
      </c>
      <c r="AB377" s="76">
        <v>0</v>
      </c>
      <c r="AC377" s="76">
        <v>0</v>
      </c>
      <c r="AD377" s="76">
        <v>0</v>
      </c>
      <c r="AE377" s="76">
        <v>0</v>
      </c>
      <c r="AF377" s="76">
        <v>0</v>
      </c>
      <c r="AG377" s="76">
        <v>0</v>
      </c>
      <c r="AH377" s="76">
        <v>0</v>
      </c>
      <c r="AI377" s="76">
        <v>0</v>
      </c>
      <c r="AJ377" s="77">
        <f t="shared" si="5"/>
        <v>0</v>
      </c>
      <c r="AM377" s="70"/>
    </row>
    <row r="378" spans="1:39" ht="20.100000000000001" hidden="1" customHeight="1" outlineLevel="2">
      <c r="A378" s="73">
        <v>1311</v>
      </c>
      <c r="B378" s="74" t="s">
        <v>1016</v>
      </c>
      <c r="C378" s="75" t="s">
        <v>1301</v>
      </c>
      <c r="D378" s="76">
        <v>0</v>
      </c>
      <c r="E378" s="76">
        <v>0</v>
      </c>
      <c r="F378" s="76">
        <v>0</v>
      </c>
      <c r="G378" s="76">
        <v>0</v>
      </c>
      <c r="H378" s="76">
        <v>0</v>
      </c>
      <c r="I378" s="76">
        <v>0</v>
      </c>
      <c r="J378" s="76">
        <v>0</v>
      </c>
      <c r="K378" s="76">
        <v>0</v>
      </c>
      <c r="L378" s="76">
        <v>0</v>
      </c>
      <c r="M378" s="76">
        <v>0</v>
      </c>
      <c r="N378" s="76">
        <v>0</v>
      </c>
      <c r="O378" s="76">
        <v>0</v>
      </c>
      <c r="P378" s="76">
        <v>0</v>
      </c>
      <c r="Q378" s="76">
        <v>0</v>
      </c>
      <c r="R378" s="76">
        <v>0</v>
      </c>
      <c r="S378" s="76">
        <v>0</v>
      </c>
      <c r="T378" s="76">
        <v>0</v>
      </c>
      <c r="U378" s="76">
        <v>0</v>
      </c>
      <c r="V378" s="76">
        <v>0</v>
      </c>
      <c r="W378" s="76">
        <v>0</v>
      </c>
      <c r="X378" s="76">
        <v>0</v>
      </c>
      <c r="Y378" s="76">
        <v>0</v>
      </c>
      <c r="Z378" s="76">
        <v>0</v>
      </c>
      <c r="AA378" s="76">
        <v>0</v>
      </c>
      <c r="AB378" s="76">
        <v>0</v>
      </c>
      <c r="AC378" s="76">
        <v>0</v>
      </c>
      <c r="AD378" s="76">
        <v>0</v>
      </c>
      <c r="AE378" s="76">
        <v>0</v>
      </c>
      <c r="AF378" s="76">
        <v>0</v>
      </c>
      <c r="AG378" s="76">
        <v>0</v>
      </c>
      <c r="AH378" s="76">
        <v>0</v>
      </c>
      <c r="AI378" s="76">
        <v>0</v>
      </c>
      <c r="AJ378" s="77">
        <f t="shared" si="5"/>
        <v>0</v>
      </c>
      <c r="AM378" s="70"/>
    </row>
    <row r="379" spans="1:39" ht="20.100000000000001" hidden="1" customHeight="1" outlineLevel="2">
      <c r="A379" s="73">
        <v>1312</v>
      </c>
      <c r="B379" s="74" t="s">
        <v>1017</v>
      </c>
      <c r="C379" s="75" t="s">
        <v>1301</v>
      </c>
      <c r="D379" s="76">
        <v>0</v>
      </c>
      <c r="E379" s="76">
        <v>0</v>
      </c>
      <c r="F379" s="76">
        <v>0</v>
      </c>
      <c r="G379" s="76">
        <v>0</v>
      </c>
      <c r="H379" s="76">
        <v>0</v>
      </c>
      <c r="I379" s="76">
        <v>0</v>
      </c>
      <c r="J379" s="76">
        <v>0</v>
      </c>
      <c r="K379" s="76">
        <v>0</v>
      </c>
      <c r="L379" s="76">
        <v>0</v>
      </c>
      <c r="M379" s="76">
        <v>0</v>
      </c>
      <c r="N379" s="76">
        <v>0</v>
      </c>
      <c r="O379" s="76">
        <v>0</v>
      </c>
      <c r="P379" s="76">
        <v>0</v>
      </c>
      <c r="Q379" s="76">
        <v>0</v>
      </c>
      <c r="R379" s="76">
        <v>0</v>
      </c>
      <c r="S379" s="76">
        <v>0</v>
      </c>
      <c r="T379" s="76">
        <v>0</v>
      </c>
      <c r="U379" s="76">
        <v>0</v>
      </c>
      <c r="V379" s="76">
        <v>0</v>
      </c>
      <c r="W379" s="76">
        <v>0</v>
      </c>
      <c r="X379" s="76">
        <v>0</v>
      </c>
      <c r="Y379" s="76">
        <v>0</v>
      </c>
      <c r="Z379" s="76">
        <v>0</v>
      </c>
      <c r="AA379" s="76">
        <v>0</v>
      </c>
      <c r="AB379" s="76">
        <v>0</v>
      </c>
      <c r="AC379" s="76">
        <v>0</v>
      </c>
      <c r="AD379" s="76">
        <v>0</v>
      </c>
      <c r="AE379" s="76">
        <v>0</v>
      </c>
      <c r="AF379" s="76">
        <v>0</v>
      </c>
      <c r="AG379" s="76">
        <v>0</v>
      </c>
      <c r="AH379" s="76">
        <v>0</v>
      </c>
      <c r="AI379" s="76">
        <v>0</v>
      </c>
      <c r="AJ379" s="77">
        <f t="shared" si="5"/>
        <v>0</v>
      </c>
      <c r="AM379" s="70"/>
    </row>
    <row r="380" spans="1:39" ht="20.100000000000001" hidden="1" customHeight="1" outlineLevel="2">
      <c r="A380" s="73">
        <v>1313</v>
      </c>
      <c r="B380" s="74" t="s">
        <v>1018</v>
      </c>
      <c r="C380" s="75" t="s">
        <v>1301</v>
      </c>
      <c r="D380" s="76">
        <v>0</v>
      </c>
      <c r="E380" s="76">
        <v>0</v>
      </c>
      <c r="F380" s="76">
        <v>0</v>
      </c>
      <c r="G380" s="76">
        <v>0</v>
      </c>
      <c r="H380" s="76">
        <v>0</v>
      </c>
      <c r="I380" s="76">
        <v>0</v>
      </c>
      <c r="J380" s="76">
        <v>0</v>
      </c>
      <c r="K380" s="76">
        <v>0</v>
      </c>
      <c r="L380" s="76">
        <v>0</v>
      </c>
      <c r="M380" s="76">
        <v>0</v>
      </c>
      <c r="N380" s="76">
        <v>0</v>
      </c>
      <c r="O380" s="76">
        <v>0</v>
      </c>
      <c r="P380" s="76">
        <v>0</v>
      </c>
      <c r="Q380" s="76">
        <v>0</v>
      </c>
      <c r="R380" s="76">
        <v>0</v>
      </c>
      <c r="S380" s="76">
        <v>0</v>
      </c>
      <c r="T380" s="76">
        <v>0</v>
      </c>
      <c r="U380" s="76">
        <v>0</v>
      </c>
      <c r="V380" s="76">
        <v>0</v>
      </c>
      <c r="W380" s="76">
        <v>0</v>
      </c>
      <c r="X380" s="76">
        <v>0</v>
      </c>
      <c r="Y380" s="76">
        <v>0</v>
      </c>
      <c r="Z380" s="76">
        <v>0</v>
      </c>
      <c r="AA380" s="76">
        <v>0</v>
      </c>
      <c r="AB380" s="76">
        <v>0</v>
      </c>
      <c r="AC380" s="76">
        <v>0</v>
      </c>
      <c r="AD380" s="76">
        <v>0</v>
      </c>
      <c r="AE380" s="76">
        <v>0</v>
      </c>
      <c r="AF380" s="76">
        <v>0</v>
      </c>
      <c r="AG380" s="76">
        <v>0</v>
      </c>
      <c r="AH380" s="76">
        <v>0</v>
      </c>
      <c r="AI380" s="76">
        <v>0</v>
      </c>
      <c r="AJ380" s="77">
        <f t="shared" si="5"/>
        <v>0</v>
      </c>
      <c r="AM380" s="70"/>
    </row>
    <row r="381" spans="1:39" ht="20.100000000000001" hidden="1" customHeight="1" outlineLevel="2">
      <c r="A381" s="73">
        <v>1314</v>
      </c>
      <c r="B381" s="74" t="s">
        <v>1019</v>
      </c>
      <c r="C381" s="75" t="s">
        <v>1301</v>
      </c>
      <c r="D381" s="76">
        <v>0</v>
      </c>
      <c r="E381" s="76">
        <v>0</v>
      </c>
      <c r="F381" s="76">
        <v>0</v>
      </c>
      <c r="G381" s="76">
        <v>0</v>
      </c>
      <c r="H381" s="76">
        <v>0</v>
      </c>
      <c r="I381" s="76">
        <v>0</v>
      </c>
      <c r="J381" s="76">
        <v>0</v>
      </c>
      <c r="K381" s="76">
        <v>0</v>
      </c>
      <c r="L381" s="76">
        <v>0</v>
      </c>
      <c r="M381" s="76">
        <v>0</v>
      </c>
      <c r="N381" s="76">
        <v>0</v>
      </c>
      <c r="O381" s="76">
        <v>0</v>
      </c>
      <c r="P381" s="76">
        <v>0</v>
      </c>
      <c r="Q381" s="76">
        <v>0</v>
      </c>
      <c r="R381" s="76">
        <v>0</v>
      </c>
      <c r="S381" s="76">
        <v>0</v>
      </c>
      <c r="T381" s="76">
        <v>0</v>
      </c>
      <c r="U381" s="76">
        <v>0</v>
      </c>
      <c r="V381" s="76">
        <v>0</v>
      </c>
      <c r="W381" s="76">
        <v>0</v>
      </c>
      <c r="X381" s="76">
        <v>0</v>
      </c>
      <c r="Y381" s="76">
        <v>0</v>
      </c>
      <c r="Z381" s="76">
        <v>0</v>
      </c>
      <c r="AA381" s="76">
        <v>0</v>
      </c>
      <c r="AB381" s="76">
        <v>0</v>
      </c>
      <c r="AC381" s="76">
        <v>0</v>
      </c>
      <c r="AD381" s="76">
        <v>0</v>
      </c>
      <c r="AE381" s="76">
        <v>0</v>
      </c>
      <c r="AF381" s="76">
        <v>0</v>
      </c>
      <c r="AG381" s="76">
        <v>0</v>
      </c>
      <c r="AH381" s="76">
        <v>0</v>
      </c>
      <c r="AI381" s="76">
        <v>0</v>
      </c>
      <c r="AJ381" s="77">
        <f t="shared" si="5"/>
        <v>0</v>
      </c>
      <c r="AM381" s="70"/>
    </row>
    <row r="382" spans="1:39" ht="20.100000000000001" hidden="1" customHeight="1" outlineLevel="2">
      <c r="A382" s="73">
        <v>1315</v>
      </c>
      <c r="B382" s="74" t="s">
        <v>1020</v>
      </c>
      <c r="C382" s="75" t="s">
        <v>1301</v>
      </c>
      <c r="D382" s="76">
        <v>0</v>
      </c>
      <c r="E382" s="76">
        <v>0</v>
      </c>
      <c r="F382" s="76">
        <v>0</v>
      </c>
      <c r="G382" s="76">
        <v>0</v>
      </c>
      <c r="H382" s="76">
        <v>0</v>
      </c>
      <c r="I382" s="76">
        <v>0</v>
      </c>
      <c r="J382" s="76">
        <v>0</v>
      </c>
      <c r="K382" s="76">
        <v>0</v>
      </c>
      <c r="L382" s="76">
        <v>0</v>
      </c>
      <c r="M382" s="76">
        <v>0</v>
      </c>
      <c r="N382" s="76">
        <v>0</v>
      </c>
      <c r="O382" s="76">
        <v>0</v>
      </c>
      <c r="P382" s="76">
        <v>0</v>
      </c>
      <c r="Q382" s="76">
        <v>0</v>
      </c>
      <c r="R382" s="76">
        <v>0</v>
      </c>
      <c r="S382" s="76">
        <v>0</v>
      </c>
      <c r="T382" s="76">
        <v>0</v>
      </c>
      <c r="U382" s="76">
        <v>0</v>
      </c>
      <c r="V382" s="76">
        <v>0</v>
      </c>
      <c r="W382" s="76">
        <v>0</v>
      </c>
      <c r="X382" s="76">
        <v>0</v>
      </c>
      <c r="Y382" s="76">
        <v>0</v>
      </c>
      <c r="Z382" s="76">
        <v>0</v>
      </c>
      <c r="AA382" s="76">
        <v>0</v>
      </c>
      <c r="AB382" s="76">
        <v>0</v>
      </c>
      <c r="AC382" s="76">
        <v>0</v>
      </c>
      <c r="AD382" s="76">
        <v>0</v>
      </c>
      <c r="AE382" s="76">
        <v>0</v>
      </c>
      <c r="AF382" s="76">
        <v>0</v>
      </c>
      <c r="AG382" s="76">
        <v>0</v>
      </c>
      <c r="AH382" s="76">
        <v>0</v>
      </c>
      <c r="AI382" s="76">
        <v>0</v>
      </c>
      <c r="AJ382" s="77">
        <f t="shared" si="5"/>
        <v>0</v>
      </c>
      <c r="AM382" s="70"/>
    </row>
    <row r="383" spans="1:39" ht="20.100000000000001" hidden="1" customHeight="1" outlineLevel="2">
      <c r="A383" s="73">
        <v>1316</v>
      </c>
      <c r="B383" s="74" t="s">
        <v>1021</v>
      </c>
      <c r="C383" s="75" t="s">
        <v>1301</v>
      </c>
      <c r="D383" s="76">
        <v>0</v>
      </c>
      <c r="E383" s="76">
        <v>0</v>
      </c>
      <c r="F383" s="76">
        <v>0</v>
      </c>
      <c r="G383" s="76">
        <v>0</v>
      </c>
      <c r="H383" s="76">
        <v>0</v>
      </c>
      <c r="I383" s="76">
        <v>0</v>
      </c>
      <c r="J383" s="76">
        <v>0</v>
      </c>
      <c r="K383" s="76">
        <v>0</v>
      </c>
      <c r="L383" s="76">
        <v>0</v>
      </c>
      <c r="M383" s="76">
        <v>0</v>
      </c>
      <c r="N383" s="76">
        <v>0</v>
      </c>
      <c r="O383" s="76">
        <v>0</v>
      </c>
      <c r="P383" s="76">
        <v>0</v>
      </c>
      <c r="Q383" s="76">
        <v>0</v>
      </c>
      <c r="R383" s="76">
        <v>0</v>
      </c>
      <c r="S383" s="76">
        <v>0</v>
      </c>
      <c r="T383" s="76">
        <v>0</v>
      </c>
      <c r="U383" s="76">
        <v>0</v>
      </c>
      <c r="V383" s="76">
        <v>0</v>
      </c>
      <c r="W383" s="76">
        <v>0</v>
      </c>
      <c r="X383" s="76">
        <v>0</v>
      </c>
      <c r="Y383" s="76">
        <v>0</v>
      </c>
      <c r="Z383" s="76">
        <v>0</v>
      </c>
      <c r="AA383" s="76">
        <v>0</v>
      </c>
      <c r="AB383" s="76">
        <v>0</v>
      </c>
      <c r="AC383" s="76">
        <v>0</v>
      </c>
      <c r="AD383" s="76">
        <v>0</v>
      </c>
      <c r="AE383" s="76">
        <v>0</v>
      </c>
      <c r="AF383" s="76">
        <v>0</v>
      </c>
      <c r="AG383" s="76">
        <v>0</v>
      </c>
      <c r="AH383" s="76">
        <v>0</v>
      </c>
      <c r="AI383" s="76">
        <v>0</v>
      </c>
      <c r="AJ383" s="77">
        <f t="shared" si="5"/>
        <v>0</v>
      </c>
      <c r="AM383" s="70"/>
    </row>
    <row r="384" spans="1:39" ht="20.100000000000001" hidden="1" customHeight="1" outlineLevel="2">
      <c r="A384" s="73">
        <v>1317</v>
      </c>
      <c r="B384" s="74" t="s">
        <v>1022</v>
      </c>
      <c r="C384" s="75" t="s">
        <v>1301</v>
      </c>
      <c r="D384" s="76">
        <v>0</v>
      </c>
      <c r="E384" s="76">
        <v>0</v>
      </c>
      <c r="F384" s="76">
        <v>0</v>
      </c>
      <c r="G384" s="76">
        <v>0</v>
      </c>
      <c r="H384" s="76">
        <v>0</v>
      </c>
      <c r="I384" s="76">
        <v>0</v>
      </c>
      <c r="J384" s="76">
        <v>0</v>
      </c>
      <c r="K384" s="76">
        <v>0</v>
      </c>
      <c r="L384" s="76">
        <v>0</v>
      </c>
      <c r="M384" s="76">
        <v>0</v>
      </c>
      <c r="N384" s="76">
        <v>0</v>
      </c>
      <c r="O384" s="76">
        <v>0</v>
      </c>
      <c r="P384" s="76">
        <v>0</v>
      </c>
      <c r="Q384" s="76">
        <v>0</v>
      </c>
      <c r="R384" s="76">
        <v>0</v>
      </c>
      <c r="S384" s="76">
        <v>0</v>
      </c>
      <c r="T384" s="76">
        <v>0</v>
      </c>
      <c r="U384" s="76">
        <v>0</v>
      </c>
      <c r="V384" s="76">
        <v>0</v>
      </c>
      <c r="W384" s="76">
        <v>0</v>
      </c>
      <c r="X384" s="76">
        <v>0</v>
      </c>
      <c r="Y384" s="76">
        <v>0</v>
      </c>
      <c r="Z384" s="76">
        <v>0</v>
      </c>
      <c r="AA384" s="76">
        <v>0</v>
      </c>
      <c r="AB384" s="76">
        <v>0</v>
      </c>
      <c r="AC384" s="76">
        <v>0</v>
      </c>
      <c r="AD384" s="76">
        <v>0</v>
      </c>
      <c r="AE384" s="76">
        <v>0</v>
      </c>
      <c r="AF384" s="76">
        <v>0</v>
      </c>
      <c r="AG384" s="76">
        <v>0</v>
      </c>
      <c r="AH384" s="76">
        <v>0</v>
      </c>
      <c r="AI384" s="76">
        <v>0</v>
      </c>
      <c r="AJ384" s="77">
        <f t="shared" si="5"/>
        <v>0</v>
      </c>
      <c r="AM384" s="70"/>
    </row>
    <row r="385" spans="1:39" ht="20.100000000000001" hidden="1" customHeight="1" outlineLevel="2">
      <c r="A385" s="73">
        <v>1318</v>
      </c>
      <c r="B385" s="74" t="s">
        <v>1023</v>
      </c>
      <c r="C385" s="75" t="s">
        <v>1301</v>
      </c>
      <c r="D385" s="76">
        <v>0</v>
      </c>
      <c r="E385" s="76">
        <v>0</v>
      </c>
      <c r="F385" s="76">
        <v>0</v>
      </c>
      <c r="G385" s="76">
        <v>0</v>
      </c>
      <c r="H385" s="76">
        <v>0</v>
      </c>
      <c r="I385" s="76">
        <v>0</v>
      </c>
      <c r="J385" s="76">
        <v>0</v>
      </c>
      <c r="K385" s="76">
        <v>0</v>
      </c>
      <c r="L385" s="76">
        <v>0</v>
      </c>
      <c r="M385" s="76">
        <v>0</v>
      </c>
      <c r="N385" s="76">
        <v>0</v>
      </c>
      <c r="O385" s="76">
        <v>0</v>
      </c>
      <c r="P385" s="76">
        <v>0</v>
      </c>
      <c r="Q385" s="76">
        <v>0</v>
      </c>
      <c r="R385" s="76">
        <v>0</v>
      </c>
      <c r="S385" s="76">
        <v>0</v>
      </c>
      <c r="T385" s="76">
        <v>0</v>
      </c>
      <c r="U385" s="76">
        <v>0</v>
      </c>
      <c r="V385" s="76">
        <v>0</v>
      </c>
      <c r="W385" s="76">
        <v>0</v>
      </c>
      <c r="X385" s="76">
        <v>0</v>
      </c>
      <c r="Y385" s="76">
        <v>0</v>
      </c>
      <c r="Z385" s="76">
        <v>0</v>
      </c>
      <c r="AA385" s="76">
        <v>0</v>
      </c>
      <c r="AB385" s="76">
        <v>0</v>
      </c>
      <c r="AC385" s="76">
        <v>0</v>
      </c>
      <c r="AD385" s="76">
        <v>0</v>
      </c>
      <c r="AE385" s="76">
        <v>0</v>
      </c>
      <c r="AF385" s="76">
        <v>0</v>
      </c>
      <c r="AG385" s="76">
        <v>0</v>
      </c>
      <c r="AH385" s="76">
        <v>0</v>
      </c>
      <c r="AI385" s="76">
        <v>0</v>
      </c>
      <c r="AJ385" s="77">
        <f t="shared" si="5"/>
        <v>0</v>
      </c>
      <c r="AM385" s="70"/>
    </row>
    <row r="386" spans="1:39" ht="20.100000000000001" hidden="1" customHeight="1" outlineLevel="2">
      <c r="A386" s="73">
        <v>1319</v>
      </c>
      <c r="B386" s="74" t="s">
        <v>398</v>
      </c>
      <c r="C386" s="75" t="s">
        <v>1301</v>
      </c>
      <c r="D386" s="76">
        <v>0</v>
      </c>
      <c r="E386" s="76">
        <v>0</v>
      </c>
      <c r="F386" s="76">
        <v>0</v>
      </c>
      <c r="G386" s="76">
        <v>0</v>
      </c>
      <c r="H386" s="76">
        <v>0</v>
      </c>
      <c r="I386" s="76">
        <v>0</v>
      </c>
      <c r="J386" s="76">
        <v>0</v>
      </c>
      <c r="K386" s="76">
        <v>0</v>
      </c>
      <c r="L386" s="76">
        <v>0</v>
      </c>
      <c r="M386" s="76">
        <v>0</v>
      </c>
      <c r="N386" s="76">
        <v>0</v>
      </c>
      <c r="O386" s="76">
        <v>0</v>
      </c>
      <c r="P386" s="76">
        <v>0</v>
      </c>
      <c r="Q386" s="76">
        <v>0</v>
      </c>
      <c r="R386" s="76">
        <v>0</v>
      </c>
      <c r="S386" s="76">
        <v>0</v>
      </c>
      <c r="T386" s="76">
        <v>0</v>
      </c>
      <c r="U386" s="76">
        <v>0</v>
      </c>
      <c r="V386" s="76">
        <v>0</v>
      </c>
      <c r="W386" s="76">
        <v>0</v>
      </c>
      <c r="X386" s="76">
        <v>0</v>
      </c>
      <c r="Y386" s="76">
        <v>0</v>
      </c>
      <c r="Z386" s="76">
        <v>0</v>
      </c>
      <c r="AA386" s="76">
        <v>0</v>
      </c>
      <c r="AB386" s="76">
        <v>0</v>
      </c>
      <c r="AC386" s="76">
        <v>0</v>
      </c>
      <c r="AD386" s="76">
        <v>0</v>
      </c>
      <c r="AE386" s="76">
        <v>0</v>
      </c>
      <c r="AF386" s="76">
        <v>0</v>
      </c>
      <c r="AG386" s="76">
        <v>0</v>
      </c>
      <c r="AH386" s="76">
        <v>0</v>
      </c>
      <c r="AI386" s="76">
        <v>0</v>
      </c>
      <c r="AJ386" s="77">
        <f t="shared" si="5"/>
        <v>0</v>
      </c>
      <c r="AM386" s="70"/>
    </row>
    <row r="387" spans="1:39" ht="20.100000000000001" hidden="1" customHeight="1" outlineLevel="2">
      <c r="A387" s="73">
        <v>1320</v>
      </c>
      <c r="B387" s="74" t="s">
        <v>1024</v>
      </c>
      <c r="C387" s="75" t="s">
        <v>1301</v>
      </c>
      <c r="D387" s="76">
        <v>0</v>
      </c>
      <c r="E387" s="76">
        <v>0</v>
      </c>
      <c r="F387" s="76">
        <v>0</v>
      </c>
      <c r="G387" s="76">
        <v>0</v>
      </c>
      <c r="H387" s="76">
        <v>0</v>
      </c>
      <c r="I387" s="76">
        <v>50</v>
      </c>
      <c r="J387" s="76">
        <v>0</v>
      </c>
      <c r="K387" s="76">
        <v>0</v>
      </c>
      <c r="L387" s="76">
        <v>0</v>
      </c>
      <c r="M387" s="76">
        <v>0</v>
      </c>
      <c r="N387" s="76">
        <v>348</v>
      </c>
      <c r="O387" s="76">
        <v>0</v>
      </c>
      <c r="P387" s="76">
        <v>0</v>
      </c>
      <c r="Q387" s="76">
        <v>0</v>
      </c>
      <c r="R387" s="76">
        <v>0</v>
      </c>
      <c r="S387" s="76">
        <v>0</v>
      </c>
      <c r="T387" s="76">
        <v>0</v>
      </c>
      <c r="U387" s="76">
        <v>0</v>
      </c>
      <c r="V387" s="76">
        <v>0</v>
      </c>
      <c r="W387" s="76">
        <v>0</v>
      </c>
      <c r="X387" s="76">
        <v>0</v>
      </c>
      <c r="Y387" s="76">
        <v>0</v>
      </c>
      <c r="Z387" s="76">
        <v>0</v>
      </c>
      <c r="AA387" s="76">
        <v>0</v>
      </c>
      <c r="AB387" s="76">
        <v>0</v>
      </c>
      <c r="AC387" s="76">
        <v>0</v>
      </c>
      <c r="AD387" s="76">
        <v>0</v>
      </c>
      <c r="AE387" s="76">
        <v>0</v>
      </c>
      <c r="AF387" s="76">
        <v>0</v>
      </c>
      <c r="AG387" s="76">
        <v>0</v>
      </c>
      <c r="AH387" s="76">
        <v>0</v>
      </c>
      <c r="AI387" s="76">
        <v>0</v>
      </c>
      <c r="AJ387" s="77">
        <f t="shared" si="5"/>
        <v>398</v>
      </c>
      <c r="AM387" s="70"/>
    </row>
    <row r="388" spans="1:39" ht="20.100000000000001" hidden="1" customHeight="1" outlineLevel="2">
      <c r="A388" s="73">
        <v>1321</v>
      </c>
      <c r="B388" s="74" t="s">
        <v>1025</v>
      </c>
      <c r="C388" s="75" t="s">
        <v>1301</v>
      </c>
      <c r="D388" s="76">
        <v>0</v>
      </c>
      <c r="E388" s="76">
        <v>0</v>
      </c>
      <c r="F388" s="76">
        <v>0</v>
      </c>
      <c r="G388" s="76">
        <v>0</v>
      </c>
      <c r="H388" s="76">
        <v>0</v>
      </c>
      <c r="I388" s="76">
        <v>0</v>
      </c>
      <c r="J388" s="76">
        <v>0</v>
      </c>
      <c r="K388" s="76">
        <v>0</v>
      </c>
      <c r="L388" s="76">
        <v>0</v>
      </c>
      <c r="M388" s="76">
        <v>0</v>
      </c>
      <c r="N388" s="76">
        <v>0</v>
      </c>
      <c r="O388" s="76">
        <v>0</v>
      </c>
      <c r="P388" s="76">
        <v>0</v>
      </c>
      <c r="Q388" s="76">
        <v>0</v>
      </c>
      <c r="R388" s="76">
        <v>0</v>
      </c>
      <c r="S388" s="76">
        <v>0</v>
      </c>
      <c r="T388" s="76">
        <v>0</v>
      </c>
      <c r="U388" s="76">
        <v>0</v>
      </c>
      <c r="V388" s="76">
        <v>0</v>
      </c>
      <c r="W388" s="76">
        <v>0</v>
      </c>
      <c r="X388" s="76">
        <v>0</v>
      </c>
      <c r="Y388" s="76">
        <v>0</v>
      </c>
      <c r="Z388" s="76">
        <v>0</v>
      </c>
      <c r="AA388" s="76">
        <v>0</v>
      </c>
      <c r="AB388" s="76">
        <v>0</v>
      </c>
      <c r="AC388" s="76">
        <v>0</v>
      </c>
      <c r="AD388" s="76">
        <v>0</v>
      </c>
      <c r="AE388" s="76">
        <v>0</v>
      </c>
      <c r="AF388" s="76">
        <v>0</v>
      </c>
      <c r="AG388" s="76">
        <v>0</v>
      </c>
      <c r="AH388" s="76">
        <v>0</v>
      </c>
      <c r="AI388" s="76">
        <v>0</v>
      </c>
      <c r="AJ388" s="77">
        <f t="shared" si="5"/>
        <v>0</v>
      </c>
      <c r="AM388" s="70"/>
    </row>
    <row r="389" spans="1:39" ht="20.100000000000001" hidden="1" customHeight="1" outlineLevel="2">
      <c r="A389" s="73">
        <v>1322</v>
      </c>
      <c r="B389" s="74" t="s">
        <v>1026</v>
      </c>
      <c r="C389" s="75" t="s">
        <v>1301</v>
      </c>
      <c r="D389" s="76">
        <v>0</v>
      </c>
      <c r="E389" s="76">
        <v>0</v>
      </c>
      <c r="F389" s="76">
        <v>0</v>
      </c>
      <c r="G389" s="76">
        <v>0</v>
      </c>
      <c r="H389" s="76">
        <v>0</v>
      </c>
      <c r="I389" s="76">
        <v>0</v>
      </c>
      <c r="J389" s="76">
        <v>0</v>
      </c>
      <c r="K389" s="76">
        <v>0</v>
      </c>
      <c r="L389" s="76">
        <v>0</v>
      </c>
      <c r="M389" s="76">
        <v>0</v>
      </c>
      <c r="N389" s="76">
        <v>0</v>
      </c>
      <c r="O389" s="76">
        <v>0</v>
      </c>
      <c r="P389" s="76">
        <v>0</v>
      </c>
      <c r="Q389" s="76">
        <v>0</v>
      </c>
      <c r="R389" s="76">
        <v>0</v>
      </c>
      <c r="S389" s="76">
        <v>0</v>
      </c>
      <c r="T389" s="76">
        <v>0</v>
      </c>
      <c r="U389" s="76">
        <v>0</v>
      </c>
      <c r="V389" s="76">
        <v>0</v>
      </c>
      <c r="W389" s="76">
        <v>0</v>
      </c>
      <c r="X389" s="76">
        <v>0</v>
      </c>
      <c r="Y389" s="76">
        <v>0</v>
      </c>
      <c r="Z389" s="76">
        <v>0</v>
      </c>
      <c r="AA389" s="76">
        <v>0</v>
      </c>
      <c r="AB389" s="76">
        <v>0</v>
      </c>
      <c r="AC389" s="76">
        <v>0</v>
      </c>
      <c r="AD389" s="76">
        <v>0</v>
      </c>
      <c r="AE389" s="76">
        <v>0</v>
      </c>
      <c r="AF389" s="76">
        <v>0</v>
      </c>
      <c r="AG389" s="76">
        <v>0</v>
      </c>
      <c r="AH389" s="76">
        <v>0</v>
      </c>
      <c r="AI389" s="76">
        <v>0</v>
      </c>
      <c r="AJ389" s="77">
        <f t="shared" si="5"/>
        <v>0</v>
      </c>
      <c r="AM389" s="70"/>
    </row>
    <row r="390" spans="1:39" ht="20.100000000000001" hidden="1" customHeight="1" outlineLevel="2">
      <c r="A390" s="73">
        <v>1323</v>
      </c>
      <c r="B390" s="74" t="s">
        <v>1027</v>
      </c>
      <c r="C390" s="75" t="s">
        <v>1301</v>
      </c>
      <c r="D390" s="76">
        <v>0</v>
      </c>
      <c r="E390" s="76">
        <v>0</v>
      </c>
      <c r="F390" s="76">
        <v>0</v>
      </c>
      <c r="G390" s="76">
        <v>0</v>
      </c>
      <c r="H390" s="76">
        <v>0</v>
      </c>
      <c r="I390" s="76">
        <v>0</v>
      </c>
      <c r="J390" s="76">
        <v>0</v>
      </c>
      <c r="K390" s="76">
        <v>0</v>
      </c>
      <c r="L390" s="76">
        <v>0</v>
      </c>
      <c r="M390" s="76">
        <v>0</v>
      </c>
      <c r="N390" s="76">
        <v>0</v>
      </c>
      <c r="O390" s="76">
        <v>0</v>
      </c>
      <c r="P390" s="76">
        <v>0</v>
      </c>
      <c r="Q390" s="76">
        <v>0</v>
      </c>
      <c r="R390" s="76">
        <v>0</v>
      </c>
      <c r="S390" s="76">
        <v>0</v>
      </c>
      <c r="T390" s="76">
        <v>0</v>
      </c>
      <c r="U390" s="76">
        <v>0</v>
      </c>
      <c r="V390" s="76">
        <v>0</v>
      </c>
      <c r="W390" s="76">
        <v>0</v>
      </c>
      <c r="X390" s="76">
        <v>0</v>
      </c>
      <c r="Y390" s="76">
        <v>0</v>
      </c>
      <c r="Z390" s="76">
        <v>0</v>
      </c>
      <c r="AA390" s="76">
        <v>0</v>
      </c>
      <c r="AB390" s="76">
        <v>0</v>
      </c>
      <c r="AC390" s="76">
        <v>0</v>
      </c>
      <c r="AD390" s="76">
        <v>0</v>
      </c>
      <c r="AE390" s="76">
        <v>0</v>
      </c>
      <c r="AF390" s="76">
        <v>0</v>
      </c>
      <c r="AG390" s="76">
        <v>0</v>
      </c>
      <c r="AH390" s="76">
        <v>0</v>
      </c>
      <c r="AI390" s="76">
        <v>0</v>
      </c>
      <c r="AJ390" s="77">
        <f t="shared" si="5"/>
        <v>0</v>
      </c>
      <c r="AM390" s="70"/>
    </row>
    <row r="391" spans="1:39" ht="20.100000000000001" hidden="1" customHeight="1" outlineLevel="2">
      <c r="A391" s="73">
        <v>1324</v>
      </c>
      <c r="B391" s="74" t="s">
        <v>1028</v>
      </c>
      <c r="C391" s="75" t="s">
        <v>1301</v>
      </c>
      <c r="D391" s="76">
        <v>0</v>
      </c>
      <c r="E391" s="76">
        <v>0</v>
      </c>
      <c r="F391" s="76">
        <v>0</v>
      </c>
      <c r="G391" s="76">
        <v>0</v>
      </c>
      <c r="H391" s="76">
        <v>0</v>
      </c>
      <c r="I391" s="76">
        <v>0</v>
      </c>
      <c r="J391" s="76">
        <v>0</v>
      </c>
      <c r="K391" s="76">
        <v>0</v>
      </c>
      <c r="L391" s="76">
        <v>0</v>
      </c>
      <c r="M391" s="76">
        <v>0</v>
      </c>
      <c r="N391" s="76">
        <v>0</v>
      </c>
      <c r="O391" s="76">
        <v>0</v>
      </c>
      <c r="P391" s="76">
        <v>0</v>
      </c>
      <c r="Q391" s="76">
        <v>0</v>
      </c>
      <c r="R391" s="76">
        <v>0</v>
      </c>
      <c r="S391" s="76">
        <v>0</v>
      </c>
      <c r="T391" s="76">
        <v>0</v>
      </c>
      <c r="U391" s="76">
        <v>0</v>
      </c>
      <c r="V391" s="76">
        <v>0</v>
      </c>
      <c r="W391" s="76">
        <v>0</v>
      </c>
      <c r="X391" s="76">
        <v>0</v>
      </c>
      <c r="Y391" s="76">
        <v>0</v>
      </c>
      <c r="Z391" s="76">
        <v>0</v>
      </c>
      <c r="AA391" s="76">
        <v>0</v>
      </c>
      <c r="AB391" s="76">
        <v>0</v>
      </c>
      <c r="AC391" s="76">
        <v>0</v>
      </c>
      <c r="AD391" s="76">
        <v>0</v>
      </c>
      <c r="AE391" s="76">
        <v>0</v>
      </c>
      <c r="AF391" s="76">
        <v>0</v>
      </c>
      <c r="AG391" s="76">
        <v>0</v>
      </c>
      <c r="AH391" s="76">
        <v>0</v>
      </c>
      <c r="AI391" s="76">
        <v>0</v>
      </c>
      <c r="AJ391" s="77">
        <f t="shared" si="5"/>
        <v>0</v>
      </c>
      <c r="AM391" s="70"/>
    </row>
    <row r="392" spans="1:39" ht="20.100000000000001" hidden="1" customHeight="1" outlineLevel="2">
      <c r="A392" s="73">
        <v>1325</v>
      </c>
      <c r="B392" s="74" t="s">
        <v>1029</v>
      </c>
      <c r="C392" s="75" t="s">
        <v>1301</v>
      </c>
      <c r="D392" s="76">
        <v>0</v>
      </c>
      <c r="E392" s="76">
        <v>0</v>
      </c>
      <c r="F392" s="76">
        <v>0</v>
      </c>
      <c r="G392" s="76">
        <v>0</v>
      </c>
      <c r="H392" s="76">
        <v>0</v>
      </c>
      <c r="I392" s="76">
        <v>0</v>
      </c>
      <c r="J392" s="76">
        <v>0</v>
      </c>
      <c r="K392" s="76">
        <v>0</v>
      </c>
      <c r="L392" s="76">
        <v>0</v>
      </c>
      <c r="M392" s="76">
        <v>0</v>
      </c>
      <c r="N392" s="76">
        <v>0</v>
      </c>
      <c r="O392" s="76">
        <v>0</v>
      </c>
      <c r="P392" s="76">
        <v>0</v>
      </c>
      <c r="Q392" s="76">
        <v>0</v>
      </c>
      <c r="R392" s="76">
        <v>0</v>
      </c>
      <c r="S392" s="76">
        <v>0</v>
      </c>
      <c r="T392" s="76">
        <v>0</v>
      </c>
      <c r="U392" s="76">
        <v>0</v>
      </c>
      <c r="V392" s="76">
        <v>0</v>
      </c>
      <c r="W392" s="76">
        <v>0</v>
      </c>
      <c r="X392" s="76">
        <v>0</v>
      </c>
      <c r="Y392" s="76">
        <v>0</v>
      </c>
      <c r="Z392" s="76">
        <v>0</v>
      </c>
      <c r="AA392" s="76">
        <v>0</v>
      </c>
      <c r="AB392" s="76">
        <v>0</v>
      </c>
      <c r="AC392" s="76">
        <v>0</v>
      </c>
      <c r="AD392" s="76">
        <v>0</v>
      </c>
      <c r="AE392" s="76">
        <v>0</v>
      </c>
      <c r="AF392" s="76">
        <v>0</v>
      </c>
      <c r="AG392" s="76">
        <v>0</v>
      </c>
      <c r="AH392" s="76">
        <v>0</v>
      </c>
      <c r="AI392" s="76">
        <v>0</v>
      </c>
      <c r="AJ392" s="77">
        <f t="shared" si="5"/>
        <v>0</v>
      </c>
      <c r="AM392" s="70"/>
    </row>
    <row r="393" spans="1:39" ht="20.100000000000001" hidden="1" customHeight="1" outlineLevel="2">
      <c r="A393" s="73">
        <v>1326</v>
      </c>
      <c r="B393" s="74" t="s">
        <v>1030</v>
      </c>
      <c r="C393" s="75" t="s">
        <v>1301</v>
      </c>
      <c r="D393" s="76">
        <v>0</v>
      </c>
      <c r="E393" s="76">
        <v>0</v>
      </c>
      <c r="F393" s="76">
        <v>0</v>
      </c>
      <c r="G393" s="76">
        <v>0</v>
      </c>
      <c r="H393" s="76">
        <v>0</v>
      </c>
      <c r="I393" s="76">
        <v>0</v>
      </c>
      <c r="J393" s="76">
        <v>0</v>
      </c>
      <c r="K393" s="76">
        <v>0</v>
      </c>
      <c r="L393" s="76">
        <v>0</v>
      </c>
      <c r="M393" s="76">
        <v>0</v>
      </c>
      <c r="N393" s="76">
        <v>0</v>
      </c>
      <c r="O393" s="76">
        <v>0</v>
      </c>
      <c r="P393" s="76">
        <v>0</v>
      </c>
      <c r="Q393" s="76">
        <v>0</v>
      </c>
      <c r="R393" s="76">
        <v>0</v>
      </c>
      <c r="S393" s="76">
        <v>0</v>
      </c>
      <c r="T393" s="76">
        <v>0</v>
      </c>
      <c r="U393" s="76">
        <v>0</v>
      </c>
      <c r="V393" s="76">
        <v>0</v>
      </c>
      <c r="W393" s="76">
        <v>0</v>
      </c>
      <c r="X393" s="76">
        <v>0</v>
      </c>
      <c r="Y393" s="76">
        <v>0</v>
      </c>
      <c r="Z393" s="76">
        <v>0</v>
      </c>
      <c r="AA393" s="76">
        <v>0</v>
      </c>
      <c r="AB393" s="76">
        <v>0</v>
      </c>
      <c r="AC393" s="76">
        <v>0</v>
      </c>
      <c r="AD393" s="76">
        <v>0</v>
      </c>
      <c r="AE393" s="76">
        <v>0</v>
      </c>
      <c r="AF393" s="76">
        <v>0</v>
      </c>
      <c r="AG393" s="76">
        <v>0</v>
      </c>
      <c r="AH393" s="76">
        <v>0</v>
      </c>
      <c r="AI393" s="76">
        <v>0</v>
      </c>
      <c r="AJ393" s="77">
        <f t="shared" si="5"/>
        <v>0</v>
      </c>
      <c r="AM393" s="70"/>
    </row>
    <row r="394" spans="1:39" ht="20.100000000000001" hidden="1" customHeight="1" outlineLevel="2">
      <c r="A394" s="73">
        <v>1327</v>
      </c>
      <c r="B394" s="74" t="s">
        <v>1031</v>
      </c>
      <c r="C394" s="75" t="s">
        <v>1301</v>
      </c>
      <c r="D394" s="76">
        <v>0</v>
      </c>
      <c r="E394" s="76">
        <v>0</v>
      </c>
      <c r="F394" s="76">
        <v>0</v>
      </c>
      <c r="G394" s="76">
        <v>0</v>
      </c>
      <c r="H394" s="76">
        <v>0</v>
      </c>
      <c r="I394" s="76">
        <v>0</v>
      </c>
      <c r="J394" s="76">
        <v>0</v>
      </c>
      <c r="K394" s="76">
        <v>0</v>
      </c>
      <c r="L394" s="76">
        <v>0</v>
      </c>
      <c r="M394" s="76">
        <v>0</v>
      </c>
      <c r="N394" s="76">
        <v>0</v>
      </c>
      <c r="O394" s="76">
        <v>0</v>
      </c>
      <c r="P394" s="76">
        <v>0</v>
      </c>
      <c r="Q394" s="76">
        <v>0</v>
      </c>
      <c r="R394" s="76">
        <v>0</v>
      </c>
      <c r="S394" s="76">
        <v>0</v>
      </c>
      <c r="T394" s="76">
        <v>0</v>
      </c>
      <c r="U394" s="76">
        <v>0</v>
      </c>
      <c r="V394" s="76">
        <v>0</v>
      </c>
      <c r="W394" s="76">
        <v>0</v>
      </c>
      <c r="X394" s="76">
        <v>0</v>
      </c>
      <c r="Y394" s="76">
        <v>0</v>
      </c>
      <c r="Z394" s="76">
        <v>0</v>
      </c>
      <c r="AA394" s="76">
        <v>0</v>
      </c>
      <c r="AB394" s="76">
        <v>0</v>
      </c>
      <c r="AC394" s="76">
        <v>0</v>
      </c>
      <c r="AD394" s="76">
        <v>0</v>
      </c>
      <c r="AE394" s="76">
        <v>0</v>
      </c>
      <c r="AF394" s="76">
        <v>0</v>
      </c>
      <c r="AG394" s="76">
        <v>0</v>
      </c>
      <c r="AH394" s="76">
        <v>0</v>
      </c>
      <c r="AI394" s="76">
        <v>0</v>
      </c>
      <c r="AJ394" s="77">
        <f t="shared" si="5"/>
        <v>0</v>
      </c>
      <c r="AM394" s="70"/>
    </row>
    <row r="395" spans="1:39" ht="20.100000000000001" hidden="1" customHeight="1" outlineLevel="2">
      <c r="A395" s="73">
        <v>1328</v>
      </c>
      <c r="B395" s="74" t="s">
        <v>1032</v>
      </c>
      <c r="C395" s="75" t="s">
        <v>1301</v>
      </c>
      <c r="D395" s="76">
        <v>0</v>
      </c>
      <c r="E395" s="76">
        <v>0</v>
      </c>
      <c r="F395" s="76">
        <v>0</v>
      </c>
      <c r="G395" s="76">
        <v>0</v>
      </c>
      <c r="H395" s="76">
        <v>0</v>
      </c>
      <c r="I395" s="76">
        <v>0</v>
      </c>
      <c r="J395" s="76">
        <v>0</v>
      </c>
      <c r="K395" s="76">
        <v>0</v>
      </c>
      <c r="L395" s="76">
        <v>0</v>
      </c>
      <c r="M395" s="76">
        <v>0</v>
      </c>
      <c r="N395" s="76">
        <v>0</v>
      </c>
      <c r="O395" s="76">
        <v>0</v>
      </c>
      <c r="P395" s="76">
        <v>0</v>
      </c>
      <c r="Q395" s="76">
        <v>0</v>
      </c>
      <c r="R395" s="76">
        <v>0</v>
      </c>
      <c r="S395" s="76">
        <v>0</v>
      </c>
      <c r="T395" s="76">
        <v>0</v>
      </c>
      <c r="U395" s="76">
        <v>0</v>
      </c>
      <c r="V395" s="76">
        <v>0</v>
      </c>
      <c r="W395" s="76">
        <v>0</v>
      </c>
      <c r="X395" s="76">
        <v>0</v>
      </c>
      <c r="Y395" s="76">
        <v>0</v>
      </c>
      <c r="Z395" s="76">
        <v>0</v>
      </c>
      <c r="AA395" s="76">
        <v>0</v>
      </c>
      <c r="AB395" s="76">
        <v>0</v>
      </c>
      <c r="AC395" s="76">
        <v>0</v>
      </c>
      <c r="AD395" s="76">
        <v>0</v>
      </c>
      <c r="AE395" s="76">
        <v>0</v>
      </c>
      <c r="AF395" s="76">
        <v>0</v>
      </c>
      <c r="AG395" s="76">
        <v>0</v>
      </c>
      <c r="AH395" s="76">
        <v>0</v>
      </c>
      <c r="AI395" s="76">
        <v>0</v>
      </c>
      <c r="AJ395" s="77">
        <f t="shared" si="5"/>
        <v>0</v>
      </c>
      <c r="AM395" s="70"/>
    </row>
    <row r="396" spans="1:39" ht="20.100000000000001" hidden="1" customHeight="1" outlineLevel="2">
      <c r="A396" s="73">
        <v>1329</v>
      </c>
      <c r="B396" s="74" t="s">
        <v>1033</v>
      </c>
      <c r="C396" s="75" t="s">
        <v>1301</v>
      </c>
      <c r="D396" s="76">
        <v>0</v>
      </c>
      <c r="E396" s="76">
        <v>0</v>
      </c>
      <c r="F396" s="76">
        <v>0</v>
      </c>
      <c r="G396" s="76">
        <v>0</v>
      </c>
      <c r="H396" s="76">
        <v>0</v>
      </c>
      <c r="I396" s="76">
        <v>0</v>
      </c>
      <c r="J396" s="76">
        <v>0</v>
      </c>
      <c r="K396" s="76">
        <v>0</v>
      </c>
      <c r="L396" s="76">
        <v>0</v>
      </c>
      <c r="M396" s="76">
        <v>0</v>
      </c>
      <c r="N396" s="76">
        <v>0</v>
      </c>
      <c r="O396" s="76">
        <v>0</v>
      </c>
      <c r="P396" s="76">
        <v>0</v>
      </c>
      <c r="Q396" s="76">
        <v>0</v>
      </c>
      <c r="R396" s="76">
        <v>0</v>
      </c>
      <c r="S396" s="76">
        <v>0</v>
      </c>
      <c r="T396" s="76">
        <v>0</v>
      </c>
      <c r="U396" s="76">
        <v>0</v>
      </c>
      <c r="V396" s="76">
        <v>0</v>
      </c>
      <c r="W396" s="76">
        <v>0</v>
      </c>
      <c r="X396" s="76">
        <v>0</v>
      </c>
      <c r="Y396" s="76">
        <v>0</v>
      </c>
      <c r="Z396" s="76">
        <v>0</v>
      </c>
      <c r="AA396" s="76">
        <v>0</v>
      </c>
      <c r="AB396" s="76">
        <v>0</v>
      </c>
      <c r="AC396" s="76">
        <v>0</v>
      </c>
      <c r="AD396" s="76">
        <v>0</v>
      </c>
      <c r="AE396" s="76">
        <v>0</v>
      </c>
      <c r="AF396" s="76">
        <v>0</v>
      </c>
      <c r="AG396" s="76">
        <v>0</v>
      </c>
      <c r="AH396" s="76">
        <v>0</v>
      </c>
      <c r="AI396" s="76">
        <v>0</v>
      </c>
      <c r="AJ396" s="77">
        <f t="shared" si="5"/>
        <v>0</v>
      </c>
      <c r="AM396" s="70"/>
    </row>
    <row r="397" spans="1:39" ht="20.100000000000001" hidden="1" customHeight="1" outlineLevel="2">
      <c r="A397" s="73">
        <v>1330</v>
      </c>
      <c r="B397" s="74" t="s">
        <v>1034</v>
      </c>
      <c r="C397" s="75" t="s">
        <v>1301</v>
      </c>
      <c r="D397" s="76">
        <v>0</v>
      </c>
      <c r="E397" s="76">
        <v>0</v>
      </c>
      <c r="F397" s="76">
        <v>0</v>
      </c>
      <c r="G397" s="76">
        <v>0</v>
      </c>
      <c r="H397" s="76">
        <v>0</v>
      </c>
      <c r="I397" s="76">
        <v>0</v>
      </c>
      <c r="J397" s="76">
        <v>0</v>
      </c>
      <c r="K397" s="76">
        <v>0</v>
      </c>
      <c r="L397" s="76">
        <v>0</v>
      </c>
      <c r="M397" s="76">
        <v>0</v>
      </c>
      <c r="N397" s="76">
        <v>0</v>
      </c>
      <c r="O397" s="76">
        <v>0</v>
      </c>
      <c r="P397" s="76">
        <v>0</v>
      </c>
      <c r="Q397" s="76">
        <v>0</v>
      </c>
      <c r="R397" s="76">
        <v>0</v>
      </c>
      <c r="S397" s="76">
        <v>0</v>
      </c>
      <c r="T397" s="76">
        <v>0</v>
      </c>
      <c r="U397" s="76">
        <v>0</v>
      </c>
      <c r="V397" s="76">
        <v>0</v>
      </c>
      <c r="W397" s="76">
        <v>0</v>
      </c>
      <c r="X397" s="76">
        <v>0</v>
      </c>
      <c r="Y397" s="76">
        <v>0</v>
      </c>
      <c r="Z397" s="76">
        <v>0</v>
      </c>
      <c r="AA397" s="76">
        <v>0</v>
      </c>
      <c r="AB397" s="76">
        <v>0</v>
      </c>
      <c r="AC397" s="76">
        <v>0</v>
      </c>
      <c r="AD397" s="76">
        <v>0</v>
      </c>
      <c r="AE397" s="76">
        <v>0</v>
      </c>
      <c r="AF397" s="76">
        <v>0</v>
      </c>
      <c r="AG397" s="76">
        <v>0</v>
      </c>
      <c r="AH397" s="76">
        <v>0</v>
      </c>
      <c r="AI397" s="76">
        <v>0</v>
      </c>
      <c r="AJ397" s="77">
        <f t="shared" si="5"/>
        <v>0</v>
      </c>
      <c r="AM397" s="70"/>
    </row>
    <row r="398" spans="1:39" ht="20.100000000000001" hidden="1" customHeight="1" outlineLevel="2">
      <c r="A398" s="73">
        <v>1331</v>
      </c>
      <c r="B398" s="74" t="s">
        <v>1035</v>
      </c>
      <c r="C398" s="75" t="s">
        <v>1301</v>
      </c>
      <c r="D398" s="76">
        <v>0</v>
      </c>
      <c r="E398" s="76">
        <v>0</v>
      </c>
      <c r="F398" s="76">
        <v>0</v>
      </c>
      <c r="G398" s="76">
        <v>0</v>
      </c>
      <c r="H398" s="76">
        <v>0</v>
      </c>
      <c r="I398" s="76">
        <v>0</v>
      </c>
      <c r="J398" s="76">
        <v>0</v>
      </c>
      <c r="K398" s="76">
        <v>0</v>
      </c>
      <c r="L398" s="76">
        <v>0</v>
      </c>
      <c r="M398" s="76">
        <v>0</v>
      </c>
      <c r="N398" s="76">
        <v>0</v>
      </c>
      <c r="O398" s="76">
        <v>0</v>
      </c>
      <c r="P398" s="76">
        <v>0</v>
      </c>
      <c r="Q398" s="76">
        <v>0</v>
      </c>
      <c r="R398" s="76">
        <v>0</v>
      </c>
      <c r="S398" s="76">
        <v>0</v>
      </c>
      <c r="T398" s="76">
        <v>0</v>
      </c>
      <c r="U398" s="76">
        <v>0</v>
      </c>
      <c r="V398" s="76">
        <v>0</v>
      </c>
      <c r="W398" s="76">
        <v>0</v>
      </c>
      <c r="X398" s="76">
        <v>0</v>
      </c>
      <c r="Y398" s="76">
        <v>0</v>
      </c>
      <c r="Z398" s="76">
        <v>0</v>
      </c>
      <c r="AA398" s="76">
        <v>0</v>
      </c>
      <c r="AB398" s="76">
        <v>0</v>
      </c>
      <c r="AC398" s="76">
        <v>0</v>
      </c>
      <c r="AD398" s="76">
        <v>0</v>
      </c>
      <c r="AE398" s="76">
        <v>0</v>
      </c>
      <c r="AF398" s="76">
        <v>0</v>
      </c>
      <c r="AG398" s="76">
        <v>0</v>
      </c>
      <c r="AH398" s="76">
        <v>0</v>
      </c>
      <c r="AI398" s="76">
        <v>0</v>
      </c>
      <c r="AJ398" s="77">
        <f t="shared" ref="AJ398:AJ461" si="6">SUM(D398:AI398)</f>
        <v>0</v>
      </c>
      <c r="AM398" s="70"/>
    </row>
    <row r="399" spans="1:39" ht="20.100000000000001" hidden="1" customHeight="1" outlineLevel="2">
      <c r="A399" s="73">
        <v>1332</v>
      </c>
      <c r="B399" s="74" t="s">
        <v>1036</v>
      </c>
      <c r="C399" s="75" t="s">
        <v>1301</v>
      </c>
      <c r="D399" s="76">
        <v>0</v>
      </c>
      <c r="E399" s="76">
        <v>0</v>
      </c>
      <c r="F399" s="76">
        <v>0</v>
      </c>
      <c r="G399" s="76">
        <v>0</v>
      </c>
      <c r="H399" s="76">
        <v>0</v>
      </c>
      <c r="I399" s="76">
        <v>0</v>
      </c>
      <c r="J399" s="76">
        <v>0</v>
      </c>
      <c r="K399" s="76">
        <v>0</v>
      </c>
      <c r="L399" s="76">
        <v>0</v>
      </c>
      <c r="M399" s="76">
        <v>0</v>
      </c>
      <c r="N399" s="76">
        <v>0</v>
      </c>
      <c r="O399" s="76">
        <v>0</v>
      </c>
      <c r="P399" s="76">
        <v>0</v>
      </c>
      <c r="Q399" s="76">
        <v>0</v>
      </c>
      <c r="R399" s="76">
        <v>0</v>
      </c>
      <c r="S399" s="76">
        <v>0</v>
      </c>
      <c r="T399" s="76">
        <v>0</v>
      </c>
      <c r="U399" s="76">
        <v>0</v>
      </c>
      <c r="V399" s="76">
        <v>0</v>
      </c>
      <c r="W399" s="76">
        <v>0</v>
      </c>
      <c r="X399" s="76">
        <v>0</v>
      </c>
      <c r="Y399" s="76">
        <v>0</v>
      </c>
      <c r="Z399" s="76">
        <v>0</v>
      </c>
      <c r="AA399" s="76">
        <v>0</v>
      </c>
      <c r="AB399" s="76">
        <v>0</v>
      </c>
      <c r="AC399" s="76">
        <v>0</v>
      </c>
      <c r="AD399" s="76">
        <v>0</v>
      </c>
      <c r="AE399" s="76">
        <v>0</v>
      </c>
      <c r="AF399" s="76">
        <v>0</v>
      </c>
      <c r="AG399" s="76">
        <v>0</v>
      </c>
      <c r="AH399" s="76">
        <v>0</v>
      </c>
      <c r="AI399" s="76">
        <v>0</v>
      </c>
      <c r="AJ399" s="77">
        <f t="shared" si="6"/>
        <v>0</v>
      </c>
      <c r="AM399" s="70"/>
    </row>
    <row r="400" spans="1:39" ht="20.100000000000001" hidden="1" customHeight="1" outlineLevel="2">
      <c r="A400" s="73">
        <v>1333</v>
      </c>
      <c r="B400" s="74" t="s">
        <v>1037</v>
      </c>
      <c r="C400" s="75" t="s">
        <v>1301</v>
      </c>
      <c r="D400" s="76">
        <v>0</v>
      </c>
      <c r="E400" s="76">
        <v>0</v>
      </c>
      <c r="F400" s="76">
        <v>0</v>
      </c>
      <c r="G400" s="76">
        <v>0</v>
      </c>
      <c r="H400" s="76">
        <v>0</v>
      </c>
      <c r="I400" s="76">
        <v>0</v>
      </c>
      <c r="J400" s="76">
        <v>0</v>
      </c>
      <c r="K400" s="76">
        <v>0</v>
      </c>
      <c r="L400" s="76">
        <v>0</v>
      </c>
      <c r="M400" s="76">
        <v>0</v>
      </c>
      <c r="N400" s="76">
        <v>0</v>
      </c>
      <c r="O400" s="76">
        <v>0</v>
      </c>
      <c r="P400" s="76">
        <v>0</v>
      </c>
      <c r="Q400" s="76">
        <v>0</v>
      </c>
      <c r="R400" s="76">
        <v>0</v>
      </c>
      <c r="S400" s="76">
        <v>0</v>
      </c>
      <c r="T400" s="76">
        <v>0</v>
      </c>
      <c r="U400" s="76">
        <v>0</v>
      </c>
      <c r="V400" s="76">
        <v>0</v>
      </c>
      <c r="W400" s="76">
        <v>0</v>
      </c>
      <c r="X400" s="76">
        <v>0</v>
      </c>
      <c r="Y400" s="76">
        <v>0</v>
      </c>
      <c r="Z400" s="76">
        <v>0</v>
      </c>
      <c r="AA400" s="76">
        <v>0</v>
      </c>
      <c r="AB400" s="76">
        <v>0</v>
      </c>
      <c r="AC400" s="76">
        <v>0</v>
      </c>
      <c r="AD400" s="76">
        <v>0</v>
      </c>
      <c r="AE400" s="76">
        <v>0</v>
      </c>
      <c r="AF400" s="76">
        <v>0</v>
      </c>
      <c r="AG400" s="76">
        <v>0</v>
      </c>
      <c r="AH400" s="76">
        <v>0</v>
      </c>
      <c r="AI400" s="76">
        <v>0</v>
      </c>
      <c r="AJ400" s="77">
        <f t="shared" si="6"/>
        <v>0</v>
      </c>
      <c r="AM400" s="70"/>
    </row>
    <row r="401" spans="1:39" ht="20.100000000000001" hidden="1" customHeight="1" outlineLevel="2">
      <c r="A401" s="73">
        <v>1334</v>
      </c>
      <c r="B401" s="74" t="s">
        <v>1038</v>
      </c>
      <c r="C401" s="75" t="s">
        <v>1301</v>
      </c>
      <c r="D401" s="76">
        <v>0</v>
      </c>
      <c r="E401" s="76">
        <v>0</v>
      </c>
      <c r="F401" s="76">
        <v>0</v>
      </c>
      <c r="G401" s="76">
        <v>441870.36</v>
      </c>
      <c r="H401" s="76">
        <v>0</v>
      </c>
      <c r="I401" s="76">
        <v>0</v>
      </c>
      <c r="J401" s="76">
        <v>0</v>
      </c>
      <c r="K401" s="76">
        <v>0</v>
      </c>
      <c r="L401" s="76">
        <v>0</v>
      </c>
      <c r="M401" s="76">
        <v>0</v>
      </c>
      <c r="N401" s="76">
        <v>0</v>
      </c>
      <c r="O401" s="76">
        <v>0</v>
      </c>
      <c r="P401" s="76">
        <v>0</v>
      </c>
      <c r="Q401" s="76">
        <v>0</v>
      </c>
      <c r="R401" s="76">
        <v>0</v>
      </c>
      <c r="S401" s="76">
        <v>0</v>
      </c>
      <c r="T401" s="76">
        <v>0</v>
      </c>
      <c r="U401" s="76">
        <v>0</v>
      </c>
      <c r="V401" s="76">
        <v>0</v>
      </c>
      <c r="W401" s="76">
        <v>0</v>
      </c>
      <c r="X401" s="76">
        <v>0</v>
      </c>
      <c r="Y401" s="76">
        <v>0</v>
      </c>
      <c r="Z401" s="76">
        <v>0</v>
      </c>
      <c r="AA401" s="76">
        <v>0</v>
      </c>
      <c r="AB401" s="76">
        <v>0</v>
      </c>
      <c r="AC401" s="76">
        <v>0</v>
      </c>
      <c r="AD401" s="76">
        <v>0</v>
      </c>
      <c r="AE401" s="76">
        <v>0</v>
      </c>
      <c r="AF401" s="76">
        <v>0</v>
      </c>
      <c r="AG401" s="76">
        <v>0</v>
      </c>
      <c r="AH401" s="76">
        <v>0</v>
      </c>
      <c r="AI401" s="76">
        <v>0</v>
      </c>
      <c r="AJ401" s="77">
        <f t="shared" si="6"/>
        <v>441870.36</v>
      </c>
      <c r="AM401" s="70"/>
    </row>
    <row r="402" spans="1:39" ht="20.100000000000001" hidden="1" customHeight="1" outlineLevel="2">
      <c r="A402" s="73">
        <v>1335</v>
      </c>
      <c r="B402" s="74" t="s">
        <v>1039</v>
      </c>
      <c r="C402" s="75" t="s">
        <v>1301</v>
      </c>
      <c r="D402" s="76">
        <v>0</v>
      </c>
      <c r="E402" s="76">
        <v>0</v>
      </c>
      <c r="F402" s="76">
        <v>0</v>
      </c>
      <c r="G402" s="76">
        <v>0</v>
      </c>
      <c r="H402" s="76">
        <v>0</v>
      </c>
      <c r="I402" s="76">
        <v>0</v>
      </c>
      <c r="J402" s="76">
        <v>0</v>
      </c>
      <c r="K402" s="76">
        <v>0</v>
      </c>
      <c r="L402" s="76">
        <v>0</v>
      </c>
      <c r="M402" s="76">
        <v>0</v>
      </c>
      <c r="N402" s="76">
        <v>0</v>
      </c>
      <c r="O402" s="76">
        <v>0</v>
      </c>
      <c r="P402" s="76">
        <v>0</v>
      </c>
      <c r="Q402" s="76">
        <v>0</v>
      </c>
      <c r="R402" s="76">
        <v>0</v>
      </c>
      <c r="S402" s="76">
        <v>0</v>
      </c>
      <c r="T402" s="76">
        <v>0</v>
      </c>
      <c r="U402" s="76">
        <v>0</v>
      </c>
      <c r="V402" s="76">
        <v>0</v>
      </c>
      <c r="W402" s="76">
        <v>0</v>
      </c>
      <c r="X402" s="76">
        <v>0</v>
      </c>
      <c r="Y402" s="76">
        <v>0</v>
      </c>
      <c r="Z402" s="76">
        <v>0</v>
      </c>
      <c r="AA402" s="76">
        <v>0</v>
      </c>
      <c r="AB402" s="76">
        <v>0</v>
      </c>
      <c r="AC402" s="76">
        <v>0</v>
      </c>
      <c r="AD402" s="76">
        <v>0</v>
      </c>
      <c r="AE402" s="76">
        <v>0</v>
      </c>
      <c r="AF402" s="76">
        <v>0</v>
      </c>
      <c r="AG402" s="76">
        <v>0</v>
      </c>
      <c r="AH402" s="76">
        <v>0</v>
      </c>
      <c r="AI402" s="76">
        <v>0</v>
      </c>
      <c r="AJ402" s="77">
        <f t="shared" si="6"/>
        <v>0</v>
      </c>
      <c r="AM402" s="70"/>
    </row>
    <row r="403" spans="1:39" ht="20.100000000000001" hidden="1" customHeight="1" outlineLevel="2">
      <c r="A403" s="73">
        <v>1336</v>
      </c>
      <c r="B403" s="74" t="s">
        <v>1040</v>
      </c>
      <c r="C403" s="75" t="s">
        <v>1301</v>
      </c>
      <c r="D403" s="76">
        <v>0</v>
      </c>
      <c r="E403" s="76">
        <v>0</v>
      </c>
      <c r="F403" s="76">
        <v>0</v>
      </c>
      <c r="G403" s="76">
        <v>0</v>
      </c>
      <c r="H403" s="76">
        <v>0</v>
      </c>
      <c r="I403" s="76">
        <v>0</v>
      </c>
      <c r="J403" s="76">
        <v>0</v>
      </c>
      <c r="K403" s="76">
        <v>0</v>
      </c>
      <c r="L403" s="76">
        <v>0</v>
      </c>
      <c r="M403" s="76">
        <v>0</v>
      </c>
      <c r="N403" s="76">
        <v>0</v>
      </c>
      <c r="O403" s="76">
        <v>0</v>
      </c>
      <c r="P403" s="76">
        <v>0</v>
      </c>
      <c r="Q403" s="76">
        <v>0</v>
      </c>
      <c r="R403" s="76">
        <v>0</v>
      </c>
      <c r="S403" s="76">
        <v>0</v>
      </c>
      <c r="T403" s="76">
        <v>0</v>
      </c>
      <c r="U403" s="76">
        <v>0</v>
      </c>
      <c r="V403" s="76">
        <v>0</v>
      </c>
      <c r="W403" s="76">
        <v>0</v>
      </c>
      <c r="X403" s="76">
        <v>0</v>
      </c>
      <c r="Y403" s="76">
        <v>0</v>
      </c>
      <c r="Z403" s="76">
        <v>0</v>
      </c>
      <c r="AA403" s="76">
        <v>0</v>
      </c>
      <c r="AB403" s="76">
        <v>0</v>
      </c>
      <c r="AC403" s="76">
        <v>0</v>
      </c>
      <c r="AD403" s="76">
        <v>0</v>
      </c>
      <c r="AE403" s="76">
        <v>0</v>
      </c>
      <c r="AF403" s="76">
        <v>0</v>
      </c>
      <c r="AG403" s="76">
        <v>0</v>
      </c>
      <c r="AH403" s="76">
        <v>0</v>
      </c>
      <c r="AI403" s="76">
        <v>0</v>
      </c>
      <c r="AJ403" s="77">
        <f t="shared" si="6"/>
        <v>0</v>
      </c>
      <c r="AM403" s="70"/>
    </row>
    <row r="404" spans="1:39" ht="20.100000000000001" hidden="1" customHeight="1" outlineLevel="2">
      <c r="A404" s="73">
        <v>1337</v>
      </c>
      <c r="B404" s="74" t="s">
        <v>1041</v>
      </c>
      <c r="C404" s="75" t="s">
        <v>1301</v>
      </c>
      <c r="D404" s="76">
        <v>0</v>
      </c>
      <c r="E404" s="76">
        <v>0</v>
      </c>
      <c r="F404" s="76">
        <v>0</v>
      </c>
      <c r="G404" s="76">
        <v>0</v>
      </c>
      <c r="H404" s="76">
        <v>0</v>
      </c>
      <c r="I404" s="76">
        <v>0</v>
      </c>
      <c r="J404" s="76">
        <v>0</v>
      </c>
      <c r="K404" s="76">
        <v>0</v>
      </c>
      <c r="L404" s="76">
        <v>0</v>
      </c>
      <c r="M404" s="76">
        <v>0</v>
      </c>
      <c r="N404" s="76">
        <v>0</v>
      </c>
      <c r="O404" s="76">
        <v>0</v>
      </c>
      <c r="P404" s="76">
        <v>0</v>
      </c>
      <c r="Q404" s="76">
        <v>0</v>
      </c>
      <c r="R404" s="76">
        <v>0</v>
      </c>
      <c r="S404" s="76">
        <v>0</v>
      </c>
      <c r="T404" s="76">
        <v>0</v>
      </c>
      <c r="U404" s="76">
        <v>0</v>
      </c>
      <c r="V404" s="76">
        <v>0</v>
      </c>
      <c r="W404" s="76">
        <v>0</v>
      </c>
      <c r="X404" s="76">
        <v>0</v>
      </c>
      <c r="Y404" s="76">
        <v>0</v>
      </c>
      <c r="Z404" s="76">
        <v>0</v>
      </c>
      <c r="AA404" s="76">
        <v>0</v>
      </c>
      <c r="AB404" s="76">
        <v>0</v>
      </c>
      <c r="AC404" s="76">
        <v>0</v>
      </c>
      <c r="AD404" s="76">
        <v>0</v>
      </c>
      <c r="AE404" s="76">
        <v>0</v>
      </c>
      <c r="AF404" s="76">
        <v>0</v>
      </c>
      <c r="AG404" s="76">
        <v>0</v>
      </c>
      <c r="AH404" s="76">
        <v>0</v>
      </c>
      <c r="AI404" s="76">
        <v>0</v>
      </c>
      <c r="AJ404" s="77">
        <f t="shared" si="6"/>
        <v>0</v>
      </c>
      <c r="AM404" s="70"/>
    </row>
    <row r="405" spans="1:39" ht="20.100000000000001" hidden="1" customHeight="1" outlineLevel="2">
      <c r="A405" s="73">
        <v>1338</v>
      </c>
      <c r="B405" s="74" t="s">
        <v>1042</v>
      </c>
      <c r="C405" s="75" t="s">
        <v>1301</v>
      </c>
      <c r="D405" s="76">
        <v>0</v>
      </c>
      <c r="E405" s="76">
        <v>0</v>
      </c>
      <c r="F405" s="76">
        <v>0</v>
      </c>
      <c r="G405" s="76">
        <v>0</v>
      </c>
      <c r="H405" s="76">
        <v>0</v>
      </c>
      <c r="I405" s="76">
        <v>0</v>
      </c>
      <c r="J405" s="76">
        <v>0</v>
      </c>
      <c r="K405" s="76">
        <v>0</v>
      </c>
      <c r="L405" s="76">
        <v>0</v>
      </c>
      <c r="M405" s="76">
        <v>0</v>
      </c>
      <c r="N405" s="76">
        <v>0</v>
      </c>
      <c r="O405" s="76">
        <v>0</v>
      </c>
      <c r="P405" s="76">
        <v>0</v>
      </c>
      <c r="Q405" s="76">
        <v>0</v>
      </c>
      <c r="R405" s="76">
        <v>0</v>
      </c>
      <c r="S405" s="76">
        <v>0</v>
      </c>
      <c r="T405" s="76">
        <v>0</v>
      </c>
      <c r="U405" s="76">
        <v>0</v>
      </c>
      <c r="V405" s="76">
        <v>0</v>
      </c>
      <c r="W405" s="76">
        <v>0</v>
      </c>
      <c r="X405" s="76">
        <v>0</v>
      </c>
      <c r="Y405" s="76">
        <v>0</v>
      </c>
      <c r="Z405" s="76">
        <v>0</v>
      </c>
      <c r="AA405" s="76">
        <v>0</v>
      </c>
      <c r="AB405" s="76">
        <v>0</v>
      </c>
      <c r="AC405" s="76">
        <v>0</v>
      </c>
      <c r="AD405" s="76">
        <v>0</v>
      </c>
      <c r="AE405" s="76">
        <v>0</v>
      </c>
      <c r="AF405" s="76">
        <v>0</v>
      </c>
      <c r="AG405" s="76">
        <v>0</v>
      </c>
      <c r="AH405" s="76">
        <v>0</v>
      </c>
      <c r="AI405" s="76">
        <v>0</v>
      </c>
      <c r="AJ405" s="77">
        <f t="shared" si="6"/>
        <v>0</v>
      </c>
      <c r="AM405" s="70"/>
    </row>
    <row r="406" spans="1:39" ht="20.100000000000001" hidden="1" customHeight="1" outlineLevel="2">
      <c r="A406" s="73">
        <v>1339</v>
      </c>
      <c r="B406" s="74" t="s">
        <v>1043</v>
      </c>
      <c r="C406" s="75" t="s">
        <v>1301</v>
      </c>
      <c r="D406" s="76">
        <v>0</v>
      </c>
      <c r="E406" s="76">
        <v>0</v>
      </c>
      <c r="F406" s="76">
        <v>0</v>
      </c>
      <c r="G406" s="76">
        <v>0</v>
      </c>
      <c r="H406" s="76">
        <v>0</v>
      </c>
      <c r="I406" s="76">
        <v>0</v>
      </c>
      <c r="J406" s="76">
        <v>0</v>
      </c>
      <c r="K406" s="76">
        <v>0</v>
      </c>
      <c r="L406" s="76">
        <v>0</v>
      </c>
      <c r="M406" s="76">
        <v>0</v>
      </c>
      <c r="N406" s="76">
        <v>0</v>
      </c>
      <c r="O406" s="76">
        <v>0</v>
      </c>
      <c r="P406" s="76">
        <v>0</v>
      </c>
      <c r="Q406" s="76">
        <v>0</v>
      </c>
      <c r="R406" s="76">
        <v>0</v>
      </c>
      <c r="S406" s="76">
        <v>0</v>
      </c>
      <c r="T406" s="76">
        <v>0</v>
      </c>
      <c r="U406" s="76">
        <v>0</v>
      </c>
      <c r="V406" s="76">
        <v>0</v>
      </c>
      <c r="W406" s="76">
        <v>0</v>
      </c>
      <c r="X406" s="76">
        <v>0</v>
      </c>
      <c r="Y406" s="76">
        <v>0</v>
      </c>
      <c r="Z406" s="76">
        <v>0</v>
      </c>
      <c r="AA406" s="76">
        <v>0</v>
      </c>
      <c r="AB406" s="76">
        <v>0</v>
      </c>
      <c r="AC406" s="76">
        <v>0</v>
      </c>
      <c r="AD406" s="76">
        <v>0</v>
      </c>
      <c r="AE406" s="76">
        <v>0</v>
      </c>
      <c r="AF406" s="76">
        <v>0</v>
      </c>
      <c r="AG406" s="76">
        <v>0</v>
      </c>
      <c r="AH406" s="76">
        <v>0</v>
      </c>
      <c r="AI406" s="76">
        <v>0</v>
      </c>
      <c r="AJ406" s="77">
        <f t="shared" si="6"/>
        <v>0</v>
      </c>
      <c r="AM406" s="70"/>
    </row>
    <row r="407" spans="1:39" ht="20.100000000000001" hidden="1" customHeight="1" outlineLevel="2">
      <c r="A407" s="73">
        <v>1340</v>
      </c>
      <c r="B407" s="74" t="s">
        <v>1044</v>
      </c>
      <c r="C407" s="75" t="s">
        <v>1301</v>
      </c>
      <c r="D407" s="76">
        <v>0</v>
      </c>
      <c r="E407" s="76">
        <v>0</v>
      </c>
      <c r="F407" s="76">
        <v>0</v>
      </c>
      <c r="G407" s="76">
        <v>0</v>
      </c>
      <c r="H407" s="76">
        <v>0</v>
      </c>
      <c r="I407" s="76">
        <v>0</v>
      </c>
      <c r="J407" s="76">
        <v>0</v>
      </c>
      <c r="K407" s="76">
        <v>0</v>
      </c>
      <c r="L407" s="76">
        <v>0</v>
      </c>
      <c r="M407" s="76">
        <v>0</v>
      </c>
      <c r="N407" s="76">
        <v>0</v>
      </c>
      <c r="O407" s="76">
        <v>0</v>
      </c>
      <c r="P407" s="76">
        <v>0</v>
      </c>
      <c r="Q407" s="76">
        <v>0</v>
      </c>
      <c r="R407" s="76">
        <v>0</v>
      </c>
      <c r="S407" s="76">
        <v>0</v>
      </c>
      <c r="T407" s="76">
        <v>0</v>
      </c>
      <c r="U407" s="76">
        <v>0</v>
      </c>
      <c r="V407" s="76">
        <v>0</v>
      </c>
      <c r="W407" s="76">
        <v>0</v>
      </c>
      <c r="X407" s="76">
        <v>0</v>
      </c>
      <c r="Y407" s="76">
        <v>0</v>
      </c>
      <c r="Z407" s="76">
        <v>0</v>
      </c>
      <c r="AA407" s="76">
        <v>0</v>
      </c>
      <c r="AB407" s="76">
        <v>0</v>
      </c>
      <c r="AC407" s="76">
        <v>0</v>
      </c>
      <c r="AD407" s="76">
        <v>0</v>
      </c>
      <c r="AE407" s="76">
        <v>0</v>
      </c>
      <c r="AF407" s="76">
        <v>0</v>
      </c>
      <c r="AG407" s="76">
        <v>0</v>
      </c>
      <c r="AH407" s="76">
        <v>0</v>
      </c>
      <c r="AI407" s="76">
        <v>0</v>
      </c>
      <c r="AJ407" s="77">
        <f t="shared" si="6"/>
        <v>0</v>
      </c>
      <c r="AM407" s="70"/>
    </row>
    <row r="408" spans="1:39" ht="20.100000000000001" hidden="1" customHeight="1" outlineLevel="2">
      <c r="A408" s="73">
        <v>1341</v>
      </c>
      <c r="B408" s="74" t="s">
        <v>1045</v>
      </c>
      <c r="C408" s="75" t="s">
        <v>1301</v>
      </c>
      <c r="D408" s="76">
        <v>0</v>
      </c>
      <c r="E408" s="76">
        <v>0</v>
      </c>
      <c r="F408" s="76">
        <v>0</v>
      </c>
      <c r="G408" s="76">
        <v>0</v>
      </c>
      <c r="H408" s="76">
        <v>0</v>
      </c>
      <c r="I408" s="76">
        <v>0</v>
      </c>
      <c r="J408" s="76">
        <v>0</v>
      </c>
      <c r="K408" s="76">
        <v>0</v>
      </c>
      <c r="L408" s="76">
        <v>0</v>
      </c>
      <c r="M408" s="76">
        <v>0</v>
      </c>
      <c r="N408" s="76">
        <v>0</v>
      </c>
      <c r="O408" s="76">
        <v>0</v>
      </c>
      <c r="P408" s="76">
        <v>0</v>
      </c>
      <c r="Q408" s="76">
        <v>0</v>
      </c>
      <c r="R408" s="76">
        <v>0</v>
      </c>
      <c r="S408" s="76">
        <v>0</v>
      </c>
      <c r="T408" s="76">
        <v>0</v>
      </c>
      <c r="U408" s="76">
        <v>0</v>
      </c>
      <c r="V408" s="76">
        <v>0</v>
      </c>
      <c r="W408" s="76">
        <v>0</v>
      </c>
      <c r="X408" s="76">
        <v>0</v>
      </c>
      <c r="Y408" s="76">
        <v>0</v>
      </c>
      <c r="Z408" s="76">
        <v>0</v>
      </c>
      <c r="AA408" s="76">
        <v>0</v>
      </c>
      <c r="AB408" s="76">
        <v>0</v>
      </c>
      <c r="AC408" s="76">
        <v>0</v>
      </c>
      <c r="AD408" s="76">
        <v>0</v>
      </c>
      <c r="AE408" s="76">
        <v>0</v>
      </c>
      <c r="AF408" s="76">
        <v>0</v>
      </c>
      <c r="AG408" s="76">
        <v>0</v>
      </c>
      <c r="AH408" s="76">
        <v>0</v>
      </c>
      <c r="AI408" s="76">
        <v>0</v>
      </c>
      <c r="AJ408" s="77">
        <f t="shared" si="6"/>
        <v>0</v>
      </c>
      <c r="AM408" s="70"/>
    </row>
    <row r="409" spans="1:39" ht="20.100000000000001" hidden="1" customHeight="1" outlineLevel="2">
      <c r="A409" s="73">
        <v>1342</v>
      </c>
      <c r="B409" s="74" t="s">
        <v>1046</v>
      </c>
      <c r="C409" s="75" t="s">
        <v>1301</v>
      </c>
      <c r="D409" s="76">
        <v>0</v>
      </c>
      <c r="E409" s="76">
        <v>0</v>
      </c>
      <c r="F409" s="76">
        <v>0</v>
      </c>
      <c r="G409" s="76">
        <v>0</v>
      </c>
      <c r="H409" s="76">
        <v>0</v>
      </c>
      <c r="I409" s="76">
        <v>0</v>
      </c>
      <c r="J409" s="76">
        <v>0</v>
      </c>
      <c r="K409" s="76">
        <v>0</v>
      </c>
      <c r="L409" s="76">
        <v>0</v>
      </c>
      <c r="M409" s="76">
        <v>0</v>
      </c>
      <c r="N409" s="76">
        <v>0</v>
      </c>
      <c r="O409" s="76">
        <v>0</v>
      </c>
      <c r="P409" s="76">
        <v>0</v>
      </c>
      <c r="Q409" s="76">
        <v>0</v>
      </c>
      <c r="R409" s="76">
        <v>0</v>
      </c>
      <c r="S409" s="76">
        <v>0</v>
      </c>
      <c r="T409" s="76">
        <v>0</v>
      </c>
      <c r="U409" s="76">
        <v>0</v>
      </c>
      <c r="V409" s="76">
        <v>0</v>
      </c>
      <c r="W409" s="76">
        <v>0</v>
      </c>
      <c r="X409" s="76">
        <v>0</v>
      </c>
      <c r="Y409" s="76">
        <v>0</v>
      </c>
      <c r="Z409" s="76">
        <v>0</v>
      </c>
      <c r="AA409" s="76">
        <v>0</v>
      </c>
      <c r="AB409" s="76">
        <v>0</v>
      </c>
      <c r="AC409" s="76">
        <v>0</v>
      </c>
      <c r="AD409" s="76">
        <v>0</v>
      </c>
      <c r="AE409" s="76">
        <v>0</v>
      </c>
      <c r="AF409" s="76">
        <v>0</v>
      </c>
      <c r="AG409" s="76">
        <v>0</v>
      </c>
      <c r="AH409" s="76">
        <v>0</v>
      </c>
      <c r="AI409" s="76">
        <v>0</v>
      </c>
      <c r="AJ409" s="77">
        <f t="shared" si="6"/>
        <v>0</v>
      </c>
      <c r="AM409" s="70"/>
    </row>
    <row r="410" spans="1:39" ht="20.100000000000001" hidden="1" customHeight="1" outlineLevel="2">
      <c r="A410" s="73">
        <v>1343</v>
      </c>
      <c r="B410" s="74" t="s">
        <v>1047</v>
      </c>
      <c r="C410" s="75" t="s">
        <v>1301</v>
      </c>
      <c r="D410" s="76">
        <v>0</v>
      </c>
      <c r="E410" s="76">
        <v>0</v>
      </c>
      <c r="F410" s="76">
        <v>0</v>
      </c>
      <c r="G410" s="76">
        <v>0</v>
      </c>
      <c r="H410" s="76">
        <v>0</v>
      </c>
      <c r="I410" s="76">
        <v>0</v>
      </c>
      <c r="J410" s="76">
        <v>0</v>
      </c>
      <c r="K410" s="76">
        <v>0</v>
      </c>
      <c r="L410" s="76">
        <v>0</v>
      </c>
      <c r="M410" s="76">
        <v>0</v>
      </c>
      <c r="N410" s="76">
        <v>0</v>
      </c>
      <c r="O410" s="76">
        <v>0</v>
      </c>
      <c r="P410" s="76">
        <v>0</v>
      </c>
      <c r="Q410" s="76">
        <v>0</v>
      </c>
      <c r="R410" s="76">
        <v>0</v>
      </c>
      <c r="S410" s="76">
        <v>0</v>
      </c>
      <c r="T410" s="76">
        <v>0</v>
      </c>
      <c r="U410" s="76">
        <v>0</v>
      </c>
      <c r="V410" s="76">
        <v>0</v>
      </c>
      <c r="W410" s="76">
        <v>0</v>
      </c>
      <c r="X410" s="76">
        <v>0</v>
      </c>
      <c r="Y410" s="76">
        <v>0</v>
      </c>
      <c r="Z410" s="76">
        <v>0</v>
      </c>
      <c r="AA410" s="76">
        <v>0</v>
      </c>
      <c r="AB410" s="76">
        <v>0</v>
      </c>
      <c r="AC410" s="76">
        <v>0</v>
      </c>
      <c r="AD410" s="76">
        <v>0</v>
      </c>
      <c r="AE410" s="76">
        <v>0</v>
      </c>
      <c r="AF410" s="76">
        <v>0</v>
      </c>
      <c r="AG410" s="76">
        <v>0</v>
      </c>
      <c r="AH410" s="76">
        <v>0</v>
      </c>
      <c r="AI410" s="76">
        <v>0</v>
      </c>
      <c r="AJ410" s="77">
        <f t="shared" si="6"/>
        <v>0</v>
      </c>
      <c r="AM410" s="70"/>
    </row>
    <row r="411" spans="1:39" ht="20.100000000000001" hidden="1" customHeight="1" outlineLevel="2">
      <c r="A411" s="73">
        <v>1344</v>
      </c>
      <c r="B411" s="74" t="s">
        <v>1048</v>
      </c>
      <c r="C411" s="75" t="s">
        <v>1301</v>
      </c>
      <c r="D411" s="76">
        <v>0</v>
      </c>
      <c r="E411" s="76">
        <v>0</v>
      </c>
      <c r="F411" s="76">
        <v>0</v>
      </c>
      <c r="G411" s="76">
        <v>0</v>
      </c>
      <c r="H411" s="76">
        <v>0</v>
      </c>
      <c r="I411" s="76">
        <v>0</v>
      </c>
      <c r="J411" s="76">
        <v>0</v>
      </c>
      <c r="K411" s="76">
        <v>0</v>
      </c>
      <c r="L411" s="76">
        <v>0</v>
      </c>
      <c r="M411" s="76">
        <v>0</v>
      </c>
      <c r="N411" s="76">
        <v>0</v>
      </c>
      <c r="O411" s="76">
        <v>0</v>
      </c>
      <c r="P411" s="76">
        <v>0</v>
      </c>
      <c r="Q411" s="76">
        <v>0</v>
      </c>
      <c r="R411" s="76">
        <v>0</v>
      </c>
      <c r="S411" s="76">
        <v>0</v>
      </c>
      <c r="T411" s="76">
        <v>0</v>
      </c>
      <c r="U411" s="76">
        <v>0</v>
      </c>
      <c r="V411" s="76">
        <v>0</v>
      </c>
      <c r="W411" s="76">
        <v>0</v>
      </c>
      <c r="X411" s="76">
        <v>0</v>
      </c>
      <c r="Y411" s="76">
        <v>0</v>
      </c>
      <c r="Z411" s="76">
        <v>0</v>
      </c>
      <c r="AA411" s="76">
        <v>0</v>
      </c>
      <c r="AB411" s="76">
        <v>0</v>
      </c>
      <c r="AC411" s="76">
        <v>0</v>
      </c>
      <c r="AD411" s="76">
        <v>0</v>
      </c>
      <c r="AE411" s="76">
        <v>0</v>
      </c>
      <c r="AF411" s="76">
        <v>0</v>
      </c>
      <c r="AG411" s="76">
        <v>0</v>
      </c>
      <c r="AH411" s="76">
        <v>0</v>
      </c>
      <c r="AI411" s="76">
        <v>0</v>
      </c>
      <c r="AJ411" s="77">
        <f t="shared" si="6"/>
        <v>0</v>
      </c>
      <c r="AM411" s="70"/>
    </row>
    <row r="412" spans="1:39" ht="20.100000000000001" hidden="1" customHeight="1" outlineLevel="2">
      <c r="A412" s="73">
        <v>1345</v>
      </c>
      <c r="B412" s="74" t="s">
        <v>1049</v>
      </c>
      <c r="C412" s="75" t="s">
        <v>1301</v>
      </c>
      <c r="D412" s="76">
        <v>0</v>
      </c>
      <c r="E412" s="76">
        <v>0</v>
      </c>
      <c r="F412" s="76">
        <v>0</v>
      </c>
      <c r="G412" s="76">
        <v>0</v>
      </c>
      <c r="H412" s="76">
        <v>0</v>
      </c>
      <c r="I412" s="76">
        <v>0</v>
      </c>
      <c r="J412" s="76">
        <v>0</v>
      </c>
      <c r="K412" s="76">
        <v>0</v>
      </c>
      <c r="L412" s="76">
        <v>0</v>
      </c>
      <c r="M412" s="76">
        <v>0</v>
      </c>
      <c r="N412" s="76">
        <v>0</v>
      </c>
      <c r="O412" s="76">
        <v>0</v>
      </c>
      <c r="P412" s="76">
        <v>0</v>
      </c>
      <c r="Q412" s="76">
        <v>0</v>
      </c>
      <c r="R412" s="76">
        <v>0</v>
      </c>
      <c r="S412" s="76">
        <v>0</v>
      </c>
      <c r="T412" s="76">
        <v>0</v>
      </c>
      <c r="U412" s="76">
        <v>0</v>
      </c>
      <c r="V412" s="76">
        <v>0</v>
      </c>
      <c r="W412" s="76">
        <v>0</v>
      </c>
      <c r="X412" s="76">
        <v>0</v>
      </c>
      <c r="Y412" s="76">
        <v>0</v>
      </c>
      <c r="Z412" s="76">
        <v>0</v>
      </c>
      <c r="AA412" s="76">
        <v>0</v>
      </c>
      <c r="AB412" s="76">
        <v>0</v>
      </c>
      <c r="AC412" s="76">
        <v>0</v>
      </c>
      <c r="AD412" s="76">
        <v>0</v>
      </c>
      <c r="AE412" s="76">
        <v>0</v>
      </c>
      <c r="AF412" s="76">
        <v>0</v>
      </c>
      <c r="AG412" s="76">
        <v>0</v>
      </c>
      <c r="AH412" s="76">
        <v>0</v>
      </c>
      <c r="AI412" s="76">
        <v>0</v>
      </c>
      <c r="AJ412" s="77">
        <f t="shared" si="6"/>
        <v>0</v>
      </c>
      <c r="AM412" s="70"/>
    </row>
    <row r="413" spans="1:39" ht="20.100000000000001" hidden="1" customHeight="1" outlineLevel="2">
      <c r="A413" s="73">
        <v>1346</v>
      </c>
      <c r="B413" s="74" t="s">
        <v>1050</v>
      </c>
      <c r="C413" s="75" t="s">
        <v>1301</v>
      </c>
      <c r="D413" s="76">
        <v>0</v>
      </c>
      <c r="E413" s="76">
        <v>0</v>
      </c>
      <c r="F413" s="76">
        <v>0</v>
      </c>
      <c r="G413" s="76">
        <v>0</v>
      </c>
      <c r="H413" s="76">
        <v>0</v>
      </c>
      <c r="I413" s="76">
        <v>0</v>
      </c>
      <c r="J413" s="76">
        <v>0</v>
      </c>
      <c r="K413" s="76">
        <v>0</v>
      </c>
      <c r="L413" s="76">
        <v>0</v>
      </c>
      <c r="M413" s="76">
        <v>0</v>
      </c>
      <c r="N413" s="76">
        <v>0</v>
      </c>
      <c r="O413" s="76">
        <v>0</v>
      </c>
      <c r="P413" s="76">
        <v>0</v>
      </c>
      <c r="Q413" s="76">
        <v>0</v>
      </c>
      <c r="R413" s="76">
        <v>0</v>
      </c>
      <c r="S413" s="76">
        <v>0</v>
      </c>
      <c r="T413" s="76">
        <v>0</v>
      </c>
      <c r="U413" s="76">
        <v>0</v>
      </c>
      <c r="V413" s="76">
        <v>0</v>
      </c>
      <c r="W413" s="76">
        <v>0</v>
      </c>
      <c r="X413" s="76">
        <v>0</v>
      </c>
      <c r="Y413" s="76">
        <v>0</v>
      </c>
      <c r="Z413" s="76">
        <v>0</v>
      </c>
      <c r="AA413" s="76">
        <v>0</v>
      </c>
      <c r="AB413" s="76">
        <v>0</v>
      </c>
      <c r="AC413" s="76">
        <v>0</v>
      </c>
      <c r="AD413" s="76">
        <v>0</v>
      </c>
      <c r="AE413" s="76">
        <v>0</v>
      </c>
      <c r="AF413" s="76">
        <v>0</v>
      </c>
      <c r="AG413" s="76">
        <v>0</v>
      </c>
      <c r="AH413" s="76">
        <v>0</v>
      </c>
      <c r="AI413" s="76">
        <v>0</v>
      </c>
      <c r="AJ413" s="77">
        <f t="shared" si="6"/>
        <v>0</v>
      </c>
      <c r="AM413" s="70"/>
    </row>
    <row r="414" spans="1:39" ht="20.100000000000001" hidden="1" customHeight="1" outlineLevel="2">
      <c r="A414" s="73">
        <v>1347</v>
      </c>
      <c r="B414" s="74" t="s">
        <v>1051</v>
      </c>
      <c r="C414" s="75" t="s">
        <v>1301</v>
      </c>
      <c r="D414" s="76">
        <v>0</v>
      </c>
      <c r="E414" s="76">
        <v>0</v>
      </c>
      <c r="F414" s="76">
        <v>0</v>
      </c>
      <c r="G414" s="76">
        <v>28059.75</v>
      </c>
      <c r="H414" s="76">
        <v>0</v>
      </c>
      <c r="I414" s="76">
        <v>0</v>
      </c>
      <c r="J414" s="76">
        <v>0</v>
      </c>
      <c r="K414" s="76">
        <v>0</v>
      </c>
      <c r="L414" s="76">
        <v>0</v>
      </c>
      <c r="M414" s="76">
        <v>0</v>
      </c>
      <c r="N414" s="76">
        <v>0</v>
      </c>
      <c r="O414" s="76">
        <v>0</v>
      </c>
      <c r="P414" s="76">
        <v>0</v>
      </c>
      <c r="Q414" s="76">
        <v>0</v>
      </c>
      <c r="R414" s="76">
        <v>0</v>
      </c>
      <c r="S414" s="76">
        <v>0</v>
      </c>
      <c r="T414" s="76">
        <v>0</v>
      </c>
      <c r="U414" s="76">
        <v>0</v>
      </c>
      <c r="V414" s="76">
        <v>0</v>
      </c>
      <c r="W414" s="76">
        <v>0</v>
      </c>
      <c r="X414" s="76">
        <v>0</v>
      </c>
      <c r="Y414" s="76">
        <v>0</v>
      </c>
      <c r="Z414" s="76">
        <v>0</v>
      </c>
      <c r="AA414" s="76">
        <v>0</v>
      </c>
      <c r="AB414" s="76">
        <v>0</v>
      </c>
      <c r="AC414" s="76">
        <v>0</v>
      </c>
      <c r="AD414" s="76">
        <v>0</v>
      </c>
      <c r="AE414" s="76">
        <v>0</v>
      </c>
      <c r="AF414" s="76">
        <v>0</v>
      </c>
      <c r="AG414" s="76">
        <v>0</v>
      </c>
      <c r="AH414" s="76">
        <v>0</v>
      </c>
      <c r="AI414" s="76">
        <v>0</v>
      </c>
      <c r="AJ414" s="77">
        <f t="shared" si="6"/>
        <v>28059.75</v>
      </c>
      <c r="AM414" s="70"/>
    </row>
    <row r="415" spans="1:39" ht="20.100000000000001" hidden="1" customHeight="1" outlineLevel="2">
      <c r="A415" s="73">
        <v>1401</v>
      </c>
      <c r="B415" s="74" t="s">
        <v>1052</v>
      </c>
      <c r="C415" s="75" t="s">
        <v>1301</v>
      </c>
      <c r="D415" s="76">
        <v>0</v>
      </c>
      <c r="E415" s="76">
        <v>0</v>
      </c>
      <c r="F415" s="76">
        <v>0</v>
      </c>
      <c r="G415" s="76">
        <v>0</v>
      </c>
      <c r="H415" s="76">
        <v>0</v>
      </c>
      <c r="I415" s="76">
        <v>0</v>
      </c>
      <c r="J415" s="76">
        <v>0</v>
      </c>
      <c r="K415" s="76">
        <v>0</v>
      </c>
      <c r="L415" s="76">
        <v>0</v>
      </c>
      <c r="M415" s="76">
        <v>0</v>
      </c>
      <c r="N415" s="76">
        <v>0</v>
      </c>
      <c r="O415" s="76">
        <v>0</v>
      </c>
      <c r="P415" s="76">
        <v>0</v>
      </c>
      <c r="Q415" s="76">
        <v>0</v>
      </c>
      <c r="R415" s="76">
        <v>0</v>
      </c>
      <c r="S415" s="76">
        <v>0</v>
      </c>
      <c r="T415" s="76">
        <v>0</v>
      </c>
      <c r="U415" s="76">
        <v>0</v>
      </c>
      <c r="V415" s="76">
        <v>0</v>
      </c>
      <c r="W415" s="76">
        <v>0</v>
      </c>
      <c r="X415" s="76">
        <v>0</v>
      </c>
      <c r="Y415" s="76">
        <v>0</v>
      </c>
      <c r="Z415" s="76">
        <v>0</v>
      </c>
      <c r="AA415" s="76">
        <v>0</v>
      </c>
      <c r="AB415" s="76">
        <v>0</v>
      </c>
      <c r="AC415" s="76">
        <v>0</v>
      </c>
      <c r="AD415" s="76">
        <v>0</v>
      </c>
      <c r="AE415" s="76">
        <v>0</v>
      </c>
      <c r="AF415" s="76">
        <v>0</v>
      </c>
      <c r="AG415" s="76">
        <v>0</v>
      </c>
      <c r="AH415" s="76">
        <v>0</v>
      </c>
      <c r="AI415" s="76">
        <v>0</v>
      </c>
      <c r="AJ415" s="77">
        <f t="shared" si="6"/>
        <v>0</v>
      </c>
      <c r="AM415" s="70"/>
    </row>
    <row r="416" spans="1:39" ht="20.100000000000001" hidden="1" customHeight="1" outlineLevel="2">
      <c r="A416" s="73">
        <v>1402</v>
      </c>
      <c r="B416" s="74" t="s">
        <v>1053</v>
      </c>
      <c r="C416" s="75" t="s">
        <v>1301</v>
      </c>
      <c r="D416" s="76">
        <v>0</v>
      </c>
      <c r="E416" s="76">
        <v>0</v>
      </c>
      <c r="F416" s="76">
        <v>0</v>
      </c>
      <c r="G416" s="76">
        <v>0</v>
      </c>
      <c r="H416" s="76">
        <v>0</v>
      </c>
      <c r="I416" s="76">
        <v>0</v>
      </c>
      <c r="J416" s="76">
        <v>0</v>
      </c>
      <c r="K416" s="76">
        <v>0</v>
      </c>
      <c r="L416" s="76">
        <v>0</v>
      </c>
      <c r="M416" s="76">
        <v>0</v>
      </c>
      <c r="N416" s="76">
        <v>0</v>
      </c>
      <c r="O416" s="76">
        <v>0</v>
      </c>
      <c r="P416" s="76">
        <v>0</v>
      </c>
      <c r="Q416" s="76">
        <v>0</v>
      </c>
      <c r="R416" s="76">
        <v>0</v>
      </c>
      <c r="S416" s="76">
        <v>0</v>
      </c>
      <c r="T416" s="76">
        <v>0</v>
      </c>
      <c r="U416" s="76">
        <v>0</v>
      </c>
      <c r="V416" s="76">
        <v>0</v>
      </c>
      <c r="W416" s="76">
        <v>0</v>
      </c>
      <c r="X416" s="76">
        <v>0</v>
      </c>
      <c r="Y416" s="76">
        <v>0</v>
      </c>
      <c r="Z416" s="76">
        <v>0</v>
      </c>
      <c r="AA416" s="76">
        <v>0</v>
      </c>
      <c r="AB416" s="76">
        <v>0</v>
      </c>
      <c r="AC416" s="76">
        <v>0</v>
      </c>
      <c r="AD416" s="76">
        <v>0</v>
      </c>
      <c r="AE416" s="76">
        <v>0</v>
      </c>
      <c r="AF416" s="76">
        <v>0</v>
      </c>
      <c r="AG416" s="76">
        <v>0</v>
      </c>
      <c r="AH416" s="76">
        <v>0</v>
      </c>
      <c r="AI416" s="76">
        <v>0</v>
      </c>
      <c r="AJ416" s="77">
        <f t="shared" si="6"/>
        <v>0</v>
      </c>
      <c r="AM416" s="70"/>
    </row>
    <row r="417" spans="1:39" ht="20.100000000000001" hidden="1" customHeight="1" outlineLevel="2">
      <c r="A417" s="73">
        <v>1403</v>
      </c>
      <c r="B417" s="74" t="s">
        <v>1054</v>
      </c>
      <c r="C417" s="75" t="s">
        <v>1301</v>
      </c>
      <c r="D417" s="76">
        <v>0</v>
      </c>
      <c r="E417" s="76">
        <v>0</v>
      </c>
      <c r="F417" s="76">
        <v>0</v>
      </c>
      <c r="G417" s="76">
        <v>0</v>
      </c>
      <c r="H417" s="76">
        <v>0</v>
      </c>
      <c r="I417" s="76">
        <v>0</v>
      </c>
      <c r="J417" s="76">
        <v>0</v>
      </c>
      <c r="K417" s="76">
        <v>0</v>
      </c>
      <c r="L417" s="76">
        <v>0</v>
      </c>
      <c r="M417" s="76">
        <v>0</v>
      </c>
      <c r="N417" s="76">
        <v>0</v>
      </c>
      <c r="O417" s="76">
        <v>0</v>
      </c>
      <c r="P417" s="76">
        <v>0</v>
      </c>
      <c r="Q417" s="76">
        <v>0</v>
      </c>
      <c r="R417" s="76">
        <v>0</v>
      </c>
      <c r="S417" s="76">
        <v>0</v>
      </c>
      <c r="T417" s="76">
        <v>0</v>
      </c>
      <c r="U417" s="76">
        <v>0</v>
      </c>
      <c r="V417" s="76">
        <v>0</v>
      </c>
      <c r="W417" s="76">
        <v>0</v>
      </c>
      <c r="X417" s="76">
        <v>0</v>
      </c>
      <c r="Y417" s="76">
        <v>0</v>
      </c>
      <c r="Z417" s="76">
        <v>0</v>
      </c>
      <c r="AA417" s="76">
        <v>0</v>
      </c>
      <c r="AB417" s="76">
        <v>0</v>
      </c>
      <c r="AC417" s="76">
        <v>0</v>
      </c>
      <c r="AD417" s="76">
        <v>0</v>
      </c>
      <c r="AE417" s="76">
        <v>0</v>
      </c>
      <c r="AF417" s="76">
        <v>0</v>
      </c>
      <c r="AG417" s="76">
        <v>0</v>
      </c>
      <c r="AH417" s="76">
        <v>0</v>
      </c>
      <c r="AI417" s="76">
        <v>0</v>
      </c>
      <c r="AJ417" s="77">
        <f t="shared" si="6"/>
        <v>0</v>
      </c>
      <c r="AM417" s="70"/>
    </row>
    <row r="418" spans="1:39" ht="20.100000000000001" hidden="1" customHeight="1" outlineLevel="2">
      <c r="A418" s="73">
        <v>1404</v>
      </c>
      <c r="B418" s="74" t="s">
        <v>1055</v>
      </c>
      <c r="C418" s="75" t="s">
        <v>1301</v>
      </c>
      <c r="D418" s="76">
        <v>0</v>
      </c>
      <c r="E418" s="76">
        <v>0</v>
      </c>
      <c r="F418" s="76">
        <v>0</v>
      </c>
      <c r="G418" s="76">
        <v>0</v>
      </c>
      <c r="H418" s="76">
        <v>0</v>
      </c>
      <c r="I418" s="76">
        <v>0</v>
      </c>
      <c r="J418" s="76">
        <v>0</v>
      </c>
      <c r="K418" s="76">
        <v>0</v>
      </c>
      <c r="L418" s="76">
        <v>0</v>
      </c>
      <c r="M418" s="76">
        <v>0</v>
      </c>
      <c r="N418" s="76">
        <v>0</v>
      </c>
      <c r="O418" s="76">
        <v>0</v>
      </c>
      <c r="P418" s="76">
        <v>0</v>
      </c>
      <c r="Q418" s="76">
        <v>0</v>
      </c>
      <c r="R418" s="76">
        <v>0</v>
      </c>
      <c r="S418" s="76">
        <v>0</v>
      </c>
      <c r="T418" s="76">
        <v>0</v>
      </c>
      <c r="U418" s="76">
        <v>0</v>
      </c>
      <c r="V418" s="76">
        <v>0</v>
      </c>
      <c r="W418" s="76">
        <v>0</v>
      </c>
      <c r="X418" s="76">
        <v>0</v>
      </c>
      <c r="Y418" s="76">
        <v>0</v>
      </c>
      <c r="Z418" s="76">
        <v>0</v>
      </c>
      <c r="AA418" s="76">
        <v>0</v>
      </c>
      <c r="AB418" s="76">
        <v>0</v>
      </c>
      <c r="AC418" s="76">
        <v>0</v>
      </c>
      <c r="AD418" s="76">
        <v>0</v>
      </c>
      <c r="AE418" s="76">
        <v>0</v>
      </c>
      <c r="AF418" s="76">
        <v>0</v>
      </c>
      <c r="AG418" s="76">
        <v>0</v>
      </c>
      <c r="AH418" s="76">
        <v>0</v>
      </c>
      <c r="AI418" s="76">
        <v>0</v>
      </c>
      <c r="AJ418" s="77">
        <f t="shared" si="6"/>
        <v>0</v>
      </c>
      <c r="AM418" s="70"/>
    </row>
    <row r="419" spans="1:39" ht="20.100000000000001" hidden="1" customHeight="1" outlineLevel="2">
      <c r="A419" s="73">
        <v>1405</v>
      </c>
      <c r="B419" s="74" t="s">
        <v>1056</v>
      </c>
      <c r="C419" s="75" t="s">
        <v>1301</v>
      </c>
      <c r="D419" s="76">
        <v>0</v>
      </c>
      <c r="E419" s="76">
        <v>0</v>
      </c>
      <c r="F419" s="76">
        <v>0</v>
      </c>
      <c r="G419" s="76">
        <v>0</v>
      </c>
      <c r="H419" s="76">
        <v>0</v>
      </c>
      <c r="I419" s="76">
        <v>0</v>
      </c>
      <c r="J419" s="76">
        <v>0</v>
      </c>
      <c r="K419" s="76">
        <v>0</v>
      </c>
      <c r="L419" s="76">
        <v>0</v>
      </c>
      <c r="M419" s="76">
        <v>0</v>
      </c>
      <c r="N419" s="76">
        <v>0</v>
      </c>
      <c r="O419" s="76">
        <v>0</v>
      </c>
      <c r="P419" s="76">
        <v>0</v>
      </c>
      <c r="Q419" s="76">
        <v>0</v>
      </c>
      <c r="R419" s="76">
        <v>0</v>
      </c>
      <c r="S419" s="76">
        <v>0</v>
      </c>
      <c r="T419" s="76">
        <v>0</v>
      </c>
      <c r="U419" s="76">
        <v>0</v>
      </c>
      <c r="V419" s="76">
        <v>0</v>
      </c>
      <c r="W419" s="76">
        <v>0</v>
      </c>
      <c r="X419" s="76">
        <v>0</v>
      </c>
      <c r="Y419" s="76">
        <v>0</v>
      </c>
      <c r="Z419" s="76">
        <v>0</v>
      </c>
      <c r="AA419" s="76">
        <v>0</v>
      </c>
      <c r="AB419" s="76">
        <v>0</v>
      </c>
      <c r="AC419" s="76">
        <v>0</v>
      </c>
      <c r="AD419" s="76">
        <v>0</v>
      </c>
      <c r="AE419" s="76">
        <v>0</v>
      </c>
      <c r="AF419" s="76">
        <v>0</v>
      </c>
      <c r="AG419" s="76">
        <v>0</v>
      </c>
      <c r="AH419" s="76">
        <v>0</v>
      </c>
      <c r="AI419" s="76">
        <v>0</v>
      </c>
      <c r="AJ419" s="77">
        <f t="shared" si="6"/>
        <v>0</v>
      </c>
      <c r="AM419" s="70"/>
    </row>
    <row r="420" spans="1:39" ht="20.100000000000001" hidden="1" customHeight="1" outlineLevel="2">
      <c r="A420" s="73">
        <v>1406</v>
      </c>
      <c r="B420" s="74" t="s">
        <v>1057</v>
      </c>
      <c r="C420" s="75" t="s">
        <v>1301</v>
      </c>
      <c r="D420" s="76">
        <v>0</v>
      </c>
      <c r="E420" s="76">
        <v>0</v>
      </c>
      <c r="F420" s="76">
        <v>0</v>
      </c>
      <c r="G420" s="76">
        <v>0</v>
      </c>
      <c r="H420" s="76">
        <v>0</v>
      </c>
      <c r="I420" s="76">
        <v>0</v>
      </c>
      <c r="J420" s="76">
        <v>0</v>
      </c>
      <c r="K420" s="76">
        <v>0</v>
      </c>
      <c r="L420" s="76">
        <v>0</v>
      </c>
      <c r="M420" s="76">
        <v>0</v>
      </c>
      <c r="N420" s="76">
        <v>0</v>
      </c>
      <c r="O420" s="76">
        <v>0</v>
      </c>
      <c r="P420" s="76">
        <v>0</v>
      </c>
      <c r="Q420" s="76">
        <v>0</v>
      </c>
      <c r="R420" s="76">
        <v>0</v>
      </c>
      <c r="S420" s="76">
        <v>0</v>
      </c>
      <c r="T420" s="76">
        <v>0</v>
      </c>
      <c r="U420" s="76">
        <v>0</v>
      </c>
      <c r="V420" s="76">
        <v>0</v>
      </c>
      <c r="W420" s="76">
        <v>0</v>
      </c>
      <c r="X420" s="76">
        <v>0</v>
      </c>
      <c r="Y420" s="76">
        <v>0</v>
      </c>
      <c r="Z420" s="76">
        <v>0</v>
      </c>
      <c r="AA420" s="76">
        <v>0</v>
      </c>
      <c r="AB420" s="76">
        <v>0</v>
      </c>
      <c r="AC420" s="76">
        <v>0</v>
      </c>
      <c r="AD420" s="76">
        <v>0</v>
      </c>
      <c r="AE420" s="76">
        <v>0</v>
      </c>
      <c r="AF420" s="76">
        <v>0</v>
      </c>
      <c r="AG420" s="76">
        <v>0</v>
      </c>
      <c r="AH420" s="76">
        <v>0</v>
      </c>
      <c r="AI420" s="76">
        <v>0</v>
      </c>
      <c r="AJ420" s="77">
        <f t="shared" si="6"/>
        <v>0</v>
      </c>
      <c r="AM420" s="70"/>
    </row>
    <row r="421" spans="1:39" ht="20.100000000000001" hidden="1" customHeight="1" outlineLevel="2">
      <c r="A421" s="73">
        <v>1407</v>
      </c>
      <c r="B421" s="74" t="s">
        <v>1058</v>
      </c>
      <c r="C421" s="75" t="s">
        <v>1301</v>
      </c>
      <c r="D421" s="76">
        <v>0</v>
      </c>
      <c r="E421" s="76">
        <v>0</v>
      </c>
      <c r="F421" s="76">
        <v>0</v>
      </c>
      <c r="G421" s="76">
        <v>0</v>
      </c>
      <c r="H421" s="76">
        <v>0</v>
      </c>
      <c r="I421" s="76">
        <v>0</v>
      </c>
      <c r="J421" s="76">
        <v>0</v>
      </c>
      <c r="K421" s="76">
        <v>0</v>
      </c>
      <c r="L421" s="76">
        <v>0</v>
      </c>
      <c r="M421" s="76">
        <v>0</v>
      </c>
      <c r="N421" s="76">
        <v>0</v>
      </c>
      <c r="O421" s="76">
        <v>0</v>
      </c>
      <c r="P421" s="76">
        <v>0</v>
      </c>
      <c r="Q421" s="76">
        <v>0</v>
      </c>
      <c r="R421" s="76">
        <v>0</v>
      </c>
      <c r="S421" s="76">
        <v>0</v>
      </c>
      <c r="T421" s="76">
        <v>0</v>
      </c>
      <c r="U421" s="76">
        <v>0</v>
      </c>
      <c r="V421" s="76">
        <v>0</v>
      </c>
      <c r="W421" s="76">
        <v>0</v>
      </c>
      <c r="X421" s="76">
        <v>0</v>
      </c>
      <c r="Y421" s="76">
        <v>0</v>
      </c>
      <c r="Z421" s="76">
        <v>0</v>
      </c>
      <c r="AA421" s="76">
        <v>0</v>
      </c>
      <c r="AB421" s="76">
        <v>0</v>
      </c>
      <c r="AC421" s="76">
        <v>0</v>
      </c>
      <c r="AD421" s="76">
        <v>0</v>
      </c>
      <c r="AE421" s="76">
        <v>0</v>
      </c>
      <c r="AF421" s="76">
        <v>0</v>
      </c>
      <c r="AG421" s="76">
        <v>0</v>
      </c>
      <c r="AH421" s="76">
        <v>0</v>
      </c>
      <c r="AI421" s="76">
        <v>0</v>
      </c>
      <c r="AJ421" s="77">
        <f t="shared" si="6"/>
        <v>0</v>
      </c>
      <c r="AM421" s="70"/>
    </row>
    <row r="422" spans="1:39" ht="20.100000000000001" hidden="1" customHeight="1" outlineLevel="2">
      <c r="A422" s="73">
        <v>1408</v>
      </c>
      <c r="B422" s="74" t="s">
        <v>1059</v>
      </c>
      <c r="C422" s="75" t="s">
        <v>1301</v>
      </c>
      <c r="D422" s="76">
        <v>0</v>
      </c>
      <c r="E422" s="76">
        <v>0</v>
      </c>
      <c r="F422" s="76">
        <v>0</v>
      </c>
      <c r="G422" s="76">
        <v>0</v>
      </c>
      <c r="H422" s="76">
        <v>0</v>
      </c>
      <c r="I422" s="76">
        <v>0</v>
      </c>
      <c r="J422" s="76">
        <v>0</v>
      </c>
      <c r="K422" s="76">
        <v>0</v>
      </c>
      <c r="L422" s="76">
        <v>0</v>
      </c>
      <c r="M422" s="76">
        <v>0</v>
      </c>
      <c r="N422" s="76">
        <v>0</v>
      </c>
      <c r="O422" s="76">
        <v>0</v>
      </c>
      <c r="P422" s="76">
        <v>0</v>
      </c>
      <c r="Q422" s="76">
        <v>0</v>
      </c>
      <c r="R422" s="76">
        <v>0</v>
      </c>
      <c r="S422" s="76">
        <v>0</v>
      </c>
      <c r="T422" s="76">
        <v>0</v>
      </c>
      <c r="U422" s="76">
        <v>0</v>
      </c>
      <c r="V422" s="76">
        <v>0</v>
      </c>
      <c r="W422" s="76">
        <v>0</v>
      </c>
      <c r="X422" s="76">
        <v>0</v>
      </c>
      <c r="Y422" s="76">
        <v>0</v>
      </c>
      <c r="Z422" s="76">
        <v>0</v>
      </c>
      <c r="AA422" s="76">
        <v>0</v>
      </c>
      <c r="AB422" s="76">
        <v>0</v>
      </c>
      <c r="AC422" s="76">
        <v>0</v>
      </c>
      <c r="AD422" s="76">
        <v>0</v>
      </c>
      <c r="AE422" s="76">
        <v>0</v>
      </c>
      <c r="AF422" s="76">
        <v>0</v>
      </c>
      <c r="AG422" s="76">
        <v>0</v>
      </c>
      <c r="AH422" s="76">
        <v>0</v>
      </c>
      <c r="AI422" s="76">
        <v>0</v>
      </c>
      <c r="AJ422" s="77">
        <f t="shared" si="6"/>
        <v>0</v>
      </c>
      <c r="AM422" s="70"/>
    </row>
    <row r="423" spans="1:39" ht="20.100000000000001" hidden="1" customHeight="1" outlineLevel="2">
      <c r="A423" s="73">
        <v>1409</v>
      </c>
      <c r="B423" s="74" t="s">
        <v>1060</v>
      </c>
      <c r="C423" s="75" t="s">
        <v>1301</v>
      </c>
      <c r="D423" s="76">
        <v>0</v>
      </c>
      <c r="E423" s="76">
        <v>0</v>
      </c>
      <c r="F423" s="76">
        <v>0</v>
      </c>
      <c r="G423" s="76">
        <v>0</v>
      </c>
      <c r="H423" s="76">
        <v>0</v>
      </c>
      <c r="I423" s="76">
        <v>0</v>
      </c>
      <c r="J423" s="76">
        <v>0</v>
      </c>
      <c r="K423" s="76">
        <v>0</v>
      </c>
      <c r="L423" s="76">
        <v>0</v>
      </c>
      <c r="M423" s="76">
        <v>0</v>
      </c>
      <c r="N423" s="76">
        <v>0</v>
      </c>
      <c r="O423" s="76">
        <v>0</v>
      </c>
      <c r="P423" s="76">
        <v>0</v>
      </c>
      <c r="Q423" s="76">
        <v>0</v>
      </c>
      <c r="R423" s="76">
        <v>0</v>
      </c>
      <c r="S423" s="76">
        <v>0</v>
      </c>
      <c r="T423" s="76">
        <v>0</v>
      </c>
      <c r="U423" s="76">
        <v>0</v>
      </c>
      <c r="V423" s="76">
        <v>0</v>
      </c>
      <c r="W423" s="76">
        <v>0</v>
      </c>
      <c r="X423" s="76">
        <v>0</v>
      </c>
      <c r="Y423" s="76">
        <v>0</v>
      </c>
      <c r="Z423" s="76">
        <v>0</v>
      </c>
      <c r="AA423" s="76">
        <v>0</v>
      </c>
      <c r="AB423" s="76">
        <v>0</v>
      </c>
      <c r="AC423" s="76">
        <v>0</v>
      </c>
      <c r="AD423" s="76">
        <v>0</v>
      </c>
      <c r="AE423" s="76">
        <v>0</v>
      </c>
      <c r="AF423" s="76">
        <v>0</v>
      </c>
      <c r="AG423" s="76">
        <v>0</v>
      </c>
      <c r="AH423" s="76">
        <v>0</v>
      </c>
      <c r="AI423" s="76">
        <v>0</v>
      </c>
      <c r="AJ423" s="77">
        <f t="shared" si="6"/>
        <v>0</v>
      </c>
      <c r="AM423" s="70"/>
    </row>
    <row r="424" spans="1:39" ht="20.100000000000001" hidden="1" customHeight="1" outlineLevel="2">
      <c r="A424" s="73">
        <v>1410</v>
      </c>
      <c r="B424" s="74" t="s">
        <v>1061</v>
      </c>
      <c r="C424" s="75" t="s">
        <v>1301</v>
      </c>
      <c r="D424" s="76">
        <v>0</v>
      </c>
      <c r="E424" s="76">
        <v>0</v>
      </c>
      <c r="F424" s="76">
        <v>0</v>
      </c>
      <c r="G424" s="76">
        <v>0</v>
      </c>
      <c r="H424" s="76">
        <v>0</v>
      </c>
      <c r="I424" s="76">
        <v>0</v>
      </c>
      <c r="J424" s="76">
        <v>0</v>
      </c>
      <c r="K424" s="76">
        <v>0</v>
      </c>
      <c r="L424" s="76">
        <v>0</v>
      </c>
      <c r="M424" s="76">
        <v>0</v>
      </c>
      <c r="N424" s="76">
        <v>0</v>
      </c>
      <c r="O424" s="76">
        <v>0</v>
      </c>
      <c r="P424" s="76">
        <v>0</v>
      </c>
      <c r="Q424" s="76">
        <v>0</v>
      </c>
      <c r="R424" s="76">
        <v>0</v>
      </c>
      <c r="S424" s="76">
        <v>0</v>
      </c>
      <c r="T424" s="76">
        <v>0</v>
      </c>
      <c r="U424" s="76">
        <v>0</v>
      </c>
      <c r="V424" s="76">
        <v>0</v>
      </c>
      <c r="W424" s="76">
        <v>0</v>
      </c>
      <c r="X424" s="76">
        <v>0</v>
      </c>
      <c r="Y424" s="76">
        <v>0</v>
      </c>
      <c r="Z424" s="76">
        <v>0</v>
      </c>
      <c r="AA424" s="76">
        <v>0</v>
      </c>
      <c r="AB424" s="76">
        <v>0</v>
      </c>
      <c r="AC424" s="76">
        <v>0</v>
      </c>
      <c r="AD424" s="76">
        <v>0</v>
      </c>
      <c r="AE424" s="76">
        <v>0</v>
      </c>
      <c r="AF424" s="76">
        <v>0</v>
      </c>
      <c r="AG424" s="76">
        <v>0</v>
      </c>
      <c r="AH424" s="76">
        <v>0</v>
      </c>
      <c r="AI424" s="76">
        <v>0</v>
      </c>
      <c r="AJ424" s="77">
        <f t="shared" si="6"/>
        <v>0</v>
      </c>
      <c r="AM424" s="70"/>
    </row>
    <row r="425" spans="1:39" ht="20.100000000000001" hidden="1" customHeight="1" outlineLevel="2">
      <c r="A425" s="73">
        <v>1411</v>
      </c>
      <c r="B425" s="74" t="s">
        <v>1062</v>
      </c>
      <c r="C425" s="75" t="s">
        <v>1301</v>
      </c>
      <c r="D425" s="76">
        <v>0</v>
      </c>
      <c r="E425" s="76">
        <v>0</v>
      </c>
      <c r="F425" s="76">
        <v>0</v>
      </c>
      <c r="G425" s="76">
        <v>0</v>
      </c>
      <c r="H425" s="76">
        <v>0</v>
      </c>
      <c r="I425" s="76">
        <v>0</v>
      </c>
      <c r="J425" s="76">
        <v>0</v>
      </c>
      <c r="K425" s="76">
        <v>0</v>
      </c>
      <c r="L425" s="76">
        <v>0</v>
      </c>
      <c r="M425" s="76">
        <v>0</v>
      </c>
      <c r="N425" s="76">
        <v>0</v>
      </c>
      <c r="O425" s="76">
        <v>0</v>
      </c>
      <c r="P425" s="76">
        <v>0</v>
      </c>
      <c r="Q425" s="76">
        <v>0</v>
      </c>
      <c r="R425" s="76">
        <v>0</v>
      </c>
      <c r="S425" s="76">
        <v>0</v>
      </c>
      <c r="T425" s="76">
        <v>0</v>
      </c>
      <c r="U425" s="76">
        <v>0</v>
      </c>
      <c r="V425" s="76">
        <v>0</v>
      </c>
      <c r="W425" s="76">
        <v>0</v>
      </c>
      <c r="X425" s="76">
        <v>0</v>
      </c>
      <c r="Y425" s="76">
        <v>0</v>
      </c>
      <c r="Z425" s="76">
        <v>0</v>
      </c>
      <c r="AA425" s="76">
        <v>0</v>
      </c>
      <c r="AB425" s="76">
        <v>0</v>
      </c>
      <c r="AC425" s="76">
        <v>0</v>
      </c>
      <c r="AD425" s="76">
        <v>0</v>
      </c>
      <c r="AE425" s="76">
        <v>0</v>
      </c>
      <c r="AF425" s="76">
        <v>0</v>
      </c>
      <c r="AG425" s="76">
        <v>0</v>
      </c>
      <c r="AH425" s="76">
        <v>0</v>
      </c>
      <c r="AI425" s="76">
        <v>0</v>
      </c>
      <c r="AJ425" s="77">
        <f t="shared" si="6"/>
        <v>0</v>
      </c>
      <c r="AM425" s="70"/>
    </row>
    <row r="426" spans="1:39" ht="20.100000000000001" hidden="1" customHeight="1" outlineLevel="2">
      <c r="A426" s="73">
        <v>1412</v>
      </c>
      <c r="B426" s="74" t="s">
        <v>1063</v>
      </c>
      <c r="C426" s="75" t="s">
        <v>1301</v>
      </c>
      <c r="D426" s="76">
        <v>0</v>
      </c>
      <c r="E426" s="76">
        <v>0</v>
      </c>
      <c r="F426" s="76">
        <v>0</v>
      </c>
      <c r="G426" s="76">
        <v>0</v>
      </c>
      <c r="H426" s="76">
        <v>0</v>
      </c>
      <c r="I426" s="76">
        <v>0</v>
      </c>
      <c r="J426" s="76">
        <v>0</v>
      </c>
      <c r="K426" s="76">
        <v>0</v>
      </c>
      <c r="L426" s="76">
        <v>0</v>
      </c>
      <c r="M426" s="76">
        <v>0</v>
      </c>
      <c r="N426" s="76">
        <v>0</v>
      </c>
      <c r="O426" s="76">
        <v>0</v>
      </c>
      <c r="P426" s="76">
        <v>0</v>
      </c>
      <c r="Q426" s="76">
        <v>0</v>
      </c>
      <c r="R426" s="76">
        <v>0</v>
      </c>
      <c r="S426" s="76">
        <v>0</v>
      </c>
      <c r="T426" s="76">
        <v>0</v>
      </c>
      <c r="U426" s="76">
        <v>0</v>
      </c>
      <c r="V426" s="76">
        <v>0</v>
      </c>
      <c r="W426" s="76">
        <v>0</v>
      </c>
      <c r="X426" s="76">
        <v>0</v>
      </c>
      <c r="Y426" s="76">
        <v>0</v>
      </c>
      <c r="Z426" s="76">
        <v>0</v>
      </c>
      <c r="AA426" s="76">
        <v>0</v>
      </c>
      <c r="AB426" s="76">
        <v>0</v>
      </c>
      <c r="AC426" s="76">
        <v>0</v>
      </c>
      <c r="AD426" s="76">
        <v>0</v>
      </c>
      <c r="AE426" s="76">
        <v>0</v>
      </c>
      <c r="AF426" s="76">
        <v>0</v>
      </c>
      <c r="AG426" s="76">
        <v>0</v>
      </c>
      <c r="AH426" s="76">
        <v>0</v>
      </c>
      <c r="AI426" s="76">
        <v>0</v>
      </c>
      <c r="AJ426" s="77">
        <f t="shared" si="6"/>
        <v>0</v>
      </c>
      <c r="AM426" s="70"/>
    </row>
    <row r="427" spans="1:39" ht="20.100000000000001" hidden="1" customHeight="1" outlineLevel="2">
      <c r="A427" s="73">
        <v>1413</v>
      </c>
      <c r="B427" s="74" t="s">
        <v>1035</v>
      </c>
      <c r="C427" s="75" t="s">
        <v>1301</v>
      </c>
      <c r="D427" s="76">
        <v>0</v>
      </c>
      <c r="E427" s="76">
        <v>0</v>
      </c>
      <c r="F427" s="76">
        <v>0</v>
      </c>
      <c r="G427" s="76">
        <v>0</v>
      </c>
      <c r="H427" s="76">
        <v>0</v>
      </c>
      <c r="I427" s="76">
        <v>0</v>
      </c>
      <c r="J427" s="76">
        <v>0</v>
      </c>
      <c r="K427" s="76">
        <v>0</v>
      </c>
      <c r="L427" s="76">
        <v>0</v>
      </c>
      <c r="M427" s="76">
        <v>0</v>
      </c>
      <c r="N427" s="76">
        <v>0</v>
      </c>
      <c r="O427" s="76">
        <v>0</v>
      </c>
      <c r="P427" s="76">
        <v>0</v>
      </c>
      <c r="Q427" s="76">
        <v>0</v>
      </c>
      <c r="R427" s="76">
        <v>0</v>
      </c>
      <c r="S427" s="76">
        <v>0</v>
      </c>
      <c r="T427" s="76">
        <v>0</v>
      </c>
      <c r="U427" s="76">
        <v>0</v>
      </c>
      <c r="V427" s="76">
        <v>0</v>
      </c>
      <c r="W427" s="76">
        <v>0</v>
      </c>
      <c r="X427" s="76">
        <v>0</v>
      </c>
      <c r="Y427" s="76">
        <v>0</v>
      </c>
      <c r="Z427" s="76">
        <v>0</v>
      </c>
      <c r="AA427" s="76">
        <v>0</v>
      </c>
      <c r="AB427" s="76">
        <v>0</v>
      </c>
      <c r="AC427" s="76">
        <v>0</v>
      </c>
      <c r="AD427" s="76">
        <v>0</v>
      </c>
      <c r="AE427" s="76">
        <v>0</v>
      </c>
      <c r="AF427" s="76">
        <v>0</v>
      </c>
      <c r="AG427" s="76">
        <v>0</v>
      </c>
      <c r="AH427" s="76">
        <v>0</v>
      </c>
      <c r="AI427" s="76">
        <v>0</v>
      </c>
      <c r="AJ427" s="77">
        <f t="shared" si="6"/>
        <v>0</v>
      </c>
      <c r="AM427" s="70"/>
    </row>
    <row r="428" spans="1:39" ht="20.100000000000001" hidden="1" customHeight="1" outlineLevel="2">
      <c r="A428" s="73">
        <v>1414</v>
      </c>
      <c r="B428" s="74" t="s">
        <v>1064</v>
      </c>
      <c r="C428" s="75" t="s">
        <v>1301</v>
      </c>
      <c r="D428" s="76">
        <v>0</v>
      </c>
      <c r="E428" s="76">
        <v>0</v>
      </c>
      <c r="F428" s="76">
        <v>0</v>
      </c>
      <c r="G428" s="76">
        <v>0</v>
      </c>
      <c r="H428" s="76">
        <v>0</v>
      </c>
      <c r="I428" s="76">
        <v>0</v>
      </c>
      <c r="J428" s="76">
        <v>0</v>
      </c>
      <c r="K428" s="76">
        <v>0</v>
      </c>
      <c r="L428" s="76">
        <v>0</v>
      </c>
      <c r="M428" s="76">
        <v>0</v>
      </c>
      <c r="N428" s="76">
        <v>0</v>
      </c>
      <c r="O428" s="76">
        <v>0</v>
      </c>
      <c r="P428" s="76">
        <v>0</v>
      </c>
      <c r="Q428" s="76">
        <v>0</v>
      </c>
      <c r="R428" s="76">
        <v>0</v>
      </c>
      <c r="S428" s="76">
        <v>0</v>
      </c>
      <c r="T428" s="76">
        <v>0</v>
      </c>
      <c r="U428" s="76">
        <v>0</v>
      </c>
      <c r="V428" s="76">
        <v>0</v>
      </c>
      <c r="W428" s="76">
        <v>0</v>
      </c>
      <c r="X428" s="76">
        <v>0</v>
      </c>
      <c r="Y428" s="76">
        <v>0</v>
      </c>
      <c r="Z428" s="76">
        <v>0</v>
      </c>
      <c r="AA428" s="76">
        <v>0</v>
      </c>
      <c r="AB428" s="76">
        <v>0</v>
      </c>
      <c r="AC428" s="76">
        <v>0</v>
      </c>
      <c r="AD428" s="76">
        <v>0</v>
      </c>
      <c r="AE428" s="76">
        <v>0</v>
      </c>
      <c r="AF428" s="76">
        <v>0</v>
      </c>
      <c r="AG428" s="76">
        <v>0</v>
      </c>
      <c r="AH428" s="76">
        <v>0</v>
      </c>
      <c r="AI428" s="76">
        <v>0</v>
      </c>
      <c r="AJ428" s="77">
        <f t="shared" si="6"/>
        <v>0</v>
      </c>
      <c r="AM428" s="70"/>
    </row>
    <row r="429" spans="1:39" ht="20.100000000000001" hidden="1" customHeight="1" outlineLevel="2">
      <c r="A429" s="73">
        <v>1415</v>
      </c>
      <c r="B429" s="74" t="s">
        <v>1065</v>
      </c>
      <c r="C429" s="75" t="s">
        <v>1301</v>
      </c>
      <c r="D429" s="76">
        <v>0</v>
      </c>
      <c r="E429" s="76">
        <v>0</v>
      </c>
      <c r="F429" s="76">
        <v>0</v>
      </c>
      <c r="G429" s="76">
        <v>0</v>
      </c>
      <c r="H429" s="76">
        <v>0</v>
      </c>
      <c r="I429" s="76">
        <v>0</v>
      </c>
      <c r="J429" s="76">
        <v>0</v>
      </c>
      <c r="K429" s="76">
        <v>0</v>
      </c>
      <c r="L429" s="76">
        <v>0</v>
      </c>
      <c r="M429" s="76">
        <v>0</v>
      </c>
      <c r="N429" s="76">
        <v>0</v>
      </c>
      <c r="O429" s="76">
        <v>0</v>
      </c>
      <c r="P429" s="76">
        <v>0</v>
      </c>
      <c r="Q429" s="76">
        <v>0</v>
      </c>
      <c r="R429" s="76">
        <v>0</v>
      </c>
      <c r="S429" s="76">
        <v>0</v>
      </c>
      <c r="T429" s="76">
        <v>0</v>
      </c>
      <c r="U429" s="76">
        <v>0</v>
      </c>
      <c r="V429" s="76">
        <v>0</v>
      </c>
      <c r="W429" s="76">
        <v>0</v>
      </c>
      <c r="X429" s="76">
        <v>0</v>
      </c>
      <c r="Y429" s="76">
        <v>0</v>
      </c>
      <c r="Z429" s="76">
        <v>0</v>
      </c>
      <c r="AA429" s="76">
        <v>0</v>
      </c>
      <c r="AB429" s="76">
        <v>0</v>
      </c>
      <c r="AC429" s="76">
        <v>0</v>
      </c>
      <c r="AD429" s="76">
        <v>0</v>
      </c>
      <c r="AE429" s="76">
        <v>0</v>
      </c>
      <c r="AF429" s="76">
        <v>0</v>
      </c>
      <c r="AG429" s="76">
        <v>0</v>
      </c>
      <c r="AH429" s="76">
        <v>0</v>
      </c>
      <c r="AI429" s="76">
        <v>0</v>
      </c>
      <c r="AJ429" s="77">
        <f t="shared" si="6"/>
        <v>0</v>
      </c>
      <c r="AM429" s="70"/>
    </row>
    <row r="430" spans="1:39" ht="20.100000000000001" hidden="1" customHeight="1" outlineLevel="2">
      <c r="A430" s="73">
        <v>1416</v>
      </c>
      <c r="B430" s="74" t="s">
        <v>1066</v>
      </c>
      <c r="C430" s="75" t="s">
        <v>1301</v>
      </c>
      <c r="D430" s="76">
        <v>0</v>
      </c>
      <c r="E430" s="76">
        <v>0</v>
      </c>
      <c r="F430" s="76">
        <v>0</v>
      </c>
      <c r="G430" s="76">
        <v>0</v>
      </c>
      <c r="H430" s="76">
        <v>0</v>
      </c>
      <c r="I430" s="76">
        <v>0</v>
      </c>
      <c r="J430" s="76">
        <v>0</v>
      </c>
      <c r="K430" s="76">
        <v>0</v>
      </c>
      <c r="L430" s="76">
        <v>0</v>
      </c>
      <c r="M430" s="76">
        <v>0</v>
      </c>
      <c r="N430" s="76">
        <v>0</v>
      </c>
      <c r="O430" s="76">
        <v>0</v>
      </c>
      <c r="P430" s="76">
        <v>0</v>
      </c>
      <c r="Q430" s="76">
        <v>0</v>
      </c>
      <c r="R430" s="76">
        <v>0</v>
      </c>
      <c r="S430" s="76">
        <v>0</v>
      </c>
      <c r="T430" s="76">
        <v>0</v>
      </c>
      <c r="U430" s="76">
        <v>0</v>
      </c>
      <c r="V430" s="76">
        <v>0</v>
      </c>
      <c r="W430" s="76">
        <v>0</v>
      </c>
      <c r="X430" s="76">
        <v>0</v>
      </c>
      <c r="Y430" s="76">
        <v>0</v>
      </c>
      <c r="Z430" s="76">
        <v>0</v>
      </c>
      <c r="AA430" s="76">
        <v>0</v>
      </c>
      <c r="AB430" s="76">
        <v>0</v>
      </c>
      <c r="AC430" s="76">
        <v>0</v>
      </c>
      <c r="AD430" s="76">
        <v>0</v>
      </c>
      <c r="AE430" s="76">
        <v>0</v>
      </c>
      <c r="AF430" s="76">
        <v>0</v>
      </c>
      <c r="AG430" s="76">
        <v>0</v>
      </c>
      <c r="AH430" s="76">
        <v>0</v>
      </c>
      <c r="AI430" s="76">
        <v>0</v>
      </c>
      <c r="AJ430" s="77">
        <f t="shared" si="6"/>
        <v>0</v>
      </c>
      <c r="AM430" s="70"/>
    </row>
    <row r="431" spans="1:39" ht="20.100000000000001" hidden="1" customHeight="1" outlineLevel="2">
      <c r="A431" s="73">
        <v>1417</v>
      </c>
      <c r="B431" s="74" t="s">
        <v>1067</v>
      </c>
      <c r="C431" s="75" t="s">
        <v>1301</v>
      </c>
      <c r="D431" s="76">
        <v>0</v>
      </c>
      <c r="E431" s="76">
        <v>0</v>
      </c>
      <c r="F431" s="76">
        <v>0</v>
      </c>
      <c r="G431" s="76">
        <v>0</v>
      </c>
      <c r="H431" s="76">
        <v>0</v>
      </c>
      <c r="I431" s="76">
        <v>0</v>
      </c>
      <c r="J431" s="76">
        <v>0</v>
      </c>
      <c r="K431" s="76">
        <v>0</v>
      </c>
      <c r="L431" s="76">
        <v>0</v>
      </c>
      <c r="M431" s="76">
        <v>0</v>
      </c>
      <c r="N431" s="76">
        <v>0</v>
      </c>
      <c r="O431" s="76">
        <v>0</v>
      </c>
      <c r="P431" s="76">
        <v>0</v>
      </c>
      <c r="Q431" s="76">
        <v>0</v>
      </c>
      <c r="R431" s="76">
        <v>0</v>
      </c>
      <c r="S431" s="76">
        <v>0</v>
      </c>
      <c r="T431" s="76">
        <v>0</v>
      </c>
      <c r="U431" s="76">
        <v>0</v>
      </c>
      <c r="V431" s="76">
        <v>0</v>
      </c>
      <c r="W431" s="76">
        <v>0</v>
      </c>
      <c r="X431" s="76">
        <v>0</v>
      </c>
      <c r="Y431" s="76">
        <v>0</v>
      </c>
      <c r="Z431" s="76">
        <v>0</v>
      </c>
      <c r="AA431" s="76">
        <v>0</v>
      </c>
      <c r="AB431" s="76">
        <v>0</v>
      </c>
      <c r="AC431" s="76">
        <v>0</v>
      </c>
      <c r="AD431" s="76">
        <v>0</v>
      </c>
      <c r="AE431" s="76">
        <v>0</v>
      </c>
      <c r="AF431" s="76">
        <v>0</v>
      </c>
      <c r="AG431" s="76">
        <v>0</v>
      </c>
      <c r="AH431" s="76">
        <v>0</v>
      </c>
      <c r="AI431" s="76">
        <v>0</v>
      </c>
      <c r="AJ431" s="77">
        <f t="shared" si="6"/>
        <v>0</v>
      </c>
      <c r="AM431" s="70"/>
    </row>
    <row r="432" spans="1:39" ht="20.100000000000001" hidden="1" customHeight="1" outlineLevel="2">
      <c r="A432" s="73">
        <v>1418</v>
      </c>
      <c r="B432" s="74" t="s">
        <v>1068</v>
      </c>
      <c r="C432" s="75" t="s">
        <v>1301</v>
      </c>
      <c r="D432" s="76">
        <v>0</v>
      </c>
      <c r="E432" s="76">
        <v>0</v>
      </c>
      <c r="F432" s="76">
        <v>0</v>
      </c>
      <c r="G432" s="76">
        <v>0</v>
      </c>
      <c r="H432" s="76">
        <v>0</v>
      </c>
      <c r="I432" s="76">
        <v>0</v>
      </c>
      <c r="J432" s="76">
        <v>0</v>
      </c>
      <c r="K432" s="76">
        <v>0</v>
      </c>
      <c r="L432" s="76">
        <v>0</v>
      </c>
      <c r="M432" s="76">
        <v>0</v>
      </c>
      <c r="N432" s="76">
        <v>0</v>
      </c>
      <c r="O432" s="76">
        <v>0</v>
      </c>
      <c r="P432" s="76">
        <v>0</v>
      </c>
      <c r="Q432" s="76">
        <v>0</v>
      </c>
      <c r="R432" s="76">
        <v>0</v>
      </c>
      <c r="S432" s="76">
        <v>0</v>
      </c>
      <c r="T432" s="76">
        <v>0</v>
      </c>
      <c r="U432" s="76">
        <v>0</v>
      </c>
      <c r="V432" s="76">
        <v>0</v>
      </c>
      <c r="W432" s="76">
        <v>0</v>
      </c>
      <c r="X432" s="76">
        <v>0</v>
      </c>
      <c r="Y432" s="76">
        <v>0</v>
      </c>
      <c r="Z432" s="76">
        <v>0</v>
      </c>
      <c r="AA432" s="76">
        <v>0</v>
      </c>
      <c r="AB432" s="76">
        <v>0</v>
      </c>
      <c r="AC432" s="76">
        <v>0</v>
      </c>
      <c r="AD432" s="76">
        <v>0</v>
      </c>
      <c r="AE432" s="76">
        <v>0</v>
      </c>
      <c r="AF432" s="76">
        <v>0</v>
      </c>
      <c r="AG432" s="76">
        <v>0</v>
      </c>
      <c r="AH432" s="76">
        <v>0</v>
      </c>
      <c r="AI432" s="76">
        <v>0</v>
      </c>
      <c r="AJ432" s="77">
        <f t="shared" si="6"/>
        <v>0</v>
      </c>
      <c r="AM432" s="70"/>
    </row>
    <row r="433" spans="1:39" ht="20.100000000000001" hidden="1" customHeight="1" outlineLevel="2">
      <c r="A433" s="73">
        <v>1419</v>
      </c>
      <c r="B433" s="74" t="s">
        <v>1069</v>
      </c>
      <c r="C433" s="75" t="s">
        <v>1301</v>
      </c>
      <c r="D433" s="76">
        <v>0</v>
      </c>
      <c r="E433" s="76">
        <v>0</v>
      </c>
      <c r="F433" s="76">
        <v>0</v>
      </c>
      <c r="G433" s="76">
        <v>0</v>
      </c>
      <c r="H433" s="76">
        <v>0</v>
      </c>
      <c r="I433" s="76">
        <v>0</v>
      </c>
      <c r="J433" s="76">
        <v>0</v>
      </c>
      <c r="K433" s="76">
        <v>0</v>
      </c>
      <c r="L433" s="76">
        <v>0</v>
      </c>
      <c r="M433" s="76">
        <v>0</v>
      </c>
      <c r="N433" s="76">
        <v>0</v>
      </c>
      <c r="O433" s="76">
        <v>0</v>
      </c>
      <c r="P433" s="76">
        <v>0</v>
      </c>
      <c r="Q433" s="76">
        <v>0</v>
      </c>
      <c r="R433" s="76">
        <v>0</v>
      </c>
      <c r="S433" s="76">
        <v>0</v>
      </c>
      <c r="T433" s="76">
        <v>0</v>
      </c>
      <c r="U433" s="76">
        <v>0</v>
      </c>
      <c r="V433" s="76">
        <v>0</v>
      </c>
      <c r="W433" s="76">
        <v>0</v>
      </c>
      <c r="X433" s="76">
        <v>0</v>
      </c>
      <c r="Y433" s="76">
        <v>0</v>
      </c>
      <c r="Z433" s="76">
        <v>0</v>
      </c>
      <c r="AA433" s="76">
        <v>0</v>
      </c>
      <c r="AB433" s="76">
        <v>0</v>
      </c>
      <c r="AC433" s="76">
        <v>0</v>
      </c>
      <c r="AD433" s="76">
        <v>0</v>
      </c>
      <c r="AE433" s="76">
        <v>0</v>
      </c>
      <c r="AF433" s="76">
        <v>0</v>
      </c>
      <c r="AG433" s="76">
        <v>0</v>
      </c>
      <c r="AH433" s="76">
        <v>0</v>
      </c>
      <c r="AI433" s="76">
        <v>0</v>
      </c>
      <c r="AJ433" s="77">
        <f t="shared" si="6"/>
        <v>0</v>
      </c>
      <c r="AM433" s="70"/>
    </row>
    <row r="434" spans="1:39" ht="20.100000000000001" hidden="1" customHeight="1" outlineLevel="2">
      <c r="A434" s="73">
        <v>1420</v>
      </c>
      <c r="B434" s="74" t="s">
        <v>1070</v>
      </c>
      <c r="C434" s="75" t="s">
        <v>1301</v>
      </c>
      <c r="D434" s="76">
        <v>0</v>
      </c>
      <c r="E434" s="76">
        <v>0</v>
      </c>
      <c r="F434" s="76">
        <v>0</v>
      </c>
      <c r="G434" s="76">
        <v>0</v>
      </c>
      <c r="H434" s="76">
        <v>0</v>
      </c>
      <c r="I434" s="76">
        <v>0</v>
      </c>
      <c r="J434" s="76">
        <v>0</v>
      </c>
      <c r="K434" s="76">
        <v>0</v>
      </c>
      <c r="L434" s="76">
        <v>0</v>
      </c>
      <c r="M434" s="76">
        <v>0</v>
      </c>
      <c r="N434" s="76">
        <v>0</v>
      </c>
      <c r="O434" s="76">
        <v>0</v>
      </c>
      <c r="P434" s="76">
        <v>0</v>
      </c>
      <c r="Q434" s="76">
        <v>0</v>
      </c>
      <c r="R434" s="76">
        <v>0</v>
      </c>
      <c r="S434" s="76">
        <v>0</v>
      </c>
      <c r="T434" s="76">
        <v>0</v>
      </c>
      <c r="U434" s="76">
        <v>0</v>
      </c>
      <c r="V434" s="76">
        <v>0</v>
      </c>
      <c r="W434" s="76">
        <v>0</v>
      </c>
      <c r="X434" s="76">
        <v>0</v>
      </c>
      <c r="Y434" s="76">
        <v>0</v>
      </c>
      <c r="Z434" s="76">
        <v>0</v>
      </c>
      <c r="AA434" s="76">
        <v>0</v>
      </c>
      <c r="AB434" s="76">
        <v>0</v>
      </c>
      <c r="AC434" s="76">
        <v>0</v>
      </c>
      <c r="AD434" s="76">
        <v>0</v>
      </c>
      <c r="AE434" s="76">
        <v>0</v>
      </c>
      <c r="AF434" s="76">
        <v>0</v>
      </c>
      <c r="AG434" s="76">
        <v>0</v>
      </c>
      <c r="AH434" s="76">
        <v>0</v>
      </c>
      <c r="AI434" s="76">
        <v>0</v>
      </c>
      <c r="AJ434" s="77">
        <f t="shared" si="6"/>
        <v>0</v>
      </c>
      <c r="AM434" s="70"/>
    </row>
    <row r="435" spans="1:39" ht="20.100000000000001" hidden="1" customHeight="1" outlineLevel="2">
      <c r="A435" s="73">
        <v>1421</v>
      </c>
      <c r="B435" s="74" t="s">
        <v>1071</v>
      </c>
      <c r="C435" s="75" t="s">
        <v>1301</v>
      </c>
      <c r="D435" s="76">
        <v>0</v>
      </c>
      <c r="E435" s="76">
        <v>0</v>
      </c>
      <c r="F435" s="76">
        <v>0</v>
      </c>
      <c r="G435" s="76">
        <v>0</v>
      </c>
      <c r="H435" s="76">
        <v>0</v>
      </c>
      <c r="I435" s="76">
        <v>0</v>
      </c>
      <c r="J435" s="76">
        <v>0</v>
      </c>
      <c r="K435" s="76">
        <v>0</v>
      </c>
      <c r="L435" s="76">
        <v>0</v>
      </c>
      <c r="M435" s="76">
        <v>0</v>
      </c>
      <c r="N435" s="76">
        <v>0</v>
      </c>
      <c r="O435" s="76">
        <v>0</v>
      </c>
      <c r="P435" s="76">
        <v>0</v>
      </c>
      <c r="Q435" s="76">
        <v>0</v>
      </c>
      <c r="R435" s="76">
        <v>0</v>
      </c>
      <c r="S435" s="76">
        <v>0</v>
      </c>
      <c r="T435" s="76">
        <v>0</v>
      </c>
      <c r="U435" s="76">
        <v>0</v>
      </c>
      <c r="V435" s="76">
        <v>0</v>
      </c>
      <c r="W435" s="76">
        <v>0</v>
      </c>
      <c r="X435" s="76">
        <v>0</v>
      </c>
      <c r="Y435" s="76">
        <v>0</v>
      </c>
      <c r="Z435" s="76">
        <v>0</v>
      </c>
      <c r="AA435" s="76">
        <v>0</v>
      </c>
      <c r="AB435" s="76">
        <v>0</v>
      </c>
      <c r="AC435" s="76">
        <v>0</v>
      </c>
      <c r="AD435" s="76">
        <v>0</v>
      </c>
      <c r="AE435" s="76">
        <v>0</v>
      </c>
      <c r="AF435" s="76">
        <v>0</v>
      </c>
      <c r="AG435" s="76">
        <v>0</v>
      </c>
      <c r="AH435" s="76">
        <v>0</v>
      </c>
      <c r="AI435" s="76">
        <v>0</v>
      </c>
      <c r="AJ435" s="77">
        <f t="shared" si="6"/>
        <v>0</v>
      </c>
      <c r="AM435" s="70"/>
    </row>
    <row r="436" spans="1:39" ht="20.100000000000001" hidden="1" customHeight="1" outlineLevel="2">
      <c r="A436" s="73">
        <v>1422</v>
      </c>
      <c r="B436" s="74" t="s">
        <v>1072</v>
      </c>
      <c r="C436" s="75" t="s">
        <v>1301</v>
      </c>
      <c r="D436" s="76">
        <v>0</v>
      </c>
      <c r="E436" s="76">
        <v>0</v>
      </c>
      <c r="F436" s="76">
        <v>0</v>
      </c>
      <c r="G436" s="76">
        <v>0</v>
      </c>
      <c r="H436" s="76">
        <v>0</v>
      </c>
      <c r="I436" s="76">
        <v>0</v>
      </c>
      <c r="J436" s="76">
        <v>0</v>
      </c>
      <c r="K436" s="76">
        <v>0</v>
      </c>
      <c r="L436" s="76">
        <v>0</v>
      </c>
      <c r="M436" s="76">
        <v>0</v>
      </c>
      <c r="N436" s="76">
        <v>0</v>
      </c>
      <c r="O436" s="76">
        <v>0</v>
      </c>
      <c r="P436" s="76">
        <v>0</v>
      </c>
      <c r="Q436" s="76">
        <v>0</v>
      </c>
      <c r="R436" s="76">
        <v>0</v>
      </c>
      <c r="S436" s="76">
        <v>0</v>
      </c>
      <c r="T436" s="76">
        <v>0</v>
      </c>
      <c r="U436" s="76">
        <v>0</v>
      </c>
      <c r="V436" s="76">
        <v>0</v>
      </c>
      <c r="W436" s="76">
        <v>0</v>
      </c>
      <c r="X436" s="76">
        <v>0</v>
      </c>
      <c r="Y436" s="76">
        <v>0</v>
      </c>
      <c r="Z436" s="76">
        <v>0</v>
      </c>
      <c r="AA436" s="76">
        <v>0</v>
      </c>
      <c r="AB436" s="76">
        <v>0</v>
      </c>
      <c r="AC436" s="76">
        <v>0</v>
      </c>
      <c r="AD436" s="76">
        <v>0</v>
      </c>
      <c r="AE436" s="76">
        <v>0</v>
      </c>
      <c r="AF436" s="76">
        <v>0</v>
      </c>
      <c r="AG436" s="76">
        <v>0</v>
      </c>
      <c r="AH436" s="76">
        <v>0</v>
      </c>
      <c r="AI436" s="76">
        <v>0</v>
      </c>
      <c r="AJ436" s="77">
        <f t="shared" si="6"/>
        <v>0</v>
      </c>
      <c r="AM436" s="70"/>
    </row>
    <row r="437" spans="1:39" ht="20.100000000000001" hidden="1" customHeight="1" outlineLevel="2">
      <c r="A437" s="73">
        <v>1423</v>
      </c>
      <c r="B437" s="74" t="s">
        <v>1073</v>
      </c>
      <c r="C437" s="75" t="s">
        <v>1301</v>
      </c>
      <c r="D437" s="76">
        <v>0</v>
      </c>
      <c r="E437" s="76">
        <v>0</v>
      </c>
      <c r="F437" s="76">
        <v>0</v>
      </c>
      <c r="G437" s="76">
        <v>0</v>
      </c>
      <c r="H437" s="76">
        <v>0</v>
      </c>
      <c r="I437" s="76">
        <v>0</v>
      </c>
      <c r="J437" s="76">
        <v>0</v>
      </c>
      <c r="K437" s="76">
        <v>0</v>
      </c>
      <c r="L437" s="76">
        <v>0</v>
      </c>
      <c r="M437" s="76">
        <v>0</v>
      </c>
      <c r="N437" s="76">
        <v>0</v>
      </c>
      <c r="O437" s="76">
        <v>0</v>
      </c>
      <c r="P437" s="76">
        <v>0</v>
      </c>
      <c r="Q437" s="76">
        <v>0</v>
      </c>
      <c r="R437" s="76">
        <v>0</v>
      </c>
      <c r="S437" s="76">
        <v>0</v>
      </c>
      <c r="T437" s="76">
        <v>0</v>
      </c>
      <c r="U437" s="76">
        <v>0</v>
      </c>
      <c r="V437" s="76">
        <v>0</v>
      </c>
      <c r="W437" s="76">
        <v>0</v>
      </c>
      <c r="X437" s="76">
        <v>0</v>
      </c>
      <c r="Y437" s="76">
        <v>0</v>
      </c>
      <c r="Z437" s="76">
        <v>0</v>
      </c>
      <c r="AA437" s="76">
        <v>0</v>
      </c>
      <c r="AB437" s="76">
        <v>0</v>
      </c>
      <c r="AC437" s="76">
        <v>0</v>
      </c>
      <c r="AD437" s="76">
        <v>0</v>
      </c>
      <c r="AE437" s="76">
        <v>0</v>
      </c>
      <c r="AF437" s="76">
        <v>0</v>
      </c>
      <c r="AG437" s="76">
        <v>0</v>
      </c>
      <c r="AH437" s="76">
        <v>0</v>
      </c>
      <c r="AI437" s="76">
        <v>0</v>
      </c>
      <c r="AJ437" s="77">
        <f t="shared" si="6"/>
        <v>0</v>
      </c>
      <c r="AM437" s="70"/>
    </row>
    <row r="438" spans="1:39" ht="20.100000000000001" hidden="1" customHeight="1" outlineLevel="2">
      <c r="A438" s="73">
        <v>1424</v>
      </c>
      <c r="B438" s="74" t="s">
        <v>1074</v>
      </c>
      <c r="C438" s="75" t="s">
        <v>1301</v>
      </c>
      <c r="D438" s="76">
        <v>0</v>
      </c>
      <c r="E438" s="76">
        <v>0</v>
      </c>
      <c r="F438" s="76">
        <v>0</v>
      </c>
      <c r="G438" s="76">
        <v>0</v>
      </c>
      <c r="H438" s="76">
        <v>0</v>
      </c>
      <c r="I438" s="76">
        <v>0</v>
      </c>
      <c r="J438" s="76">
        <v>0</v>
      </c>
      <c r="K438" s="76">
        <v>0</v>
      </c>
      <c r="L438" s="76">
        <v>0</v>
      </c>
      <c r="M438" s="76">
        <v>0</v>
      </c>
      <c r="N438" s="76">
        <v>0</v>
      </c>
      <c r="O438" s="76">
        <v>0</v>
      </c>
      <c r="P438" s="76">
        <v>0</v>
      </c>
      <c r="Q438" s="76">
        <v>0</v>
      </c>
      <c r="R438" s="76">
        <v>0</v>
      </c>
      <c r="S438" s="76">
        <v>0</v>
      </c>
      <c r="T438" s="76">
        <v>0</v>
      </c>
      <c r="U438" s="76">
        <v>0</v>
      </c>
      <c r="V438" s="76">
        <v>0</v>
      </c>
      <c r="W438" s="76">
        <v>0</v>
      </c>
      <c r="X438" s="76">
        <v>0</v>
      </c>
      <c r="Y438" s="76">
        <v>0</v>
      </c>
      <c r="Z438" s="76">
        <v>0</v>
      </c>
      <c r="AA438" s="76">
        <v>0</v>
      </c>
      <c r="AB438" s="76">
        <v>0</v>
      </c>
      <c r="AC438" s="76">
        <v>0</v>
      </c>
      <c r="AD438" s="76">
        <v>0</v>
      </c>
      <c r="AE438" s="76">
        <v>0</v>
      </c>
      <c r="AF438" s="76">
        <v>0</v>
      </c>
      <c r="AG438" s="76">
        <v>0</v>
      </c>
      <c r="AH438" s="76">
        <v>0</v>
      </c>
      <c r="AI438" s="76">
        <v>0</v>
      </c>
      <c r="AJ438" s="77">
        <f t="shared" si="6"/>
        <v>0</v>
      </c>
      <c r="AM438" s="70"/>
    </row>
    <row r="439" spans="1:39" ht="20.100000000000001" hidden="1" customHeight="1" outlineLevel="2">
      <c r="A439" s="73">
        <v>1425</v>
      </c>
      <c r="B439" s="74" t="s">
        <v>1075</v>
      </c>
      <c r="C439" s="75" t="s">
        <v>1301</v>
      </c>
      <c r="D439" s="76">
        <v>0</v>
      </c>
      <c r="E439" s="76">
        <v>0</v>
      </c>
      <c r="F439" s="76">
        <v>0</v>
      </c>
      <c r="G439" s="76">
        <v>0</v>
      </c>
      <c r="H439" s="76">
        <v>0</v>
      </c>
      <c r="I439" s="76">
        <v>0</v>
      </c>
      <c r="J439" s="76">
        <v>0</v>
      </c>
      <c r="K439" s="76">
        <v>0</v>
      </c>
      <c r="L439" s="76">
        <v>0</v>
      </c>
      <c r="M439" s="76">
        <v>0</v>
      </c>
      <c r="N439" s="76">
        <v>0</v>
      </c>
      <c r="O439" s="76">
        <v>0</v>
      </c>
      <c r="P439" s="76">
        <v>0</v>
      </c>
      <c r="Q439" s="76">
        <v>0</v>
      </c>
      <c r="R439" s="76">
        <v>0</v>
      </c>
      <c r="S439" s="76">
        <v>0</v>
      </c>
      <c r="T439" s="76">
        <v>0</v>
      </c>
      <c r="U439" s="76">
        <v>0</v>
      </c>
      <c r="V439" s="76">
        <v>0</v>
      </c>
      <c r="W439" s="76">
        <v>0</v>
      </c>
      <c r="X439" s="76">
        <v>0</v>
      </c>
      <c r="Y439" s="76">
        <v>0</v>
      </c>
      <c r="Z439" s="76">
        <v>0</v>
      </c>
      <c r="AA439" s="76">
        <v>0</v>
      </c>
      <c r="AB439" s="76">
        <v>0</v>
      </c>
      <c r="AC439" s="76">
        <v>0</v>
      </c>
      <c r="AD439" s="76">
        <v>0</v>
      </c>
      <c r="AE439" s="76">
        <v>0</v>
      </c>
      <c r="AF439" s="76">
        <v>0</v>
      </c>
      <c r="AG439" s="76">
        <v>0</v>
      </c>
      <c r="AH439" s="76">
        <v>0</v>
      </c>
      <c r="AI439" s="76">
        <v>0</v>
      </c>
      <c r="AJ439" s="77">
        <f t="shared" si="6"/>
        <v>0</v>
      </c>
      <c r="AM439" s="70"/>
    </row>
    <row r="440" spans="1:39" ht="20.100000000000001" hidden="1" customHeight="1" outlineLevel="2">
      <c r="A440" s="73">
        <v>1426</v>
      </c>
      <c r="B440" s="74" t="s">
        <v>1076</v>
      </c>
      <c r="C440" s="75" t="s">
        <v>1301</v>
      </c>
      <c r="D440" s="76">
        <v>0</v>
      </c>
      <c r="E440" s="76">
        <v>0</v>
      </c>
      <c r="F440" s="76">
        <v>0</v>
      </c>
      <c r="G440" s="76">
        <v>0</v>
      </c>
      <c r="H440" s="76">
        <v>0</v>
      </c>
      <c r="I440" s="76">
        <v>0</v>
      </c>
      <c r="J440" s="76">
        <v>0</v>
      </c>
      <c r="K440" s="76">
        <v>0</v>
      </c>
      <c r="L440" s="76">
        <v>0</v>
      </c>
      <c r="M440" s="76">
        <v>0</v>
      </c>
      <c r="N440" s="76">
        <v>0</v>
      </c>
      <c r="O440" s="76">
        <v>0</v>
      </c>
      <c r="P440" s="76">
        <v>0</v>
      </c>
      <c r="Q440" s="76">
        <v>0</v>
      </c>
      <c r="R440" s="76">
        <v>0</v>
      </c>
      <c r="S440" s="76">
        <v>0</v>
      </c>
      <c r="T440" s="76">
        <v>0</v>
      </c>
      <c r="U440" s="76">
        <v>0</v>
      </c>
      <c r="V440" s="76">
        <v>0</v>
      </c>
      <c r="W440" s="76">
        <v>0</v>
      </c>
      <c r="X440" s="76">
        <v>0</v>
      </c>
      <c r="Y440" s="76">
        <v>0</v>
      </c>
      <c r="Z440" s="76">
        <v>0</v>
      </c>
      <c r="AA440" s="76">
        <v>0</v>
      </c>
      <c r="AB440" s="76">
        <v>0</v>
      </c>
      <c r="AC440" s="76">
        <v>0</v>
      </c>
      <c r="AD440" s="76">
        <v>0</v>
      </c>
      <c r="AE440" s="76">
        <v>0</v>
      </c>
      <c r="AF440" s="76">
        <v>0</v>
      </c>
      <c r="AG440" s="76">
        <v>0</v>
      </c>
      <c r="AH440" s="76">
        <v>0</v>
      </c>
      <c r="AI440" s="76">
        <v>0</v>
      </c>
      <c r="AJ440" s="77">
        <f t="shared" si="6"/>
        <v>0</v>
      </c>
      <c r="AM440" s="70"/>
    </row>
    <row r="441" spans="1:39" ht="20.100000000000001" hidden="1" customHeight="1" outlineLevel="2">
      <c r="A441" s="73">
        <v>1427</v>
      </c>
      <c r="B441" s="74" t="s">
        <v>1077</v>
      </c>
      <c r="C441" s="75" t="s">
        <v>1301</v>
      </c>
      <c r="D441" s="76">
        <v>0</v>
      </c>
      <c r="E441" s="76">
        <v>0</v>
      </c>
      <c r="F441" s="76">
        <v>0</v>
      </c>
      <c r="G441" s="76">
        <v>0</v>
      </c>
      <c r="H441" s="76">
        <v>0</v>
      </c>
      <c r="I441" s="76">
        <v>0</v>
      </c>
      <c r="J441" s="76">
        <v>0</v>
      </c>
      <c r="K441" s="76">
        <v>0</v>
      </c>
      <c r="L441" s="76">
        <v>0</v>
      </c>
      <c r="M441" s="76">
        <v>0</v>
      </c>
      <c r="N441" s="76">
        <v>0</v>
      </c>
      <c r="O441" s="76">
        <v>0</v>
      </c>
      <c r="P441" s="76">
        <v>0</v>
      </c>
      <c r="Q441" s="76">
        <v>0</v>
      </c>
      <c r="R441" s="76">
        <v>0</v>
      </c>
      <c r="S441" s="76">
        <v>0</v>
      </c>
      <c r="T441" s="76">
        <v>0</v>
      </c>
      <c r="U441" s="76">
        <v>0</v>
      </c>
      <c r="V441" s="76">
        <v>0</v>
      </c>
      <c r="W441" s="76">
        <v>0</v>
      </c>
      <c r="X441" s="76">
        <v>0</v>
      </c>
      <c r="Y441" s="76">
        <v>0</v>
      </c>
      <c r="Z441" s="76">
        <v>0</v>
      </c>
      <c r="AA441" s="76">
        <v>0</v>
      </c>
      <c r="AB441" s="76">
        <v>0</v>
      </c>
      <c r="AC441" s="76">
        <v>0</v>
      </c>
      <c r="AD441" s="76">
        <v>0</v>
      </c>
      <c r="AE441" s="76">
        <v>0</v>
      </c>
      <c r="AF441" s="76">
        <v>0</v>
      </c>
      <c r="AG441" s="76">
        <v>0</v>
      </c>
      <c r="AH441" s="76">
        <v>0</v>
      </c>
      <c r="AI441" s="76">
        <v>0</v>
      </c>
      <c r="AJ441" s="77">
        <f t="shared" si="6"/>
        <v>0</v>
      </c>
      <c r="AM441" s="70"/>
    </row>
    <row r="442" spans="1:39" ht="20.100000000000001" hidden="1" customHeight="1" outlineLevel="2">
      <c r="A442" s="73">
        <v>1428</v>
      </c>
      <c r="B442" s="74" t="s">
        <v>1078</v>
      </c>
      <c r="C442" s="75" t="s">
        <v>1301</v>
      </c>
      <c r="D442" s="76">
        <v>0</v>
      </c>
      <c r="E442" s="76">
        <v>0</v>
      </c>
      <c r="F442" s="76">
        <v>0</v>
      </c>
      <c r="G442" s="76">
        <v>0</v>
      </c>
      <c r="H442" s="76">
        <v>0</v>
      </c>
      <c r="I442" s="76">
        <v>0</v>
      </c>
      <c r="J442" s="76">
        <v>0</v>
      </c>
      <c r="K442" s="76">
        <v>0</v>
      </c>
      <c r="L442" s="76">
        <v>0</v>
      </c>
      <c r="M442" s="76">
        <v>0</v>
      </c>
      <c r="N442" s="76">
        <v>0</v>
      </c>
      <c r="O442" s="76">
        <v>0</v>
      </c>
      <c r="P442" s="76">
        <v>0</v>
      </c>
      <c r="Q442" s="76">
        <v>0</v>
      </c>
      <c r="R442" s="76">
        <v>0</v>
      </c>
      <c r="S442" s="76">
        <v>0</v>
      </c>
      <c r="T442" s="76">
        <v>0</v>
      </c>
      <c r="U442" s="76">
        <v>0</v>
      </c>
      <c r="V442" s="76">
        <v>0</v>
      </c>
      <c r="W442" s="76">
        <v>0</v>
      </c>
      <c r="X442" s="76">
        <v>0</v>
      </c>
      <c r="Y442" s="76">
        <v>0</v>
      </c>
      <c r="Z442" s="76">
        <v>0</v>
      </c>
      <c r="AA442" s="76">
        <v>0</v>
      </c>
      <c r="AB442" s="76">
        <v>0</v>
      </c>
      <c r="AC442" s="76">
        <v>0</v>
      </c>
      <c r="AD442" s="76">
        <v>0</v>
      </c>
      <c r="AE442" s="76">
        <v>0</v>
      </c>
      <c r="AF442" s="76">
        <v>0</v>
      </c>
      <c r="AG442" s="76">
        <v>0</v>
      </c>
      <c r="AH442" s="76">
        <v>0</v>
      </c>
      <c r="AI442" s="76">
        <v>0</v>
      </c>
      <c r="AJ442" s="77">
        <f t="shared" si="6"/>
        <v>0</v>
      </c>
      <c r="AM442" s="70"/>
    </row>
    <row r="443" spans="1:39" ht="20.100000000000001" hidden="1" customHeight="1" outlineLevel="2">
      <c r="A443" s="73">
        <v>1429</v>
      </c>
      <c r="B443" s="74" t="s">
        <v>1079</v>
      </c>
      <c r="C443" s="75" t="s">
        <v>1301</v>
      </c>
      <c r="D443" s="76">
        <v>0</v>
      </c>
      <c r="E443" s="76">
        <v>0</v>
      </c>
      <c r="F443" s="76">
        <v>0</v>
      </c>
      <c r="G443" s="76">
        <v>0</v>
      </c>
      <c r="H443" s="76">
        <v>0</v>
      </c>
      <c r="I443" s="76">
        <v>0</v>
      </c>
      <c r="J443" s="76">
        <v>0</v>
      </c>
      <c r="K443" s="76">
        <v>0</v>
      </c>
      <c r="L443" s="76">
        <v>0</v>
      </c>
      <c r="M443" s="76">
        <v>0</v>
      </c>
      <c r="N443" s="76">
        <v>0</v>
      </c>
      <c r="O443" s="76">
        <v>0</v>
      </c>
      <c r="P443" s="76">
        <v>0</v>
      </c>
      <c r="Q443" s="76">
        <v>0</v>
      </c>
      <c r="R443" s="76">
        <v>0</v>
      </c>
      <c r="S443" s="76">
        <v>0</v>
      </c>
      <c r="T443" s="76">
        <v>0</v>
      </c>
      <c r="U443" s="76">
        <v>0</v>
      </c>
      <c r="V443" s="76">
        <v>0</v>
      </c>
      <c r="W443" s="76">
        <v>0</v>
      </c>
      <c r="X443" s="76">
        <v>0</v>
      </c>
      <c r="Y443" s="76">
        <v>0</v>
      </c>
      <c r="Z443" s="76">
        <v>0</v>
      </c>
      <c r="AA443" s="76">
        <v>0</v>
      </c>
      <c r="AB443" s="76">
        <v>0</v>
      </c>
      <c r="AC443" s="76">
        <v>0</v>
      </c>
      <c r="AD443" s="76">
        <v>0</v>
      </c>
      <c r="AE443" s="76">
        <v>0</v>
      </c>
      <c r="AF443" s="76">
        <v>0</v>
      </c>
      <c r="AG443" s="76">
        <v>0</v>
      </c>
      <c r="AH443" s="76">
        <v>0</v>
      </c>
      <c r="AI443" s="76">
        <v>0</v>
      </c>
      <c r="AJ443" s="77">
        <f t="shared" si="6"/>
        <v>0</v>
      </c>
      <c r="AM443" s="70"/>
    </row>
    <row r="444" spans="1:39" ht="20.100000000000001" hidden="1" customHeight="1" outlineLevel="2">
      <c r="A444" s="73">
        <v>1430</v>
      </c>
      <c r="B444" s="74" t="s">
        <v>1080</v>
      </c>
      <c r="C444" s="75" t="s">
        <v>1301</v>
      </c>
      <c r="D444" s="76">
        <v>0</v>
      </c>
      <c r="E444" s="76">
        <v>0</v>
      </c>
      <c r="F444" s="76">
        <v>0</v>
      </c>
      <c r="G444" s="76">
        <v>0</v>
      </c>
      <c r="H444" s="76">
        <v>0</v>
      </c>
      <c r="I444" s="76">
        <v>0</v>
      </c>
      <c r="J444" s="76">
        <v>0</v>
      </c>
      <c r="K444" s="76">
        <v>0</v>
      </c>
      <c r="L444" s="76">
        <v>0</v>
      </c>
      <c r="M444" s="76">
        <v>0</v>
      </c>
      <c r="N444" s="76">
        <v>0</v>
      </c>
      <c r="O444" s="76">
        <v>0</v>
      </c>
      <c r="P444" s="76">
        <v>0</v>
      </c>
      <c r="Q444" s="76">
        <v>0</v>
      </c>
      <c r="R444" s="76">
        <v>0</v>
      </c>
      <c r="S444" s="76">
        <v>0</v>
      </c>
      <c r="T444" s="76">
        <v>0</v>
      </c>
      <c r="U444" s="76">
        <v>0</v>
      </c>
      <c r="V444" s="76">
        <v>0</v>
      </c>
      <c r="W444" s="76">
        <v>0</v>
      </c>
      <c r="X444" s="76">
        <v>0</v>
      </c>
      <c r="Y444" s="76">
        <v>0</v>
      </c>
      <c r="Z444" s="76">
        <v>0</v>
      </c>
      <c r="AA444" s="76">
        <v>0</v>
      </c>
      <c r="AB444" s="76">
        <v>0</v>
      </c>
      <c r="AC444" s="76">
        <v>0</v>
      </c>
      <c r="AD444" s="76">
        <v>0</v>
      </c>
      <c r="AE444" s="76">
        <v>0</v>
      </c>
      <c r="AF444" s="76">
        <v>0</v>
      </c>
      <c r="AG444" s="76">
        <v>0</v>
      </c>
      <c r="AH444" s="76">
        <v>0</v>
      </c>
      <c r="AI444" s="76">
        <v>0</v>
      </c>
      <c r="AJ444" s="77">
        <f t="shared" si="6"/>
        <v>0</v>
      </c>
      <c r="AM444" s="70"/>
    </row>
    <row r="445" spans="1:39" ht="20.100000000000001" hidden="1" customHeight="1" outlineLevel="2">
      <c r="A445" s="73">
        <v>1431</v>
      </c>
      <c r="B445" s="74" t="s">
        <v>1081</v>
      </c>
      <c r="C445" s="75" t="s">
        <v>1301</v>
      </c>
      <c r="D445" s="76">
        <v>0</v>
      </c>
      <c r="E445" s="76">
        <v>0</v>
      </c>
      <c r="F445" s="76">
        <v>0</v>
      </c>
      <c r="G445" s="76">
        <v>0</v>
      </c>
      <c r="H445" s="76">
        <v>0</v>
      </c>
      <c r="I445" s="76">
        <v>0</v>
      </c>
      <c r="J445" s="76">
        <v>0</v>
      </c>
      <c r="K445" s="76">
        <v>0</v>
      </c>
      <c r="L445" s="76">
        <v>0</v>
      </c>
      <c r="M445" s="76">
        <v>0</v>
      </c>
      <c r="N445" s="76">
        <v>0</v>
      </c>
      <c r="O445" s="76">
        <v>0</v>
      </c>
      <c r="P445" s="76">
        <v>0</v>
      </c>
      <c r="Q445" s="76">
        <v>0</v>
      </c>
      <c r="R445" s="76">
        <v>0</v>
      </c>
      <c r="S445" s="76">
        <v>0</v>
      </c>
      <c r="T445" s="76">
        <v>0</v>
      </c>
      <c r="U445" s="76">
        <v>0</v>
      </c>
      <c r="V445" s="76">
        <v>0</v>
      </c>
      <c r="W445" s="76">
        <v>0</v>
      </c>
      <c r="X445" s="76">
        <v>0</v>
      </c>
      <c r="Y445" s="76">
        <v>0</v>
      </c>
      <c r="Z445" s="76">
        <v>0</v>
      </c>
      <c r="AA445" s="76">
        <v>0</v>
      </c>
      <c r="AB445" s="76">
        <v>0</v>
      </c>
      <c r="AC445" s="76">
        <v>0</v>
      </c>
      <c r="AD445" s="76">
        <v>0</v>
      </c>
      <c r="AE445" s="76">
        <v>0</v>
      </c>
      <c r="AF445" s="76">
        <v>0</v>
      </c>
      <c r="AG445" s="76">
        <v>0</v>
      </c>
      <c r="AH445" s="76">
        <v>0</v>
      </c>
      <c r="AI445" s="76">
        <v>0</v>
      </c>
      <c r="AJ445" s="77">
        <f t="shared" si="6"/>
        <v>0</v>
      </c>
      <c r="AM445" s="70"/>
    </row>
    <row r="446" spans="1:39" ht="20.100000000000001" hidden="1" customHeight="1" outlineLevel="2">
      <c r="A446" s="73">
        <v>1432</v>
      </c>
      <c r="B446" s="74" t="s">
        <v>1082</v>
      </c>
      <c r="C446" s="75" t="s">
        <v>1301</v>
      </c>
      <c r="D446" s="76">
        <v>0</v>
      </c>
      <c r="E446" s="76">
        <v>0</v>
      </c>
      <c r="F446" s="76">
        <v>0</v>
      </c>
      <c r="G446" s="76">
        <v>0</v>
      </c>
      <c r="H446" s="76">
        <v>0</v>
      </c>
      <c r="I446" s="76">
        <v>0</v>
      </c>
      <c r="J446" s="76">
        <v>0</v>
      </c>
      <c r="K446" s="76">
        <v>0</v>
      </c>
      <c r="L446" s="76">
        <v>0</v>
      </c>
      <c r="M446" s="76">
        <v>0</v>
      </c>
      <c r="N446" s="76">
        <v>0</v>
      </c>
      <c r="O446" s="76">
        <v>0</v>
      </c>
      <c r="P446" s="76">
        <v>0</v>
      </c>
      <c r="Q446" s="76">
        <v>0</v>
      </c>
      <c r="R446" s="76">
        <v>0</v>
      </c>
      <c r="S446" s="76">
        <v>0</v>
      </c>
      <c r="T446" s="76">
        <v>0</v>
      </c>
      <c r="U446" s="76">
        <v>0</v>
      </c>
      <c r="V446" s="76">
        <v>0</v>
      </c>
      <c r="W446" s="76">
        <v>0</v>
      </c>
      <c r="X446" s="76">
        <v>0</v>
      </c>
      <c r="Y446" s="76">
        <v>0</v>
      </c>
      <c r="Z446" s="76">
        <v>0</v>
      </c>
      <c r="AA446" s="76">
        <v>0</v>
      </c>
      <c r="AB446" s="76">
        <v>0</v>
      </c>
      <c r="AC446" s="76">
        <v>0</v>
      </c>
      <c r="AD446" s="76">
        <v>0</v>
      </c>
      <c r="AE446" s="76">
        <v>0</v>
      </c>
      <c r="AF446" s="76">
        <v>0</v>
      </c>
      <c r="AG446" s="76">
        <v>0</v>
      </c>
      <c r="AH446" s="76">
        <v>0</v>
      </c>
      <c r="AI446" s="76">
        <v>0</v>
      </c>
      <c r="AJ446" s="77">
        <f t="shared" si="6"/>
        <v>0</v>
      </c>
      <c r="AM446" s="70"/>
    </row>
    <row r="447" spans="1:39" ht="20.100000000000001" hidden="1" customHeight="1" outlineLevel="2">
      <c r="A447" s="73">
        <v>1433</v>
      </c>
      <c r="B447" s="74" t="s">
        <v>1083</v>
      </c>
      <c r="C447" s="75" t="s">
        <v>1301</v>
      </c>
      <c r="D447" s="76">
        <v>0</v>
      </c>
      <c r="E447" s="76">
        <v>0</v>
      </c>
      <c r="F447" s="76">
        <v>0</v>
      </c>
      <c r="G447" s="76">
        <v>0</v>
      </c>
      <c r="H447" s="76">
        <v>0</v>
      </c>
      <c r="I447" s="76">
        <v>0</v>
      </c>
      <c r="J447" s="76">
        <v>0</v>
      </c>
      <c r="K447" s="76">
        <v>0</v>
      </c>
      <c r="L447" s="76">
        <v>0</v>
      </c>
      <c r="M447" s="76">
        <v>0</v>
      </c>
      <c r="N447" s="76">
        <v>0</v>
      </c>
      <c r="O447" s="76">
        <v>0</v>
      </c>
      <c r="P447" s="76">
        <v>0</v>
      </c>
      <c r="Q447" s="76">
        <v>0</v>
      </c>
      <c r="R447" s="76">
        <v>0</v>
      </c>
      <c r="S447" s="76">
        <v>0</v>
      </c>
      <c r="T447" s="76">
        <v>0</v>
      </c>
      <c r="U447" s="76">
        <v>0</v>
      </c>
      <c r="V447" s="76">
        <v>0</v>
      </c>
      <c r="W447" s="76">
        <v>0</v>
      </c>
      <c r="X447" s="76">
        <v>0</v>
      </c>
      <c r="Y447" s="76">
        <v>0</v>
      </c>
      <c r="Z447" s="76">
        <v>0</v>
      </c>
      <c r="AA447" s="76">
        <v>0</v>
      </c>
      <c r="AB447" s="76">
        <v>0</v>
      </c>
      <c r="AC447" s="76">
        <v>0</v>
      </c>
      <c r="AD447" s="76">
        <v>0</v>
      </c>
      <c r="AE447" s="76">
        <v>0</v>
      </c>
      <c r="AF447" s="76">
        <v>0</v>
      </c>
      <c r="AG447" s="76">
        <v>0</v>
      </c>
      <c r="AH447" s="76">
        <v>0</v>
      </c>
      <c r="AI447" s="76">
        <v>0</v>
      </c>
      <c r="AJ447" s="77">
        <f t="shared" si="6"/>
        <v>0</v>
      </c>
      <c r="AM447" s="70"/>
    </row>
    <row r="448" spans="1:39" ht="20.100000000000001" hidden="1" customHeight="1" outlineLevel="2">
      <c r="A448" s="73">
        <v>1434</v>
      </c>
      <c r="B448" s="74" t="s">
        <v>1084</v>
      </c>
      <c r="C448" s="75" t="s">
        <v>1301</v>
      </c>
      <c r="D448" s="76">
        <v>0</v>
      </c>
      <c r="E448" s="76">
        <v>0</v>
      </c>
      <c r="F448" s="76">
        <v>0</v>
      </c>
      <c r="G448" s="76">
        <v>0</v>
      </c>
      <c r="H448" s="76">
        <v>0</v>
      </c>
      <c r="I448" s="76">
        <v>0</v>
      </c>
      <c r="J448" s="76">
        <v>0</v>
      </c>
      <c r="K448" s="76">
        <v>0</v>
      </c>
      <c r="L448" s="76">
        <v>0</v>
      </c>
      <c r="M448" s="76">
        <v>0</v>
      </c>
      <c r="N448" s="76">
        <v>0</v>
      </c>
      <c r="O448" s="76">
        <v>0</v>
      </c>
      <c r="P448" s="76">
        <v>0</v>
      </c>
      <c r="Q448" s="76">
        <v>0</v>
      </c>
      <c r="R448" s="76">
        <v>0</v>
      </c>
      <c r="S448" s="76">
        <v>0</v>
      </c>
      <c r="T448" s="76">
        <v>0</v>
      </c>
      <c r="U448" s="76">
        <v>0</v>
      </c>
      <c r="V448" s="76">
        <v>0</v>
      </c>
      <c r="W448" s="76">
        <v>0</v>
      </c>
      <c r="X448" s="76">
        <v>0</v>
      </c>
      <c r="Y448" s="76">
        <v>0</v>
      </c>
      <c r="Z448" s="76">
        <v>0</v>
      </c>
      <c r="AA448" s="76">
        <v>0</v>
      </c>
      <c r="AB448" s="76">
        <v>0</v>
      </c>
      <c r="AC448" s="76">
        <v>0</v>
      </c>
      <c r="AD448" s="76">
        <v>0</v>
      </c>
      <c r="AE448" s="76">
        <v>0</v>
      </c>
      <c r="AF448" s="76">
        <v>0</v>
      </c>
      <c r="AG448" s="76">
        <v>0</v>
      </c>
      <c r="AH448" s="76">
        <v>0</v>
      </c>
      <c r="AI448" s="76">
        <v>0</v>
      </c>
      <c r="AJ448" s="77">
        <f t="shared" si="6"/>
        <v>0</v>
      </c>
      <c r="AM448" s="70"/>
    </row>
    <row r="449" spans="1:39" ht="20.100000000000001" hidden="1" customHeight="1" outlineLevel="2">
      <c r="A449" s="73">
        <v>1435</v>
      </c>
      <c r="B449" s="74" t="s">
        <v>1085</v>
      </c>
      <c r="C449" s="75" t="s">
        <v>1301</v>
      </c>
      <c r="D449" s="76">
        <v>0</v>
      </c>
      <c r="E449" s="76">
        <v>0</v>
      </c>
      <c r="F449" s="76">
        <v>0</v>
      </c>
      <c r="G449" s="76">
        <v>0</v>
      </c>
      <c r="H449" s="76">
        <v>0</v>
      </c>
      <c r="I449" s="76">
        <v>0</v>
      </c>
      <c r="J449" s="76">
        <v>0</v>
      </c>
      <c r="K449" s="76">
        <v>0</v>
      </c>
      <c r="L449" s="76">
        <v>0</v>
      </c>
      <c r="M449" s="76">
        <v>0</v>
      </c>
      <c r="N449" s="76">
        <v>0</v>
      </c>
      <c r="O449" s="76">
        <v>0</v>
      </c>
      <c r="P449" s="76">
        <v>0</v>
      </c>
      <c r="Q449" s="76">
        <v>0</v>
      </c>
      <c r="R449" s="76">
        <v>0</v>
      </c>
      <c r="S449" s="76">
        <v>0</v>
      </c>
      <c r="T449" s="76">
        <v>0</v>
      </c>
      <c r="U449" s="76">
        <v>0</v>
      </c>
      <c r="V449" s="76">
        <v>0</v>
      </c>
      <c r="W449" s="76">
        <v>0</v>
      </c>
      <c r="X449" s="76">
        <v>0</v>
      </c>
      <c r="Y449" s="76">
        <v>0</v>
      </c>
      <c r="Z449" s="76">
        <v>0</v>
      </c>
      <c r="AA449" s="76">
        <v>0</v>
      </c>
      <c r="AB449" s="76">
        <v>0</v>
      </c>
      <c r="AC449" s="76">
        <v>0</v>
      </c>
      <c r="AD449" s="76">
        <v>0</v>
      </c>
      <c r="AE449" s="76">
        <v>0</v>
      </c>
      <c r="AF449" s="76">
        <v>0</v>
      </c>
      <c r="AG449" s="76">
        <v>0</v>
      </c>
      <c r="AH449" s="76">
        <v>0</v>
      </c>
      <c r="AI449" s="76">
        <v>0</v>
      </c>
      <c r="AJ449" s="77">
        <f t="shared" si="6"/>
        <v>0</v>
      </c>
      <c r="AM449" s="70"/>
    </row>
    <row r="450" spans="1:39" ht="20.100000000000001" hidden="1" customHeight="1" outlineLevel="2">
      <c r="A450" s="73">
        <v>1501</v>
      </c>
      <c r="B450" s="74" t="s">
        <v>1086</v>
      </c>
      <c r="C450" s="75" t="s">
        <v>1301</v>
      </c>
      <c r="D450" s="76">
        <v>0</v>
      </c>
      <c r="E450" s="76">
        <v>0</v>
      </c>
      <c r="F450" s="76">
        <v>0</v>
      </c>
      <c r="G450" s="76">
        <v>0</v>
      </c>
      <c r="H450" s="76">
        <v>0</v>
      </c>
      <c r="I450" s="76">
        <v>0</v>
      </c>
      <c r="J450" s="76">
        <v>0</v>
      </c>
      <c r="K450" s="76">
        <v>0</v>
      </c>
      <c r="L450" s="76">
        <v>0</v>
      </c>
      <c r="M450" s="76">
        <v>0</v>
      </c>
      <c r="N450" s="76">
        <v>0</v>
      </c>
      <c r="O450" s="76">
        <v>0</v>
      </c>
      <c r="P450" s="76">
        <v>0</v>
      </c>
      <c r="Q450" s="76">
        <v>0</v>
      </c>
      <c r="R450" s="76">
        <v>0</v>
      </c>
      <c r="S450" s="76">
        <v>0</v>
      </c>
      <c r="T450" s="76">
        <v>0</v>
      </c>
      <c r="U450" s="76">
        <v>0</v>
      </c>
      <c r="V450" s="76">
        <v>0</v>
      </c>
      <c r="W450" s="76">
        <v>0</v>
      </c>
      <c r="X450" s="76">
        <v>0</v>
      </c>
      <c r="Y450" s="76">
        <v>0</v>
      </c>
      <c r="Z450" s="76">
        <v>0</v>
      </c>
      <c r="AA450" s="76">
        <v>0</v>
      </c>
      <c r="AB450" s="76">
        <v>0</v>
      </c>
      <c r="AC450" s="76">
        <v>0</v>
      </c>
      <c r="AD450" s="76">
        <v>0</v>
      </c>
      <c r="AE450" s="76">
        <v>0</v>
      </c>
      <c r="AF450" s="76">
        <v>0</v>
      </c>
      <c r="AG450" s="76">
        <v>0</v>
      </c>
      <c r="AH450" s="76">
        <v>0</v>
      </c>
      <c r="AI450" s="76">
        <v>0</v>
      </c>
      <c r="AJ450" s="77">
        <f t="shared" si="6"/>
        <v>0</v>
      </c>
      <c r="AM450" s="70"/>
    </row>
    <row r="451" spans="1:39" ht="20.100000000000001" hidden="1" customHeight="1" outlineLevel="2">
      <c r="A451" s="73">
        <v>1502</v>
      </c>
      <c r="B451" s="74" t="s">
        <v>1087</v>
      </c>
      <c r="C451" s="75" t="s">
        <v>1301</v>
      </c>
      <c r="D451" s="76">
        <v>0</v>
      </c>
      <c r="E451" s="76">
        <v>0</v>
      </c>
      <c r="F451" s="76">
        <v>0</v>
      </c>
      <c r="G451" s="76">
        <v>0</v>
      </c>
      <c r="H451" s="76">
        <v>0</v>
      </c>
      <c r="I451" s="76">
        <v>0</v>
      </c>
      <c r="J451" s="76">
        <v>0</v>
      </c>
      <c r="K451" s="76">
        <v>0</v>
      </c>
      <c r="L451" s="76">
        <v>0</v>
      </c>
      <c r="M451" s="76">
        <v>0</v>
      </c>
      <c r="N451" s="76">
        <v>0</v>
      </c>
      <c r="O451" s="76">
        <v>0</v>
      </c>
      <c r="P451" s="76">
        <v>0</v>
      </c>
      <c r="Q451" s="76">
        <v>0</v>
      </c>
      <c r="R451" s="76">
        <v>0</v>
      </c>
      <c r="S451" s="76">
        <v>0</v>
      </c>
      <c r="T451" s="76">
        <v>0</v>
      </c>
      <c r="U451" s="76">
        <v>0</v>
      </c>
      <c r="V451" s="76">
        <v>0</v>
      </c>
      <c r="W451" s="76">
        <v>0</v>
      </c>
      <c r="X451" s="76">
        <v>0</v>
      </c>
      <c r="Y451" s="76">
        <v>0</v>
      </c>
      <c r="Z451" s="76">
        <v>0</v>
      </c>
      <c r="AA451" s="76">
        <v>0</v>
      </c>
      <c r="AB451" s="76">
        <v>0</v>
      </c>
      <c r="AC451" s="76">
        <v>0</v>
      </c>
      <c r="AD451" s="76">
        <v>0</v>
      </c>
      <c r="AE451" s="76">
        <v>0</v>
      </c>
      <c r="AF451" s="76">
        <v>0</v>
      </c>
      <c r="AG451" s="76">
        <v>0</v>
      </c>
      <c r="AH451" s="76">
        <v>0</v>
      </c>
      <c r="AI451" s="76">
        <v>0</v>
      </c>
      <c r="AJ451" s="77">
        <f t="shared" si="6"/>
        <v>0</v>
      </c>
      <c r="AM451" s="70"/>
    </row>
    <row r="452" spans="1:39" ht="20.100000000000001" hidden="1" customHeight="1" outlineLevel="2">
      <c r="A452" s="73">
        <v>1503</v>
      </c>
      <c r="B452" s="74" t="s">
        <v>1088</v>
      </c>
      <c r="C452" s="75" t="s">
        <v>1301</v>
      </c>
      <c r="D452" s="76">
        <v>0</v>
      </c>
      <c r="E452" s="76">
        <v>0</v>
      </c>
      <c r="F452" s="76">
        <v>0</v>
      </c>
      <c r="G452" s="76">
        <v>0</v>
      </c>
      <c r="H452" s="76">
        <v>0</v>
      </c>
      <c r="I452" s="76">
        <v>0</v>
      </c>
      <c r="J452" s="76">
        <v>0</v>
      </c>
      <c r="K452" s="76">
        <v>0</v>
      </c>
      <c r="L452" s="76">
        <v>0</v>
      </c>
      <c r="M452" s="76">
        <v>0</v>
      </c>
      <c r="N452" s="76">
        <v>0</v>
      </c>
      <c r="O452" s="76">
        <v>0</v>
      </c>
      <c r="P452" s="76">
        <v>0</v>
      </c>
      <c r="Q452" s="76">
        <v>0</v>
      </c>
      <c r="R452" s="76">
        <v>0</v>
      </c>
      <c r="S452" s="76">
        <v>0</v>
      </c>
      <c r="T452" s="76">
        <v>0</v>
      </c>
      <c r="U452" s="76">
        <v>0</v>
      </c>
      <c r="V452" s="76">
        <v>0</v>
      </c>
      <c r="W452" s="76">
        <v>0</v>
      </c>
      <c r="X452" s="76">
        <v>0</v>
      </c>
      <c r="Y452" s="76">
        <v>0</v>
      </c>
      <c r="Z452" s="76">
        <v>0</v>
      </c>
      <c r="AA452" s="76">
        <v>0</v>
      </c>
      <c r="AB452" s="76">
        <v>0</v>
      </c>
      <c r="AC452" s="76">
        <v>0</v>
      </c>
      <c r="AD452" s="76">
        <v>0</v>
      </c>
      <c r="AE452" s="76">
        <v>0</v>
      </c>
      <c r="AF452" s="76">
        <v>0</v>
      </c>
      <c r="AG452" s="76">
        <v>0</v>
      </c>
      <c r="AH452" s="76">
        <v>0</v>
      </c>
      <c r="AI452" s="76">
        <v>0</v>
      </c>
      <c r="AJ452" s="77">
        <f t="shared" si="6"/>
        <v>0</v>
      </c>
      <c r="AM452" s="70"/>
    </row>
    <row r="453" spans="1:39" ht="20.100000000000001" hidden="1" customHeight="1" outlineLevel="2">
      <c r="A453" s="73">
        <v>1504</v>
      </c>
      <c r="B453" s="74" t="s">
        <v>1089</v>
      </c>
      <c r="C453" s="75" t="s">
        <v>1301</v>
      </c>
      <c r="D453" s="76">
        <v>0</v>
      </c>
      <c r="E453" s="76">
        <v>0</v>
      </c>
      <c r="F453" s="76">
        <v>0</v>
      </c>
      <c r="G453" s="76">
        <v>0</v>
      </c>
      <c r="H453" s="76">
        <v>0</v>
      </c>
      <c r="I453" s="76">
        <v>0</v>
      </c>
      <c r="J453" s="76">
        <v>0</v>
      </c>
      <c r="K453" s="76">
        <v>0</v>
      </c>
      <c r="L453" s="76">
        <v>0</v>
      </c>
      <c r="M453" s="76">
        <v>0</v>
      </c>
      <c r="N453" s="76">
        <v>0</v>
      </c>
      <c r="O453" s="76">
        <v>0</v>
      </c>
      <c r="P453" s="76">
        <v>0</v>
      </c>
      <c r="Q453" s="76">
        <v>0</v>
      </c>
      <c r="R453" s="76">
        <v>0</v>
      </c>
      <c r="S453" s="76">
        <v>0</v>
      </c>
      <c r="T453" s="76">
        <v>0</v>
      </c>
      <c r="U453" s="76">
        <v>0</v>
      </c>
      <c r="V453" s="76">
        <v>0</v>
      </c>
      <c r="W453" s="76">
        <v>0</v>
      </c>
      <c r="X453" s="76">
        <v>0</v>
      </c>
      <c r="Y453" s="76">
        <v>0</v>
      </c>
      <c r="Z453" s="76">
        <v>0</v>
      </c>
      <c r="AA453" s="76">
        <v>0</v>
      </c>
      <c r="AB453" s="76">
        <v>0</v>
      </c>
      <c r="AC453" s="76">
        <v>0</v>
      </c>
      <c r="AD453" s="76">
        <v>0</v>
      </c>
      <c r="AE453" s="76">
        <v>0</v>
      </c>
      <c r="AF453" s="76">
        <v>0</v>
      </c>
      <c r="AG453" s="76">
        <v>0</v>
      </c>
      <c r="AH453" s="76">
        <v>0</v>
      </c>
      <c r="AI453" s="76">
        <v>0</v>
      </c>
      <c r="AJ453" s="77">
        <f t="shared" si="6"/>
        <v>0</v>
      </c>
      <c r="AM453" s="70"/>
    </row>
    <row r="454" spans="1:39" ht="20.100000000000001" hidden="1" customHeight="1" outlineLevel="2">
      <c r="A454" s="73">
        <v>1505</v>
      </c>
      <c r="B454" s="74" t="s">
        <v>1090</v>
      </c>
      <c r="C454" s="75" t="s">
        <v>1301</v>
      </c>
      <c r="D454" s="76">
        <v>0</v>
      </c>
      <c r="E454" s="76">
        <v>0</v>
      </c>
      <c r="F454" s="76">
        <v>0</v>
      </c>
      <c r="G454" s="76">
        <v>0</v>
      </c>
      <c r="H454" s="76">
        <v>0</v>
      </c>
      <c r="I454" s="76">
        <v>0</v>
      </c>
      <c r="J454" s="76">
        <v>0</v>
      </c>
      <c r="K454" s="76">
        <v>0</v>
      </c>
      <c r="L454" s="76">
        <v>0</v>
      </c>
      <c r="M454" s="76">
        <v>0</v>
      </c>
      <c r="N454" s="76">
        <v>0</v>
      </c>
      <c r="O454" s="76">
        <v>0</v>
      </c>
      <c r="P454" s="76">
        <v>0</v>
      </c>
      <c r="Q454" s="76">
        <v>0</v>
      </c>
      <c r="R454" s="76">
        <v>0</v>
      </c>
      <c r="S454" s="76">
        <v>0</v>
      </c>
      <c r="T454" s="76">
        <v>0</v>
      </c>
      <c r="U454" s="76">
        <v>0</v>
      </c>
      <c r="V454" s="76">
        <v>0</v>
      </c>
      <c r="W454" s="76">
        <v>0</v>
      </c>
      <c r="X454" s="76">
        <v>0</v>
      </c>
      <c r="Y454" s="76">
        <v>0</v>
      </c>
      <c r="Z454" s="76">
        <v>0</v>
      </c>
      <c r="AA454" s="76">
        <v>0</v>
      </c>
      <c r="AB454" s="76">
        <v>0</v>
      </c>
      <c r="AC454" s="76">
        <v>0</v>
      </c>
      <c r="AD454" s="76">
        <v>0</v>
      </c>
      <c r="AE454" s="76">
        <v>0</v>
      </c>
      <c r="AF454" s="76">
        <v>0</v>
      </c>
      <c r="AG454" s="76">
        <v>0</v>
      </c>
      <c r="AH454" s="76">
        <v>0</v>
      </c>
      <c r="AI454" s="76">
        <v>0</v>
      </c>
      <c r="AJ454" s="77">
        <f t="shared" si="6"/>
        <v>0</v>
      </c>
      <c r="AM454" s="70"/>
    </row>
    <row r="455" spans="1:39" ht="20.100000000000001" hidden="1" customHeight="1" outlineLevel="2">
      <c r="A455" s="73">
        <v>1506</v>
      </c>
      <c r="B455" s="74" t="s">
        <v>1091</v>
      </c>
      <c r="C455" s="75" t="s">
        <v>1301</v>
      </c>
      <c r="D455" s="76">
        <v>0</v>
      </c>
      <c r="E455" s="76">
        <v>0</v>
      </c>
      <c r="F455" s="76">
        <v>0</v>
      </c>
      <c r="G455" s="76">
        <v>0</v>
      </c>
      <c r="H455" s="76">
        <v>0</v>
      </c>
      <c r="I455" s="76">
        <v>0</v>
      </c>
      <c r="J455" s="76">
        <v>0</v>
      </c>
      <c r="K455" s="76">
        <v>0</v>
      </c>
      <c r="L455" s="76">
        <v>0</v>
      </c>
      <c r="M455" s="76">
        <v>0</v>
      </c>
      <c r="N455" s="76">
        <v>0</v>
      </c>
      <c r="O455" s="76">
        <v>0</v>
      </c>
      <c r="P455" s="76">
        <v>0</v>
      </c>
      <c r="Q455" s="76">
        <v>0</v>
      </c>
      <c r="R455" s="76">
        <v>0</v>
      </c>
      <c r="S455" s="76">
        <v>0</v>
      </c>
      <c r="T455" s="76">
        <v>0</v>
      </c>
      <c r="U455" s="76">
        <v>0</v>
      </c>
      <c r="V455" s="76">
        <v>0</v>
      </c>
      <c r="W455" s="76">
        <v>0</v>
      </c>
      <c r="X455" s="76">
        <v>0</v>
      </c>
      <c r="Y455" s="76">
        <v>0</v>
      </c>
      <c r="Z455" s="76">
        <v>0</v>
      </c>
      <c r="AA455" s="76">
        <v>0</v>
      </c>
      <c r="AB455" s="76">
        <v>0</v>
      </c>
      <c r="AC455" s="76">
        <v>0</v>
      </c>
      <c r="AD455" s="76">
        <v>0</v>
      </c>
      <c r="AE455" s="76">
        <v>0</v>
      </c>
      <c r="AF455" s="76">
        <v>0</v>
      </c>
      <c r="AG455" s="76">
        <v>0</v>
      </c>
      <c r="AH455" s="76">
        <v>0</v>
      </c>
      <c r="AI455" s="76">
        <v>0</v>
      </c>
      <c r="AJ455" s="77">
        <f t="shared" si="6"/>
        <v>0</v>
      </c>
      <c r="AM455" s="70"/>
    </row>
    <row r="456" spans="1:39" ht="20.100000000000001" hidden="1" customHeight="1" outlineLevel="2">
      <c r="A456" s="73">
        <v>1507</v>
      </c>
      <c r="B456" s="74" t="s">
        <v>1092</v>
      </c>
      <c r="C456" s="75" t="s">
        <v>1301</v>
      </c>
      <c r="D456" s="76">
        <v>0</v>
      </c>
      <c r="E456" s="76">
        <v>0</v>
      </c>
      <c r="F456" s="76">
        <v>0</v>
      </c>
      <c r="G456" s="76">
        <v>0</v>
      </c>
      <c r="H456" s="76">
        <v>0</v>
      </c>
      <c r="I456" s="76">
        <v>0</v>
      </c>
      <c r="J456" s="76">
        <v>0</v>
      </c>
      <c r="K456" s="76">
        <v>0</v>
      </c>
      <c r="L456" s="76">
        <v>0</v>
      </c>
      <c r="M456" s="76">
        <v>0</v>
      </c>
      <c r="N456" s="76">
        <v>0</v>
      </c>
      <c r="O456" s="76">
        <v>0</v>
      </c>
      <c r="P456" s="76">
        <v>0</v>
      </c>
      <c r="Q456" s="76">
        <v>0</v>
      </c>
      <c r="R456" s="76">
        <v>0</v>
      </c>
      <c r="S456" s="76">
        <v>0</v>
      </c>
      <c r="T456" s="76">
        <v>0</v>
      </c>
      <c r="U456" s="76">
        <v>0</v>
      </c>
      <c r="V456" s="76">
        <v>0</v>
      </c>
      <c r="W456" s="76">
        <v>0</v>
      </c>
      <c r="X456" s="76">
        <v>0</v>
      </c>
      <c r="Y456" s="76">
        <v>0</v>
      </c>
      <c r="Z456" s="76">
        <v>0</v>
      </c>
      <c r="AA456" s="76">
        <v>0</v>
      </c>
      <c r="AB456" s="76">
        <v>0</v>
      </c>
      <c r="AC456" s="76">
        <v>0</v>
      </c>
      <c r="AD456" s="76">
        <v>0</v>
      </c>
      <c r="AE456" s="76">
        <v>0</v>
      </c>
      <c r="AF456" s="76">
        <v>0</v>
      </c>
      <c r="AG456" s="76">
        <v>0</v>
      </c>
      <c r="AH456" s="76">
        <v>0</v>
      </c>
      <c r="AI456" s="76">
        <v>0</v>
      </c>
      <c r="AJ456" s="77">
        <f t="shared" si="6"/>
        <v>0</v>
      </c>
      <c r="AM456" s="70"/>
    </row>
    <row r="457" spans="1:39" ht="20.100000000000001" hidden="1" customHeight="1" outlineLevel="2">
      <c r="A457" s="73">
        <v>1508</v>
      </c>
      <c r="B457" s="74" t="s">
        <v>1093</v>
      </c>
      <c r="C457" s="75" t="s">
        <v>1301</v>
      </c>
      <c r="D457" s="76">
        <v>0</v>
      </c>
      <c r="E457" s="76">
        <v>0</v>
      </c>
      <c r="F457" s="76">
        <v>0</v>
      </c>
      <c r="G457" s="76">
        <v>0</v>
      </c>
      <c r="H457" s="76">
        <v>0</v>
      </c>
      <c r="I457" s="76">
        <v>0</v>
      </c>
      <c r="J457" s="76">
        <v>0</v>
      </c>
      <c r="K457" s="76">
        <v>0</v>
      </c>
      <c r="L457" s="76">
        <v>0</v>
      </c>
      <c r="M457" s="76">
        <v>0</v>
      </c>
      <c r="N457" s="76">
        <v>0</v>
      </c>
      <c r="O457" s="76">
        <v>0</v>
      </c>
      <c r="P457" s="76">
        <v>0</v>
      </c>
      <c r="Q457" s="76">
        <v>0</v>
      </c>
      <c r="R457" s="76">
        <v>0</v>
      </c>
      <c r="S457" s="76">
        <v>0</v>
      </c>
      <c r="T457" s="76">
        <v>0</v>
      </c>
      <c r="U457" s="76">
        <v>0</v>
      </c>
      <c r="V457" s="76">
        <v>0</v>
      </c>
      <c r="W457" s="76">
        <v>0</v>
      </c>
      <c r="X457" s="76">
        <v>0</v>
      </c>
      <c r="Y457" s="76">
        <v>0</v>
      </c>
      <c r="Z457" s="76">
        <v>0</v>
      </c>
      <c r="AA457" s="76">
        <v>0</v>
      </c>
      <c r="AB457" s="76">
        <v>0</v>
      </c>
      <c r="AC457" s="76">
        <v>0</v>
      </c>
      <c r="AD457" s="76">
        <v>0</v>
      </c>
      <c r="AE457" s="76">
        <v>0</v>
      </c>
      <c r="AF457" s="76">
        <v>0</v>
      </c>
      <c r="AG457" s="76">
        <v>0</v>
      </c>
      <c r="AH457" s="76">
        <v>0</v>
      </c>
      <c r="AI457" s="76">
        <v>0</v>
      </c>
      <c r="AJ457" s="77">
        <f t="shared" si="6"/>
        <v>0</v>
      </c>
      <c r="AM457" s="70"/>
    </row>
    <row r="458" spans="1:39" ht="20.100000000000001" hidden="1" customHeight="1" outlineLevel="2">
      <c r="A458" s="73">
        <v>1509</v>
      </c>
      <c r="B458" s="74" t="s">
        <v>1094</v>
      </c>
      <c r="C458" s="75" t="s">
        <v>1301</v>
      </c>
      <c r="D458" s="76">
        <v>0</v>
      </c>
      <c r="E458" s="76">
        <v>0</v>
      </c>
      <c r="F458" s="76">
        <v>0</v>
      </c>
      <c r="G458" s="76">
        <v>0</v>
      </c>
      <c r="H458" s="76">
        <v>0</v>
      </c>
      <c r="I458" s="76">
        <v>0</v>
      </c>
      <c r="J458" s="76">
        <v>0</v>
      </c>
      <c r="K458" s="76">
        <v>0</v>
      </c>
      <c r="L458" s="76">
        <v>0</v>
      </c>
      <c r="M458" s="76">
        <v>0</v>
      </c>
      <c r="N458" s="76">
        <v>0</v>
      </c>
      <c r="O458" s="76">
        <v>0</v>
      </c>
      <c r="P458" s="76">
        <v>0</v>
      </c>
      <c r="Q458" s="76">
        <v>0</v>
      </c>
      <c r="R458" s="76">
        <v>0</v>
      </c>
      <c r="S458" s="76">
        <v>0</v>
      </c>
      <c r="T458" s="76">
        <v>0</v>
      </c>
      <c r="U458" s="76">
        <v>0</v>
      </c>
      <c r="V458" s="76">
        <v>0</v>
      </c>
      <c r="W458" s="76">
        <v>0</v>
      </c>
      <c r="X458" s="76">
        <v>0</v>
      </c>
      <c r="Y458" s="76">
        <v>0</v>
      </c>
      <c r="Z458" s="76">
        <v>0</v>
      </c>
      <c r="AA458" s="76">
        <v>0</v>
      </c>
      <c r="AB458" s="76">
        <v>0</v>
      </c>
      <c r="AC458" s="76">
        <v>0</v>
      </c>
      <c r="AD458" s="76">
        <v>0</v>
      </c>
      <c r="AE458" s="76">
        <v>0</v>
      </c>
      <c r="AF458" s="76">
        <v>0</v>
      </c>
      <c r="AG458" s="76">
        <v>0</v>
      </c>
      <c r="AH458" s="76">
        <v>0</v>
      </c>
      <c r="AI458" s="76">
        <v>0</v>
      </c>
      <c r="AJ458" s="77">
        <f t="shared" si="6"/>
        <v>0</v>
      </c>
      <c r="AM458" s="70"/>
    </row>
    <row r="459" spans="1:39" ht="20.100000000000001" hidden="1" customHeight="1" outlineLevel="2">
      <c r="A459" s="73">
        <v>1510</v>
      </c>
      <c r="B459" s="74" t="s">
        <v>1095</v>
      </c>
      <c r="C459" s="75" t="s">
        <v>1301</v>
      </c>
      <c r="D459" s="76">
        <v>0</v>
      </c>
      <c r="E459" s="76">
        <v>0</v>
      </c>
      <c r="F459" s="76">
        <v>0</v>
      </c>
      <c r="G459" s="76">
        <v>0</v>
      </c>
      <c r="H459" s="76">
        <v>0</v>
      </c>
      <c r="I459" s="76">
        <v>0</v>
      </c>
      <c r="J459" s="76">
        <v>0</v>
      </c>
      <c r="K459" s="76">
        <v>0</v>
      </c>
      <c r="L459" s="76">
        <v>0</v>
      </c>
      <c r="M459" s="76">
        <v>0</v>
      </c>
      <c r="N459" s="76">
        <v>0</v>
      </c>
      <c r="O459" s="76">
        <v>0</v>
      </c>
      <c r="P459" s="76">
        <v>0</v>
      </c>
      <c r="Q459" s="76">
        <v>0</v>
      </c>
      <c r="R459" s="76">
        <v>0</v>
      </c>
      <c r="S459" s="76">
        <v>0</v>
      </c>
      <c r="T459" s="76">
        <v>0</v>
      </c>
      <c r="U459" s="76">
        <v>0</v>
      </c>
      <c r="V459" s="76">
        <v>0</v>
      </c>
      <c r="W459" s="76">
        <v>0</v>
      </c>
      <c r="X459" s="76">
        <v>0</v>
      </c>
      <c r="Y459" s="76">
        <v>0</v>
      </c>
      <c r="Z459" s="76">
        <v>0</v>
      </c>
      <c r="AA459" s="76">
        <v>0</v>
      </c>
      <c r="AB459" s="76">
        <v>0</v>
      </c>
      <c r="AC459" s="76">
        <v>0</v>
      </c>
      <c r="AD459" s="76">
        <v>0</v>
      </c>
      <c r="AE459" s="76">
        <v>0</v>
      </c>
      <c r="AF459" s="76">
        <v>0</v>
      </c>
      <c r="AG459" s="76">
        <v>0</v>
      </c>
      <c r="AH459" s="76">
        <v>0</v>
      </c>
      <c r="AI459" s="76">
        <v>0</v>
      </c>
      <c r="AJ459" s="77">
        <f t="shared" si="6"/>
        <v>0</v>
      </c>
      <c r="AM459" s="70"/>
    </row>
    <row r="460" spans="1:39" ht="20.100000000000001" hidden="1" customHeight="1" outlineLevel="2">
      <c r="A460" s="73">
        <v>1511</v>
      </c>
      <c r="B460" s="74" t="s">
        <v>1096</v>
      </c>
      <c r="C460" s="75" t="s">
        <v>1301</v>
      </c>
      <c r="D460" s="76">
        <v>0</v>
      </c>
      <c r="E460" s="76">
        <v>0</v>
      </c>
      <c r="F460" s="76">
        <v>0</v>
      </c>
      <c r="G460" s="76">
        <v>0</v>
      </c>
      <c r="H460" s="76">
        <v>0</v>
      </c>
      <c r="I460" s="76">
        <v>0</v>
      </c>
      <c r="J460" s="76">
        <v>0</v>
      </c>
      <c r="K460" s="76">
        <v>0</v>
      </c>
      <c r="L460" s="76">
        <v>0</v>
      </c>
      <c r="M460" s="76">
        <v>0</v>
      </c>
      <c r="N460" s="76">
        <v>0</v>
      </c>
      <c r="O460" s="76">
        <v>0</v>
      </c>
      <c r="P460" s="76">
        <v>0</v>
      </c>
      <c r="Q460" s="76">
        <v>0</v>
      </c>
      <c r="R460" s="76">
        <v>0</v>
      </c>
      <c r="S460" s="76">
        <v>0</v>
      </c>
      <c r="T460" s="76">
        <v>0</v>
      </c>
      <c r="U460" s="76">
        <v>0</v>
      </c>
      <c r="V460" s="76">
        <v>0</v>
      </c>
      <c r="W460" s="76">
        <v>0</v>
      </c>
      <c r="X460" s="76">
        <v>0</v>
      </c>
      <c r="Y460" s="76">
        <v>0</v>
      </c>
      <c r="Z460" s="76">
        <v>0</v>
      </c>
      <c r="AA460" s="76">
        <v>0</v>
      </c>
      <c r="AB460" s="76">
        <v>0</v>
      </c>
      <c r="AC460" s="76">
        <v>0</v>
      </c>
      <c r="AD460" s="76">
        <v>0</v>
      </c>
      <c r="AE460" s="76">
        <v>0</v>
      </c>
      <c r="AF460" s="76">
        <v>0</v>
      </c>
      <c r="AG460" s="76">
        <v>0</v>
      </c>
      <c r="AH460" s="76">
        <v>0</v>
      </c>
      <c r="AI460" s="76">
        <v>0</v>
      </c>
      <c r="AJ460" s="77">
        <f t="shared" si="6"/>
        <v>0</v>
      </c>
      <c r="AM460" s="70"/>
    </row>
    <row r="461" spans="1:39" ht="20.100000000000001" hidden="1" customHeight="1" outlineLevel="2">
      <c r="A461" s="73">
        <v>1512</v>
      </c>
      <c r="B461" s="74" t="s">
        <v>1097</v>
      </c>
      <c r="C461" s="75" t="s">
        <v>1301</v>
      </c>
      <c r="D461" s="76">
        <v>0</v>
      </c>
      <c r="E461" s="76">
        <v>0</v>
      </c>
      <c r="F461" s="76">
        <v>0</v>
      </c>
      <c r="G461" s="76">
        <v>0</v>
      </c>
      <c r="H461" s="76">
        <v>0</v>
      </c>
      <c r="I461" s="76">
        <v>0</v>
      </c>
      <c r="J461" s="76">
        <v>0</v>
      </c>
      <c r="K461" s="76">
        <v>0</v>
      </c>
      <c r="L461" s="76">
        <v>0</v>
      </c>
      <c r="M461" s="76">
        <v>0</v>
      </c>
      <c r="N461" s="76">
        <v>0</v>
      </c>
      <c r="O461" s="76">
        <v>0</v>
      </c>
      <c r="P461" s="76">
        <v>0</v>
      </c>
      <c r="Q461" s="76">
        <v>0</v>
      </c>
      <c r="R461" s="76">
        <v>0</v>
      </c>
      <c r="S461" s="76">
        <v>0</v>
      </c>
      <c r="T461" s="76">
        <v>0</v>
      </c>
      <c r="U461" s="76">
        <v>0</v>
      </c>
      <c r="V461" s="76">
        <v>0</v>
      </c>
      <c r="W461" s="76">
        <v>0</v>
      </c>
      <c r="X461" s="76">
        <v>0</v>
      </c>
      <c r="Y461" s="76">
        <v>0</v>
      </c>
      <c r="Z461" s="76">
        <v>0</v>
      </c>
      <c r="AA461" s="76">
        <v>0</v>
      </c>
      <c r="AB461" s="76">
        <v>0</v>
      </c>
      <c r="AC461" s="76">
        <v>0</v>
      </c>
      <c r="AD461" s="76">
        <v>0</v>
      </c>
      <c r="AE461" s="76">
        <v>0</v>
      </c>
      <c r="AF461" s="76">
        <v>0</v>
      </c>
      <c r="AG461" s="76">
        <v>0</v>
      </c>
      <c r="AH461" s="76">
        <v>0</v>
      </c>
      <c r="AI461" s="76">
        <v>0</v>
      </c>
      <c r="AJ461" s="77">
        <f t="shared" si="6"/>
        <v>0</v>
      </c>
      <c r="AM461" s="70"/>
    </row>
    <row r="462" spans="1:39" ht="20.100000000000001" hidden="1" customHeight="1" outlineLevel="2">
      <c r="A462" s="73">
        <v>1513</v>
      </c>
      <c r="B462" s="74" t="s">
        <v>1098</v>
      </c>
      <c r="C462" s="75" t="s">
        <v>1301</v>
      </c>
      <c r="D462" s="76">
        <v>0</v>
      </c>
      <c r="E462" s="76">
        <v>0</v>
      </c>
      <c r="F462" s="76">
        <v>0</v>
      </c>
      <c r="G462" s="76">
        <v>0</v>
      </c>
      <c r="H462" s="76">
        <v>0</v>
      </c>
      <c r="I462" s="76">
        <v>0</v>
      </c>
      <c r="J462" s="76">
        <v>0</v>
      </c>
      <c r="K462" s="76">
        <v>0</v>
      </c>
      <c r="L462" s="76">
        <v>0</v>
      </c>
      <c r="M462" s="76">
        <v>0</v>
      </c>
      <c r="N462" s="76">
        <v>0</v>
      </c>
      <c r="O462" s="76">
        <v>0</v>
      </c>
      <c r="P462" s="76">
        <v>0</v>
      </c>
      <c r="Q462" s="76">
        <v>0</v>
      </c>
      <c r="R462" s="76">
        <v>0</v>
      </c>
      <c r="S462" s="76">
        <v>0</v>
      </c>
      <c r="T462" s="76">
        <v>0</v>
      </c>
      <c r="U462" s="76">
        <v>0</v>
      </c>
      <c r="V462" s="76">
        <v>0</v>
      </c>
      <c r="W462" s="76">
        <v>0</v>
      </c>
      <c r="X462" s="76">
        <v>0</v>
      </c>
      <c r="Y462" s="76">
        <v>0</v>
      </c>
      <c r="Z462" s="76">
        <v>0</v>
      </c>
      <c r="AA462" s="76">
        <v>0</v>
      </c>
      <c r="AB462" s="76">
        <v>0</v>
      </c>
      <c r="AC462" s="76">
        <v>0</v>
      </c>
      <c r="AD462" s="76">
        <v>0</v>
      </c>
      <c r="AE462" s="76">
        <v>0</v>
      </c>
      <c r="AF462" s="76">
        <v>0</v>
      </c>
      <c r="AG462" s="76">
        <v>0</v>
      </c>
      <c r="AH462" s="76">
        <v>0</v>
      </c>
      <c r="AI462" s="76">
        <v>0</v>
      </c>
      <c r="AJ462" s="77">
        <f t="shared" ref="AJ462:AJ525" si="7">SUM(D462:AI462)</f>
        <v>0</v>
      </c>
      <c r="AM462" s="70"/>
    </row>
    <row r="463" spans="1:39" ht="20.100000000000001" hidden="1" customHeight="1" outlineLevel="2">
      <c r="A463" s="73">
        <v>1514</v>
      </c>
      <c r="B463" s="74" t="s">
        <v>1099</v>
      </c>
      <c r="C463" s="75" t="s">
        <v>1301</v>
      </c>
      <c r="D463" s="76">
        <v>0</v>
      </c>
      <c r="E463" s="76">
        <v>0</v>
      </c>
      <c r="F463" s="76">
        <v>0</v>
      </c>
      <c r="G463" s="76">
        <v>0</v>
      </c>
      <c r="H463" s="76">
        <v>0</v>
      </c>
      <c r="I463" s="76">
        <v>0</v>
      </c>
      <c r="J463" s="76">
        <v>0</v>
      </c>
      <c r="K463" s="76">
        <v>0</v>
      </c>
      <c r="L463" s="76">
        <v>0</v>
      </c>
      <c r="M463" s="76">
        <v>0</v>
      </c>
      <c r="N463" s="76">
        <v>0</v>
      </c>
      <c r="O463" s="76">
        <v>0</v>
      </c>
      <c r="P463" s="76">
        <v>0</v>
      </c>
      <c r="Q463" s="76">
        <v>0</v>
      </c>
      <c r="R463" s="76">
        <v>0</v>
      </c>
      <c r="S463" s="76">
        <v>0</v>
      </c>
      <c r="T463" s="76">
        <v>0</v>
      </c>
      <c r="U463" s="76">
        <v>0</v>
      </c>
      <c r="V463" s="76">
        <v>0</v>
      </c>
      <c r="W463" s="76">
        <v>0</v>
      </c>
      <c r="X463" s="76">
        <v>0</v>
      </c>
      <c r="Y463" s="76">
        <v>0</v>
      </c>
      <c r="Z463" s="76">
        <v>0</v>
      </c>
      <c r="AA463" s="76">
        <v>0</v>
      </c>
      <c r="AB463" s="76">
        <v>0</v>
      </c>
      <c r="AC463" s="76">
        <v>0</v>
      </c>
      <c r="AD463" s="76">
        <v>0</v>
      </c>
      <c r="AE463" s="76">
        <v>0</v>
      </c>
      <c r="AF463" s="76">
        <v>0</v>
      </c>
      <c r="AG463" s="76">
        <v>0</v>
      </c>
      <c r="AH463" s="76">
        <v>0</v>
      </c>
      <c r="AI463" s="76">
        <v>0</v>
      </c>
      <c r="AJ463" s="77">
        <f t="shared" si="7"/>
        <v>0</v>
      </c>
      <c r="AM463" s="70"/>
    </row>
    <row r="464" spans="1:39" ht="20.100000000000001" hidden="1" customHeight="1" outlineLevel="2">
      <c r="A464" s="73">
        <v>1515</v>
      </c>
      <c r="B464" s="74" t="s">
        <v>1100</v>
      </c>
      <c r="C464" s="75" t="s">
        <v>1301</v>
      </c>
      <c r="D464" s="76">
        <v>0</v>
      </c>
      <c r="E464" s="76">
        <v>0</v>
      </c>
      <c r="F464" s="76">
        <v>0</v>
      </c>
      <c r="G464" s="76">
        <v>0</v>
      </c>
      <c r="H464" s="76">
        <v>0</v>
      </c>
      <c r="I464" s="76">
        <v>0</v>
      </c>
      <c r="J464" s="76">
        <v>0</v>
      </c>
      <c r="K464" s="76">
        <v>0</v>
      </c>
      <c r="L464" s="76">
        <v>0</v>
      </c>
      <c r="M464" s="76">
        <v>0</v>
      </c>
      <c r="N464" s="76">
        <v>0</v>
      </c>
      <c r="O464" s="76">
        <v>0</v>
      </c>
      <c r="P464" s="76">
        <v>0</v>
      </c>
      <c r="Q464" s="76">
        <v>0</v>
      </c>
      <c r="R464" s="76">
        <v>0</v>
      </c>
      <c r="S464" s="76">
        <v>0</v>
      </c>
      <c r="T464" s="76">
        <v>0</v>
      </c>
      <c r="U464" s="76">
        <v>0</v>
      </c>
      <c r="V464" s="76">
        <v>0</v>
      </c>
      <c r="W464" s="76">
        <v>0</v>
      </c>
      <c r="X464" s="76">
        <v>0</v>
      </c>
      <c r="Y464" s="76">
        <v>0</v>
      </c>
      <c r="Z464" s="76">
        <v>0</v>
      </c>
      <c r="AA464" s="76">
        <v>0</v>
      </c>
      <c r="AB464" s="76">
        <v>0</v>
      </c>
      <c r="AC464" s="76">
        <v>0</v>
      </c>
      <c r="AD464" s="76">
        <v>0</v>
      </c>
      <c r="AE464" s="76">
        <v>0</v>
      </c>
      <c r="AF464" s="76">
        <v>0</v>
      </c>
      <c r="AG464" s="76">
        <v>0</v>
      </c>
      <c r="AH464" s="76">
        <v>0</v>
      </c>
      <c r="AI464" s="76">
        <v>0</v>
      </c>
      <c r="AJ464" s="77">
        <f t="shared" si="7"/>
        <v>0</v>
      </c>
      <c r="AM464" s="70"/>
    </row>
    <row r="465" spans="1:39" ht="20.100000000000001" hidden="1" customHeight="1" outlineLevel="2">
      <c r="A465" s="73">
        <v>1516</v>
      </c>
      <c r="B465" s="74" t="s">
        <v>1101</v>
      </c>
      <c r="C465" s="75" t="s">
        <v>1301</v>
      </c>
      <c r="D465" s="76">
        <v>0</v>
      </c>
      <c r="E465" s="76">
        <v>0</v>
      </c>
      <c r="F465" s="76">
        <v>0</v>
      </c>
      <c r="G465" s="76">
        <v>0</v>
      </c>
      <c r="H465" s="76">
        <v>0</v>
      </c>
      <c r="I465" s="76">
        <v>0</v>
      </c>
      <c r="J465" s="76">
        <v>0</v>
      </c>
      <c r="K465" s="76">
        <v>0</v>
      </c>
      <c r="L465" s="76">
        <v>0</v>
      </c>
      <c r="M465" s="76">
        <v>0</v>
      </c>
      <c r="N465" s="76">
        <v>0</v>
      </c>
      <c r="O465" s="76">
        <v>0</v>
      </c>
      <c r="P465" s="76">
        <v>0</v>
      </c>
      <c r="Q465" s="76">
        <v>0</v>
      </c>
      <c r="R465" s="76">
        <v>0</v>
      </c>
      <c r="S465" s="76">
        <v>0</v>
      </c>
      <c r="T465" s="76">
        <v>0</v>
      </c>
      <c r="U465" s="76">
        <v>0</v>
      </c>
      <c r="V465" s="76">
        <v>0</v>
      </c>
      <c r="W465" s="76">
        <v>0</v>
      </c>
      <c r="X465" s="76">
        <v>0</v>
      </c>
      <c r="Y465" s="76">
        <v>0</v>
      </c>
      <c r="Z465" s="76">
        <v>0</v>
      </c>
      <c r="AA465" s="76">
        <v>0</v>
      </c>
      <c r="AB465" s="76">
        <v>0</v>
      </c>
      <c r="AC465" s="76">
        <v>0</v>
      </c>
      <c r="AD465" s="76">
        <v>0</v>
      </c>
      <c r="AE465" s="76">
        <v>0</v>
      </c>
      <c r="AF465" s="76">
        <v>0</v>
      </c>
      <c r="AG465" s="76">
        <v>0</v>
      </c>
      <c r="AH465" s="76">
        <v>0</v>
      </c>
      <c r="AI465" s="76">
        <v>0</v>
      </c>
      <c r="AJ465" s="77">
        <f t="shared" si="7"/>
        <v>0</v>
      </c>
      <c r="AM465" s="70"/>
    </row>
    <row r="466" spans="1:39" ht="20.100000000000001" hidden="1" customHeight="1" outlineLevel="2">
      <c r="A466" s="73">
        <v>1517</v>
      </c>
      <c r="B466" s="74" t="s">
        <v>1102</v>
      </c>
      <c r="C466" s="75" t="s">
        <v>1301</v>
      </c>
      <c r="D466" s="76">
        <v>0</v>
      </c>
      <c r="E466" s="76">
        <v>0</v>
      </c>
      <c r="F466" s="76">
        <v>0</v>
      </c>
      <c r="G466" s="76">
        <v>0</v>
      </c>
      <c r="H466" s="76">
        <v>0</v>
      </c>
      <c r="I466" s="76">
        <v>0</v>
      </c>
      <c r="J466" s="76">
        <v>0</v>
      </c>
      <c r="K466" s="76">
        <v>0</v>
      </c>
      <c r="L466" s="76">
        <v>0</v>
      </c>
      <c r="M466" s="76">
        <v>0</v>
      </c>
      <c r="N466" s="76">
        <v>0</v>
      </c>
      <c r="O466" s="76">
        <v>0</v>
      </c>
      <c r="P466" s="76">
        <v>0</v>
      </c>
      <c r="Q466" s="76">
        <v>0</v>
      </c>
      <c r="R466" s="76">
        <v>0</v>
      </c>
      <c r="S466" s="76">
        <v>0</v>
      </c>
      <c r="T466" s="76">
        <v>0</v>
      </c>
      <c r="U466" s="76">
        <v>0</v>
      </c>
      <c r="V466" s="76">
        <v>0</v>
      </c>
      <c r="W466" s="76">
        <v>0</v>
      </c>
      <c r="X466" s="76">
        <v>0</v>
      </c>
      <c r="Y466" s="76">
        <v>0</v>
      </c>
      <c r="Z466" s="76">
        <v>0</v>
      </c>
      <c r="AA466" s="76">
        <v>0</v>
      </c>
      <c r="AB466" s="76">
        <v>0</v>
      </c>
      <c r="AC466" s="76">
        <v>0</v>
      </c>
      <c r="AD466" s="76">
        <v>0</v>
      </c>
      <c r="AE466" s="76">
        <v>0</v>
      </c>
      <c r="AF466" s="76">
        <v>0</v>
      </c>
      <c r="AG466" s="76">
        <v>0</v>
      </c>
      <c r="AH466" s="76">
        <v>0</v>
      </c>
      <c r="AI466" s="76">
        <v>0</v>
      </c>
      <c r="AJ466" s="77">
        <f t="shared" si="7"/>
        <v>0</v>
      </c>
      <c r="AM466" s="70"/>
    </row>
    <row r="467" spans="1:39" ht="20.100000000000001" hidden="1" customHeight="1" outlineLevel="2">
      <c r="A467" s="73">
        <v>1518</v>
      </c>
      <c r="B467" s="74" t="s">
        <v>1103</v>
      </c>
      <c r="C467" s="75" t="s">
        <v>1301</v>
      </c>
      <c r="D467" s="76">
        <v>0</v>
      </c>
      <c r="E467" s="76">
        <v>0</v>
      </c>
      <c r="F467" s="76">
        <v>0</v>
      </c>
      <c r="G467" s="76">
        <v>0</v>
      </c>
      <c r="H467" s="76">
        <v>0</v>
      </c>
      <c r="I467" s="76">
        <v>0</v>
      </c>
      <c r="J467" s="76">
        <v>0</v>
      </c>
      <c r="K467" s="76">
        <v>0</v>
      </c>
      <c r="L467" s="76">
        <v>0</v>
      </c>
      <c r="M467" s="76">
        <v>0</v>
      </c>
      <c r="N467" s="76">
        <v>0</v>
      </c>
      <c r="O467" s="76">
        <v>0</v>
      </c>
      <c r="P467" s="76">
        <v>0</v>
      </c>
      <c r="Q467" s="76">
        <v>0</v>
      </c>
      <c r="R467" s="76">
        <v>0</v>
      </c>
      <c r="S467" s="76">
        <v>0</v>
      </c>
      <c r="T467" s="76">
        <v>0</v>
      </c>
      <c r="U467" s="76">
        <v>0</v>
      </c>
      <c r="V467" s="76">
        <v>0</v>
      </c>
      <c r="W467" s="76">
        <v>0</v>
      </c>
      <c r="X467" s="76">
        <v>0</v>
      </c>
      <c r="Y467" s="76">
        <v>0</v>
      </c>
      <c r="Z467" s="76">
        <v>0</v>
      </c>
      <c r="AA467" s="76">
        <v>0</v>
      </c>
      <c r="AB467" s="76">
        <v>0</v>
      </c>
      <c r="AC467" s="76">
        <v>0</v>
      </c>
      <c r="AD467" s="76">
        <v>0</v>
      </c>
      <c r="AE467" s="76">
        <v>0</v>
      </c>
      <c r="AF467" s="76">
        <v>0</v>
      </c>
      <c r="AG467" s="76">
        <v>0</v>
      </c>
      <c r="AH467" s="76">
        <v>0</v>
      </c>
      <c r="AI467" s="76">
        <v>0</v>
      </c>
      <c r="AJ467" s="77">
        <f t="shared" si="7"/>
        <v>0</v>
      </c>
      <c r="AM467" s="70"/>
    </row>
    <row r="468" spans="1:39" ht="20.100000000000001" hidden="1" customHeight="1" outlineLevel="2">
      <c r="A468" s="73">
        <v>1519</v>
      </c>
      <c r="B468" s="74" t="s">
        <v>1104</v>
      </c>
      <c r="C468" s="75" t="s">
        <v>1301</v>
      </c>
      <c r="D468" s="76">
        <v>0</v>
      </c>
      <c r="E468" s="76">
        <v>0</v>
      </c>
      <c r="F468" s="76">
        <v>0</v>
      </c>
      <c r="G468" s="76">
        <v>0</v>
      </c>
      <c r="H468" s="76">
        <v>0</v>
      </c>
      <c r="I468" s="76">
        <v>0</v>
      </c>
      <c r="J468" s="76">
        <v>0</v>
      </c>
      <c r="K468" s="76">
        <v>0</v>
      </c>
      <c r="L468" s="76">
        <v>0</v>
      </c>
      <c r="M468" s="76">
        <v>0</v>
      </c>
      <c r="N468" s="76">
        <v>0</v>
      </c>
      <c r="O468" s="76">
        <v>0</v>
      </c>
      <c r="P468" s="76">
        <v>0</v>
      </c>
      <c r="Q468" s="76">
        <v>0</v>
      </c>
      <c r="R468" s="76">
        <v>0</v>
      </c>
      <c r="S468" s="76">
        <v>0</v>
      </c>
      <c r="T468" s="76">
        <v>0</v>
      </c>
      <c r="U468" s="76">
        <v>0</v>
      </c>
      <c r="V468" s="76">
        <v>0</v>
      </c>
      <c r="W468" s="76">
        <v>0</v>
      </c>
      <c r="X468" s="76">
        <v>0</v>
      </c>
      <c r="Y468" s="76">
        <v>0</v>
      </c>
      <c r="Z468" s="76">
        <v>0</v>
      </c>
      <c r="AA468" s="76">
        <v>0</v>
      </c>
      <c r="AB468" s="76">
        <v>0</v>
      </c>
      <c r="AC468" s="76">
        <v>0</v>
      </c>
      <c r="AD468" s="76">
        <v>0</v>
      </c>
      <c r="AE468" s="76">
        <v>0</v>
      </c>
      <c r="AF468" s="76">
        <v>0</v>
      </c>
      <c r="AG468" s="76">
        <v>0</v>
      </c>
      <c r="AH468" s="76">
        <v>0</v>
      </c>
      <c r="AI468" s="76">
        <v>0</v>
      </c>
      <c r="AJ468" s="77">
        <f t="shared" si="7"/>
        <v>0</v>
      </c>
      <c r="AM468" s="70"/>
    </row>
    <row r="469" spans="1:39" ht="20.100000000000001" hidden="1" customHeight="1" outlineLevel="2">
      <c r="A469" s="73">
        <v>1520</v>
      </c>
      <c r="B469" s="74" t="s">
        <v>1105</v>
      </c>
      <c r="C469" s="75" t="s">
        <v>1301</v>
      </c>
      <c r="D469" s="76">
        <v>0</v>
      </c>
      <c r="E469" s="76">
        <v>0</v>
      </c>
      <c r="F469" s="76">
        <v>0</v>
      </c>
      <c r="G469" s="76">
        <v>0</v>
      </c>
      <c r="H469" s="76">
        <v>0</v>
      </c>
      <c r="I469" s="76">
        <v>0</v>
      </c>
      <c r="J469" s="76">
        <v>0</v>
      </c>
      <c r="K469" s="76">
        <v>0</v>
      </c>
      <c r="L469" s="76">
        <v>0</v>
      </c>
      <c r="M469" s="76">
        <v>0</v>
      </c>
      <c r="N469" s="76">
        <v>0</v>
      </c>
      <c r="O469" s="76">
        <v>0</v>
      </c>
      <c r="P469" s="76">
        <v>0</v>
      </c>
      <c r="Q469" s="76">
        <v>0</v>
      </c>
      <c r="R469" s="76">
        <v>0</v>
      </c>
      <c r="S469" s="76">
        <v>0</v>
      </c>
      <c r="T469" s="76">
        <v>0</v>
      </c>
      <c r="U469" s="76">
        <v>0</v>
      </c>
      <c r="V469" s="76">
        <v>0</v>
      </c>
      <c r="W469" s="76">
        <v>0</v>
      </c>
      <c r="X469" s="76">
        <v>0</v>
      </c>
      <c r="Y469" s="76">
        <v>0</v>
      </c>
      <c r="Z469" s="76">
        <v>0</v>
      </c>
      <c r="AA469" s="76">
        <v>0</v>
      </c>
      <c r="AB469" s="76">
        <v>0</v>
      </c>
      <c r="AC469" s="76">
        <v>0</v>
      </c>
      <c r="AD469" s="76">
        <v>0</v>
      </c>
      <c r="AE469" s="76">
        <v>0</v>
      </c>
      <c r="AF469" s="76">
        <v>0</v>
      </c>
      <c r="AG469" s="76">
        <v>0</v>
      </c>
      <c r="AH469" s="76">
        <v>0</v>
      </c>
      <c r="AI469" s="76">
        <v>0</v>
      </c>
      <c r="AJ469" s="77">
        <f t="shared" si="7"/>
        <v>0</v>
      </c>
      <c r="AM469" s="70"/>
    </row>
    <row r="470" spans="1:39" ht="20.100000000000001" hidden="1" customHeight="1" outlineLevel="2">
      <c r="A470" s="73">
        <v>1521</v>
      </c>
      <c r="B470" s="74" t="s">
        <v>1106</v>
      </c>
      <c r="C470" s="75" t="s">
        <v>1301</v>
      </c>
      <c r="D470" s="76">
        <v>0</v>
      </c>
      <c r="E470" s="76">
        <v>0</v>
      </c>
      <c r="F470" s="76">
        <v>0</v>
      </c>
      <c r="G470" s="76">
        <v>0</v>
      </c>
      <c r="H470" s="76">
        <v>0</v>
      </c>
      <c r="I470" s="76">
        <v>0</v>
      </c>
      <c r="J470" s="76">
        <v>0</v>
      </c>
      <c r="K470" s="76">
        <v>0</v>
      </c>
      <c r="L470" s="76">
        <v>0</v>
      </c>
      <c r="M470" s="76">
        <v>0</v>
      </c>
      <c r="N470" s="76">
        <v>0</v>
      </c>
      <c r="O470" s="76">
        <v>0</v>
      </c>
      <c r="P470" s="76">
        <v>0</v>
      </c>
      <c r="Q470" s="76">
        <v>0</v>
      </c>
      <c r="R470" s="76">
        <v>0</v>
      </c>
      <c r="S470" s="76">
        <v>0</v>
      </c>
      <c r="T470" s="76">
        <v>0</v>
      </c>
      <c r="U470" s="76">
        <v>0</v>
      </c>
      <c r="V470" s="76">
        <v>0</v>
      </c>
      <c r="W470" s="76">
        <v>0</v>
      </c>
      <c r="X470" s="76">
        <v>0</v>
      </c>
      <c r="Y470" s="76">
        <v>0</v>
      </c>
      <c r="Z470" s="76">
        <v>0</v>
      </c>
      <c r="AA470" s="76">
        <v>0</v>
      </c>
      <c r="AB470" s="76">
        <v>0</v>
      </c>
      <c r="AC470" s="76">
        <v>0</v>
      </c>
      <c r="AD470" s="76">
        <v>0</v>
      </c>
      <c r="AE470" s="76">
        <v>0</v>
      </c>
      <c r="AF470" s="76">
        <v>0</v>
      </c>
      <c r="AG470" s="76">
        <v>0</v>
      </c>
      <c r="AH470" s="76">
        <v>0</v>
      </c>
      <c r="AI470" s="76">
        <v>0</v>
      </c>
      <c r="AJ470" s="77">
        <f t="shared" si="7"/>
        <v>0</v>
      </c>
      <c r="AM470" s="70"/>
    </row>
    <row r="471" spans="1:39" ht="20.100000000000001" hidden="1" customHeight="1" outlineLevel="2">
      <c r="A471" s="73">
        <v>1522</v>
      </c>
      <c r="B471" s="74" t="s">
        <v>1107</v>
      </c>
      <c r="C471" s="75" t="s">
        <v>1301</v>
      </c>
      <c r="D471" s="76">
        <v>0</v>
      </c>
      <c r="E471" s="76">
        <v>0</v>
      </c>
      <c r="F471" s="76">
        <v>0</v>
      </c>
      <c r="G471" s="76">
        <v>0</v>
      </c>
      <c r="H471" s="76">
        <v>0</v>
      </c>
      <c r="I471" s="76">
        <v>0</v>
      </c>
      <c r="J471" s="76">
        <v>0</v>
      </c>
      <c r="K471" s="76">
        <v>0</v>
      </c>
      <c r="L471" s="76">
        <v>0</v>
      </c>
      <c r="M471" s="76">
        <v>0</v>
      </c>
      <c r="N471" s="76">
        <v>0</v>
      </c>
      <c r="O471" s="76">
        <v>0</v>
      </c>
      <c r="P471" s="76">
        <v>0</v>
      </c>
      <c r="Q471" s="76">
        <v>0</v>
      </c>
      <c r="R471" s="76">
        <v>0</v>
      </c>
      <c r="S471" s="76">
        <v>0</v>
      </c>
      <c r="T471" s="76">
        <v>0</v>
      </c>
      <c r="U471" s="76">
        <v>0</v>
      </c>
      <c r="V471" s="76">
        <v>0</v>
      </c>
      <c r="W471" s="76">
        <v>0</v>
      </c>
      <c r="X471" s="76">
        <v>0</v>
      </c>
      <c r="Y471" s="76">
        <v>0</v>
      </c>
      <c r="Z471" s="76">
        <v>0</v>
      </c>
      <c r="AA471" s="76">
        <v>0</v>
      </c>
      <c r="AB471" s="76">
        <v>0</v>
      </c>
      <c r="AC471" s="76">
        <v>0</v>
      </c>
      <c r="AD471" s="76">
        <v>0</v>
      </c>
      <c r="AE471" s="76">
        <v>0</v>
      </c>
      <c r="AF471" s="76">
        <v>0</v>
      </c>
      <c r="AG471" s="76">
        <v>0</v>
      </c>
      <c r="AH471" s="76">
        <v>0</v>
      </c>
      <c r="AI471" s="76">
        <v>0</v>
      </c>
      <c r="AJ471" s="77">
        <f t="shared" si="7"/>
        <v>0</v>
      </c>
      <c r="AM471" s="70"/>
    </row>
    <row r="472" spans="1:39" ht="20.100000000000001" hidden="1" customHeight="1" outlineLevel="2">
      <c r="A472" s="73">
        <v>1523</v>
      </c>
      <c r="B472" s="74" t="s">
        <v>1108</v>
      </c>
      <c r="C472" s="75" t="s">
        <v>1301</v>
      </c>
      <c r="D472" s="76">
        <v>0</v>
      </c>
      <c r="E472" s="76">
        <v>0</v>
      </c>
      <c r="F472" s="76">
        <v>0</v>
      </c>
      <c r="G472" s="76">
        <v>0</v>
      </c>
      <c r="H472" s="76">
        <v>0</v>
      </c>
      <c r="I472" s="76">
        <v>0</v>
      </c>
      <c r="J472" s="76">
        <v>0</v>
      </c>
      <c r="K472" s="76">
        <v>0</v>
      </c>
      <c r="L472" s="76">
        <v>0</v>
      </c>
      <c r="M472" s="76">
        <v>0</v>
      </c>
      <c r="N472" s="76">
        <v>0</v>
      </c>
      <c r="O472" s="76">
        <v>0</v>
      </c>
      <c r="P472" s="76">
        <v>0</v>
      </c>
      <c r="Q472" s="76">
        <v>0</v>
      </c>
      <c r="R472" s="76">
        <v>0</v>
      </c>
      <c r="S472" s="76">
        <v>0</v>
      </c>
      <c r="T472" s="76">
        <v>0</v>
      </c>
      <c r="U472" s="76">
        <v>0</v>
      </c>
      <c r="V472" s="76">
        <v>0</v>
      </c>
      <c r="W472" s="76">
        <v>0</v>
      </c>
      <c r="X472" s="76">
        <v>0</v>
      </c>
      <c r="Y472" s="76">
        <v>0</v>
      </c>
      <c r="Z472" s="76">
        <v>0</v>
      </c>
      <c r="AA472" s="76">
        <v>0</v>
      </c>
      <c r="AB472" s="76">
        <v>0</v>
      </c>
      <c r="AC472" s="76">
        <v>0</v>
      </c>
      <c r="AD472" s="76">
        <v>0</v>
      </c>
      <c r="AE472" s="76">
        <v>0</v>
      </c>
      <c r="AF472" s="76">
        <v>0</v>
      </c>
      <c r="AG472" s="76">
        <v>0</v>
      </c>
      <c r="AH472" s="76">
        <v>0</v>
      </c>
      <c r="AI472" s="76">
        <v>0</v>
      </c>
      <c r="AJ472" s="77">
        <f t="shared" si="7"/>
        <v>0</v>
      </c>
      <c r="AM472" s="70"/>
    </row>
    <row r="473" spans="1:39" ht="20.100000000000001" hidden="1" customHeight="1" outlineLevel="2">
      <c r="A473" s="73">
        <v>1524</v>
      </c>
      <c r="B473" s="74" t="s">
        <v>1109</v>
      </c>
      <c r="C473" s="75" t="s">
        <v>1301</v>
      </c>
      <c r="D473" s="76">
        <v>0</v>
      </c>
      <c r="E473" s="76">
        <v>0</v>
      </c>
      <c r="F473" s="76">
        <v>0</v>
      </c>
      <c r="G473" s="76">
        <v>0</v>
      </c>
      <c r="H473" s="76">
        <v>0</v>
      </c>
      <c r="I473" s="76">
        <v>0</v>
      </c>
      <c r="J473" s="76">
        <v>0</v>
      </c>
      <c r="K473" s="76">
        <v>0</v>
      </c>
      <c r="L473" s="76">
        <v>0</v>
      </c>
      <c r="M473" s="76">
        <v>0</v>
      </c>
      <c r="N473" s="76">
        <v>0</v>
      </c>
      <c r="O473" s="76">
        <v>0</v>
      </c>
      <c r="P473" s="76">
        <v>0</v>
      </c>
      <c r="Q473" s="76">
        <v>0</v>
      </c>
      <c r="R473" s="76">
        <v>0</v>
      </c>
      <c r="S473" s="76">
        <v>0</v>
      </c>
      <c r="T473" s="76">
        <v>0</v>
      </c>
      <c r="U473" s="76">
        <v>0</v>
      </c>
      <c r="V473" s="76">
        <v>0</v>
      </c>
      <c r="W473" s="76">
        <v>0</v>
      </c>
      <c r="X473" s="76">
        <v>0</v>
      </c>
      <c r="Y473" s="76">
        <v>0</v>
      </c>
      <c r="Z473" s="76">
        <v>0</v>
      </c>
      <c r="AA473" s="76">
        <v>0</v>
      </c>
      <c r="AB473" s="76">
        <v>0</v>
      </c>
      <c r="AC473" s="76">
        <v>0</v>
      </c>
      <c r="AD473" s="76">
        <v>0</v>
      </c>
      <c r="AE473" s="76">
        <v>0</v>
      </c>
      <c r="AF473" s="76">
        <v>0</v>
      </c>
      <c r="AG473" s="76">
        <v>0</v>
      </c>
      <c r="AH473" s="76">
        <v>0</v>
      </c>
      <c r="AI473" s="76">
        <v>0</v>
      </c>
      <c r="AJ473" s="77">
        <f t="shared" si="7"/>
        <v>0</v>
      </c>
      <c r="AM473" s="70"/>
    </row>
    <row r="474" spans="1:39" ht="20.100000000000001" hidden="1" customHeight="1" outlineLevel="2">
      <c r="A474" s="73">
        <v>1525</v>
      </c>
      <c r="B474" s="74" t="s">
        <v>1110</v>
      </c>
      <c r="C474" s="75" t="s">
        <v>1301</v>
      </c>
      <c r="D474" s="76">
        <v>0</v>
      </c>
      <c r="E474" s="76">
        <v>0</v>
      </c>
      <c r="F474" s="76">
        <v>0</v>
      </c>
      <c r="G474" s="76">
        <v>0</v>
      </c>
      <c r="H474" s="76">
        <v>0</v>
      </c>
      <c r="I474" s="76">
        <v>0</v>
      </c>
      <c r="J474" s="76">
        <v>0</v>
      </c>
      <c r="K474" s="76">
        <v>0</v>
      </c>
      <c r="L474" s="76">
        <v>0</v>
      </c>
      <c r="M474" s="76">
        <v>0</v>
      </c>
      <c r="N474" s="76">
        <v>0</v>
      </c>
      <c r="O474" s="76">
        <v>0</v>
      </c>
      <c r="P474" s="76">
        <v>0</v>
      </c>
      <c r="Q474" s="76">
        <v>0</v>
      </c>
      <c r="R474" s="76">
        <v>0</v>
      </c>
      <c r="S474" s="76">
        <v>0</v>
      </c>
      <c r="T474" s="76">
        <v>0</v>
      </c>
      <c r="U474" s="76">
        <v>0</v>
      </c>
      <c r="V474" s="76">
        <v>0</v>
      </c>
      <c r="W474" s="76">
        <v>0</v>
      </c>
      <c r="X474" s="76">
        <v>0</v>
      </c>
      <c r="Y474" s="76">
        <v>0</v>
      </c>
      <c r="Z474" s="76">
        <v>0</v>
      </c>
      <c r="AA474" s="76">
        <v>0</v>
      </c>
      <c r="AB474" s="76">
        <v>0</v>
      </c>
      <c r="AC474" s="76">
        <v>0</v>
      </c>
      <c r="AD474" s="76">
        <v>0</v>
      </c>
      <c r="AE474" s="76">
        <v>0</v>
      </c>
      <c r="AF474" s="76">
        <v>0</v>
      </c>
      <c r="AG474" s="76">
        <v>0</v>
      </c>
      <c r="AH474" s="76">
        <v>0</v>
      </c>
      <c r="AI474" s="76">
        <v>0</v>
      </c>
      <c r="AJ474" s="77">
        <f t="shared" si="7"/>
        <v>0</v>
      </c>
      <c r="AM474" s="70"/>
    </row>
    <row r="475" spans="1:39" ht="20.100000000000001" hidden="1" customHeight="1" outlineLevel="2">
      <c r="A475" s="73">
        <v>1526</v>
      </c>
      <c r="B475" s="74" t="s">
        <v>1111</v>
      </c>
      <c r="C475" s="75" t="s">
        <v>1301</v>
      </c>
      <c r="D475" s="76">
        <v>0</v>
      </c>
      <c r="E475" s="76">
        <v>0</v>
      </c>
      <c r="F475" s="76">
        <v>0</v>
      </c>
      <c r="G475" s="76">
        <v>0</v>
      </c>
      <c r="H475" s="76">
        <v>0</v>
      </c>
      <c r="I475" s="76">
        <v>0</v>
      </c>
      <c r="J475" s="76">
        <v>0</v>
      </c>
      <c r="K475" s="76">
        <v>0</v>
      </c>
      <c r="L475" s="76">
        <v>0</v>
      </c>
      <c r="M475" s="76">
        <v>0</v>
      </c>
      <c r="N475" s="76">
        <v>0</v>
      </c>
      <c r="O475" s="76">
        <v>0</v>
      </c>
      <c r="P475" s="76">
        <v>0</v>
      </c>
      <c r="Q475" s="76">
        <v>0</v>
      </c>
      <c r="R475" s="76">
        <v>0</v>
      </c>
      <c r="S475" s="76">
        <v>0</v>
      </c>
      <c r="T475" s="76">
        <v>0</v>
      </c>
      <c r="U475" s="76">
        <v>0</v>
      </c>
      <c r="V475" s="76">
        <v>0</v>
      </c>
      <c r="W475" s="76">
        <v>0</v>
      </c>
      <c r="X475" s="76">
        <v>0</v>
      </c>
      <c r="Y475" s="76">
        <v>0</v>
      </c>
      <c r="Z475" s="76">
        <v>0</v>
      </c>
      <c r="AA475" s="76">
        <v>0</v>
      </c>
      <c r="AB475" s="76">
        <v>0</v>
      </c>
      <c r="AC475" s="76">
        <v>0</v>
      </c>
      <c r="AD475" s="76">
        <v>0</v>
      </c>
      <c r="AE475" s="76">
        <v>0</v>
      </c>
      <c r="AF475" s="76">
        <v>0</v>
      </c>
      <c r="AG475" s="76">
        <v>0</v>
      </c>
      <c r="AH475" s="76">
        <v>0</v>
      </c>
      <c r="AI475" s="76">
        <v>0</v>
      </c>
      <c r="AJ475" s="77">
        <f t="shared" si="7"/>
        <v>0</v>
      </c>
      <c r="AM475" s="70"/>
    </row>
    <row r="476" spans="1:39" ht="20.100000000000001" hidden="1" customHeight="1" outlineLevel="2">
      <c r="A476" s="73">
        <v>1527</v>
      </c>
      <c r="B476" s="74" t="s">
        <v>1112</v>
      </c>
      <c r="C476" s="75" t="s">
        <v>1301</v>
      </c>
      <c r="D476" s="76">
        <v>0</v>
      </c>
      <c r="E476" s="76">
        <v>0</v>
      </c>
      <c r="F476" s="76">
        <v>0</v>
      </c>
      <c r="G476" s="76">
        <v>0</v>
      </c>
      <c r="H476" s="76">
        <v>0</v>
      </c>
      <c r="I476" s="76">
        <v>0</v>
      </c>
      <c r="J476" s="76">
        <v>0</v>
      </c>
      <c r="K476" s="76">
        <v>0</v>
      </c>
      <c r="L476" s="76">
        <v>0</v>
      </c>
      <c r="M476" s="76">
        <v>0</v>
      </c>
      <c r="N476" s="76">
        <v>0</v>
      </c>
      <c r="O476" s="76">
        <v>0</v>
      </c>
      <c r="P476" s="76">
        <v>0</v>
      </c>
      <c r="Q476" s="76">
        <v>0</v>
      </c>
      <c r="R476" s="76">
        <v>0</v>
      </c>
      <c r="S476" s="76">
        <v>0</v>
      </c>
      <c r="T476" s="76">
        <v>0</v>
      </c>
      <c r="U476" s="76">
        <v>0</v>
      </c>
      <c r="V476" s="76">
        <v>0</v>
      </c>
      <c r="W476" s="76">
        <v>0</v>
      </c>
      <c r="X476" s="76">
        <v>0</v>
      </c>
      <c r="Y476" s="76">
        <v>0</v>
      </c>
      <c r="Z476" s="76">
        <v>0</v>
      </c>
      <c r="AA476" s="76">
        <v>0</v>
      </c>
      <c r="AB476" s="76">
        <v>0</v>
      </c>
      <c r="AC476" s="76">
        <v>0</v>
      </c>
      <c r="AD476" s="76">
        <v>0</v>
      </c>
      <c r="AE476" s="76">
        <v>0</v>
      </c>
      <c r="AF476" s="76">
        <v>0</v>
      </c>
      <c r="AG476" s="76">
        <v>0</v>
      </c>
      <c r="AH476" s="76">
        <v>0</v>
      </c>
      <c r="AI476" s="76">
        <v>0</v>
      </c>
      <c r="AJ476" s="77">
        <f t="shared" si="7"/>
        <v>0</v>
      </c>
      <c r="AM476" s="70"/>
    </row>
    <row r="477" spans="1:39" ht="20.100000000000001" hidden="1" customHeight="1" outlineLevel="2">
      <c r="A477" s="73">
        <v>1528</v>
      </c>
      <c r="B477" s="74" t="s">
        <v>1113</v>
      </c>
      <c r="C477" s="75" t="s">
        <v>1301</v>
      </c>
      <c r="D477" s="76">
        <v>0</v>
      </c>
      <c r="E477" s="76">
        <v>0</v>
      </c>
      <c r="F477" s="76">
        <v>0</v>
      </c>
      <c r="G477" s="76">
        <v>0</v>
      </c>
      <c r="H477" s="76">
        <v>0</v>
      </c>
      <c r="I477" s="76">
        <v>0</v>
      </c>
      <c r="J477" s="76">
        <v>0</v>
      </c>
      <c r="K477" s="76">
        <v>0</v>
      </c>
      <c r="L477" s="76">
        <v>0</v>
      </c>
      <c r="M477" s="76">
        <v>0</v>
      </c>
      <c r="N477" s="76">
        <v>0</v>
      </c>
      <c r="O477" s="76">
        <v>0</v>
      </c>
      <c r="P477" s="76">
        <v>0</v>
      </c>
      <c r="Q477" s="76">
        <v>0</v>
      </c>
      <c r="R477" s="76">
        <v>0</v>
      </c>
      <c r="S477" s="76">
        <v>0</v>
      </c>
      <c r="T477" s="76">
        <v>0</v>
      </c>
      <c r="U477" s="76">
        <v>0</v>
      </c>
      <c r="V477" s="76">
        <v>0</v>
      </c>
      <c r="W477" s="76">
        <v>0</v>
      </c>
      <c r="X477" s="76">
        <v>0</v>
      </c>
      <c r="Y477" s="76">
        <v>0</v>
      </c>
      <c r="Z477" s="76">
        <v>0</v>
      </c>
      <c r="AA477" s="76">
        <v>0</v>
      </c>
      <c r="AB477" s="76">
        <v>0</v>
      </c>
      <c r="AC477" s="76">
        <v>0</v>
      </c>
      <c r="AD477" s="76">
        <v>0</v>
      </c>
      <c r="AE477" s="76">
        <v>0</v>
      </c>
      <c r="AF477" s="76">
        <v>0</v>
      </c>
      <c r="AG477" s="76">
        <v>0</v>
      </c>
      <c r="AH477" s="76">
        <v>0</v>
      </c>
      <c r="AI477" s="76">
        <v>0</v>
      </c>
      <c r="AJ477" s="77">
        <f t="shared" si="7"/>
        <v>0</v>
      </c>
      <c r="AM477" s="70"/>
    </row>
    <row r="478" spans="1:39" ht="20.100000000000001" hidden="1" customHeight="1" outlineLevel="2">
      <c r="A478" s="73">
        <v>1529</v>
      </c>
      <c r="B478" s="74" t="s">
        <v>1114</v>
      </c>
      <c r="C478" s="75" t="s">
        <v>1301</v>
      </c>
      <c r="D478" s="76">
        <v>0</v>
      </c>
      <c r="E478" s="76">
        <v>0</v>
      </c>
      <c r="F478" s="76">
        <v>0</v>
      </c>
      <c r="G478" s="76">
        <v>0</v>
      </c>
      <c r="H478" s="76">
        <v>0</v>
      </c>
      <c r="I478" s="76">
        <v>0</v>
      </c>
      <c r="J478" s="76">
        <v>0</v>
      </c>
      <c r="K478" s="76">
        <v>0</v>
      </c>
      <c r="L478" s="76">
        <v>0</v>
      </c>
      <c r="M478" s="76">
        <v>0</v>
      </c>
      <c r="N478" s="76">
        <v>0</v>
      </c>
      <c r="O478" s="76">
        <v>0</v>
      </c>
      <c r="P478" s="76">
        <v>0</v>
      </c>
      <c r="Q478" s="76">
        <v>0</v>
      </c>
      <c r="R478" s="76">
        <v>0</v>
      </c>
      <c r="S478" s="76">
        <v>0</v>
      </c>
      <c r="T478" s="76">
        <v>0</v>
      </c>
      <c r="U478" s="76">
        <v>0</v>
      </c>
      <c r="V478" s="76">
        <v>0</v>
      </c>
      <c r="W478" s="76">
        <v>0</v>
      </c>
      <c r="X478" s="76">
        <v>0</v>
      </c>
      <c r="Y478" s="76">
        <v>0</v>
      </c>
      <c r="Z478" s="76">
        <v>0</v>
      </c>
      <c r="AA478" s="76">
        <v>0</v>
      </c>
      <c r="AB478" s="76">
        <v>0</v>
      </c>
      <c r="AC478" s="76">
        <v>0</v>
      </c>
      <c r="AD478" s="76">
        <v>0</v>
      </c>
      <c r="AE478" s="76">
        <v>0</v>
      </c>
      <c r="AF478" s="76">
        <v>0</v>
      </c>
      <c r="AG478" s="76">
        <v>0</v>
      </c>
      <c r="AH478" s="76">
        <v>0</v>
      </c>
      <c r="AI478" s="76">
        <v>0</v>
      </c>
      <c r="AJ478" s="77">
        <f t="shared" si="7"/>
        <v>0</v>
      </c>
      <c r="AM478" s="70"/>
    </row>
    <row r="479" spans="1:39" ht="20.100000000000001" hidden="1" customHeight="1" outlineLevel="2">
      <c r="A479" s="73">
        <v>1530</v>
      </c>
      <c r="B479" s="74" t="s">
        <v>1115</v>
      </c>
      <c r="C479" s="75" t="s">
        <v>1301</v>
      </c>
      <c r="D479" s="76">
        <v>0</v>
      </c>
      <c r="E479" s="76">
        <v>0</v>
      </c>
      <c r="F479" s="76">
        <v>0</v>
      </c>
      <c r="G479" s="76">
        <v>0</v>
      </c>
      <c r="H479" s="76">
        <v>0</v>
      </c>
      <c r="I479" s="76">
        <v>0</v>
      </c>
      <c r="J479" s="76">
        <v>0</v>
      </c>
      <c r="K479" s="76">
        <v>0</v>
      </c>
      <c r="L479" s="76">
        <v>0</v>
      </c>
      <c r="M479" s="76">
        <v>0</v>
      </c>
      <c r="N479" s="76">
        <v>0</v>
      </c>
      <c r="O479" s="76">
        <v>0</v>
      </c>
      <c r="P479" s="76">
        <v>0</v>
      </c>
      <c r="Q479" s="76">
        <v>0</v>
      </c>
      <c r="R479" s="76">
        <v>0</v>
      </c>
      <c r="S479" s="76">
        <v>0</v>
      </c>
      <c r="T479" s="76">
        <v>0</v>
      </c>
      <c r="U479" s="76">
        <v>0</v>
      </c>
      <c r="V479" s="76">
        <v>0</v>
      </c>
      <c r="W479" s="76">
        <v>0</v>
      </c>
      <c r="X479" s="76">
        <v>0</v>
      </c>
      <c r="Y479" s="76">
        <v>0</v>
      </c>
      <c r="Z479" s="76">
        <v>0</v>
      </c>
      <c r="AA479" s="76">
        <v>0</v>
      </c>
      <c r="AB479" s="76">
        <v>0</v>
      </c>
      <c r="AC479" s="76">
        <v>0</v>
      </c>
      <c r="AD479" s="76">
        <v>0</v>
      </c>
      <c r="AE479" s="76">
        <v>0</v>
      </c>
      <c r="AF479" s="76">
        <v>0</v>
      </c>
      <c r="AG479" s="76">
        <v>0</v>
      </c>
      <c r="AH479" s="76">
        <v>0</v>
      </c>
      <c r="AI479" s="76">
        <v>0</v>
      </c>
      <c r="AJ479" s="77">
        <f t="shared" si="7"/>
        <v>0</v>
      </c>
      <c r="AM479" s="70"/>
    </row>
    <row r="480" spans="1:39" ht="20.100000000000001" hidden="1" customHeight="1" outlineLevel="2">
      <c r="A480" s="73">
        <v>1531</v>
      </c>
      <c r="B480" s="74" t="s">
        <v>1116</v>
      </c>
      <c r="C480" s="75" t="s">
        <v>1301</v>
      </c>
      <c r="D480" s="76">
        <v>0</v>
      </c>
      <c r="E480" s="76">
        <v>0</v>
      </c>
      <c r="F480" s="76">
        <v>0</v>
      </c>
      <c r="G480" s="76">
        <v>0</v>
      </c>
      <c r="H480" s="76">
        <v>0</v>
      </c>
      <c r="I480" s="76">
        <v>0</v>
      </c>
      <c r="J480" s="76">
        <v>0</v>
      </c>
      <c r="K480" s="76">
        <v>0</v>
      </c>
      <c r="L480" s="76">
        <v>0</v>
      </c>
      <c r="M480" s="76">
        <v>0</v>
      </c>
      <c r="N480" s="76">
        <v>0</v>
      </c>
      <c r="O480" s="76">
        <v>0</v>
      </c>
      <c r="P480" s="76">
        <v>0</v>
      </c>
      <c r="Q480" s="76">
        <v>0</v>
      </c>
      <c r="R480" s="76">
        <v>0</v>
      </c>
      <c r="S480" s="76">
        <v>0</v>
      </c>
      <c r="T480" s="76">
        <v>0</v>
      </c>
      <c r="U480" s="76">
        <v>0</v>
      </c>
      <c r="V480" s="76">
        <v>0</v>
      </c>
      <c r="W480" s="76">
        <v>0</v>
      </c>
      <c r="X480" s="76">
        <v>0</v>
      </c>
      <c r="Y480" s="76">
        <v>0</v>
      </c>
      <c r="Z480" s="76">
        <v>0</v>
      </c>
      <c r="AA480" s="76">
        <v>0</v>
      </c>
      <c r="AB480" s="76">
        <v>0</v>
      </c>
      <c r="AC480" s="76">
        <v>0</v>
      </c>
      <c r="AD480" s="76">
        <v>0</v>
      </c>
      <c r="AE480" s="76">
        <v>0</v>
      </c>
      <c r="AF480" s="76">
        <v>0</v>
      </c>
      <c r="AG480" s="76">
        <v>0</v>
      </c>
      <c r="AH480" s="76">
        <v>0</v>
      </c>
      <c r="AI480" s="76">
        <v>0</v>
      </c>
      <c r="AJ480" s="77">
        <f t="shared" si="7"/>
        <v>0</v>
      </c>
      <c r="AM480" s="70"/>
    </row>
    <row r="481" spans="1:39" ht="20.100000000000001" hidden="1" customHeight="1" outlineLevel="2">
      <c r="A481" s="73">
        <v>1532</v>
      </c>
      <c r="B481" s="74" t="s">
        <v>1117</v>
      </c>
      <c r="C481" s="75" t="s">
        <v>1301</v>
      </c>
      <c r="D481" s="76">
        <v>0</v>
      </c>
      <c r="E481" s="76">
        <v>0</v>
      </c>
      <c r="F481" s="76">
        <v>0</v>
      </c>
      <c r="G481" s="76">
        <v>0</v>
      </c>
      <c r="H481" s="76">
        <v>0</v>
      </c>
      <c r="I481" s="76">
        <v>0</v>
      </c>
      <c r="J481" s="76">
        <v>0</v>
      </c>
      <c r="K481" s="76">
        <v>0</v>
      </c>
      <c r="L481" s="76">
        <v>0</v>
      </c>
      <c r="M481" s="76">
        <v>0</v>
      </c>
      <c r="N481" s="76">
        <v>0</v>
      </c>
      <c r="O481" s="76">
        <v>0</v>
      </c>
      <c r="P481" s="76">
        <v>0</v>
      </c>
      <c r="Q481" s="76">
        <v>0</v>
      </c>
      <c r="R481" s="76">
        <v>0</v>
      </c>
      <c r="S481" s="76">
        <v>0</v>
      </c>
      <c r="T481" s="76">
        <v>0</v>
      </c>
      <c r="U481" s="76">
        <v>0</v>
      </c>
      <c r="V481" s="76">
        <v>0</v>
      </c>
      <c r="W481" s="76">
        <v>0</v>
      </c>
      <c r="X481" s="76">
        <v>0</v>
      </c>
      <c r="Y481" s="76">
        <v>0</v>
      </c>
      <c r="Z481" s="76">
        <v>0</v>
      </c>
      <c r="AA481" s="76">
        <v>0</v>
      </c>
      <c r="AB481" s="76">
        <v>0</v>
      </c>
      <c r="AC481" s="76">
        <v>0</v>
      </c>
      <c r="AD481" s="76">
        <v>0</v>
      </c>
      <c r="AE481" s="76">
        <v>0</v>
      </c>
      <c r="AF481" s="76">
        <v>0</v>
      </c>
      <c r="AG481" s="76">
        <v>0</v>
      </c>
      <c r="AH481" s="76">
        <v>0</v>
      </c>
      <c r="AI481" s="76">
        <v>0</v>
      </c>
      <c r="AJ481" s="77">
        <f t="shared" si="7"/>
        <v>0</v>
      </c>
      <c r="AM481" s="70"/>
    </row>
    <row r="482" spans="1:39" ht="20.100000000000001" hidden="1" customHeight="1" outlineLevel="2">
      <c r="A482" s="73">
        <v>1533</v>
      </c>
      <c r="B482" s="74" t="s">
        <v>1118</v>
      </c>
      <c r="C482" s="75" t="s">
        <v>1301</v>
      </c>
      <c r="D482" s="76">
        <v>0</v>
      </c>
      <c r="E482" s="76">
        <v>0</v>
      </c>
      <c r="F482" s="76">
        <v>0</v>
      </c>
      <c r="G482" s="76">
        <v>0</v>
      </c>
      <c r="H482" s="76">
        <v>0</v>
      </c>
      <c r="I482" s="76">
        <v>0</v>
      </c>
      <c r="J482" s="76">
        <v>0</v>
      </c>
      <c r="K482" s="76">
        <v>0</v>
      </c>
      <c r="L482" s="76">
        <v>0</v>
      </c>
      <c r="M482" s="76">
        <v>0</v>
      </c>
      <c r="N482" s="76">
        <v>0</v>
      </c>
      <c r="O482" s="76">
        <v>0</v>
      </c>
      <c r="P482" s="76">
        <v>0</v>
      </c>
      <c r="Q482" s="76">
        <v>0</v>
      </c>
      <c r="R482" s="76">
        <v>0</v>
      </c>
      <c r="S482" s="76">
        <v>0</v>
      </c>
      <c r="T482" s="76">
        <v>0</v>
      </c>
      <c r="U482" s="76">
        <v>0</v>
      </c>
      <c r="V482" s="76">
        <v>0</v>
      </c>
      <c r="W482" s="76">
        <v>0</v>
      </c>
      <c r="X482" s="76">
        <v>0</v>
      </c>
      <c r="Y482" s="76">
        <v>0</v>
      </c>
      <c r="Z482" s="76">
        <v>0</v>
      </c>
      <c r="AA482" s="76">
        <v>0</v>
      </c>
      <c r="AB482" s="76">
        <v>0</v>
      </c>
      <c r="AC482" s="76">
        <v>0</v>
      </c>
      <c r="AD482" s="76">
        <v>0</v>
      </c>
      <c r="AE482" s="76">
        <v>0</v>
      </c>
      <c r="AF482" s="76">
        <v>0</v>
      </c>
      <c r="AG482" s="76">
        <v>0</v>
      </c>
      <c r="AH482" s="76">
        <v>0</v>
      </c>
      <c r="AI482" s="76">
        <v>0</v>
      </c>
      <c r="AJ482" s="77">
        <f t="shared" si="7"/>
        <v>0</v>
      </c>
      <c r="AM482" s="70"/>
    </row>
    <row r="483" spans="1:39" ht="20.100000000000001" hidden="1" customHeight="1" outlineLevel="2">
      <c r="A483" s="73">
        <v>1534</v>
      </c>
      <c r="B483" s="74" t="s">
        <v>1119</v>
      </c>
      <c r="C483" s="75" t="s">
        <v>1301</v>
      </c>
      <c r="D483" s="76">
        <v>0</v>
      </c>
      <c r="E483" s="76">
        <v>0</v>
      </c>
      <c r="F483" s="76">
        <v>0</v>
      </c>
      <c r="G483" s="76">
        <v>0</v>
      </c>
      <c r="H483" s="76">
        <v>0</v>
      </c>
      <c r="I483" s="76">
        <v>0</v>
      </c>
      <c r="J483" s="76">
        <v>0</v>
      </c>
      <c r="K483" s="76">
        <v>0</v>
      </c>
      <c r="L483" s="76">
        <v>0</v>
      </c>
      <c r="M483" s="76">
        <v>0</v>
      </c>
      <c r="N483" s="76">
        <v>0</v>
      </c>
      <c r="O483" s="76">
        <v>0</v>
      </c>
      <c r="P483" s="76">
        <v>0</v>
      </c>
      <c r="Q483" s="76">
        <v>0</v>
      </c>
      <c r="R483" s="76">
        <v>0</v>
      </c>
      <c r="S483" s="76">
        <v>0</v>
      </c>
      <c r="T483" s="76">
        <v>0</v>
      </c>
      <c r="U483" s="76">
        <v>0</v>
      </c>
      <c r="V483" s="76">
        <v>0</v>
      </c>
      <c r="W483" s="76">
        <v>0</v>
      </c>
      <c r="X483" s="76">
        <v>0</v>
      </c>
      <c r="Y483" s="76">
        <v>0</v>
      </c>
      <c r="Z483" s="76">
        <v>0</v>
      </c>
      <c r="AA483" s="76">
        <v>0</v>
      </c>
      <c r="AB483" s="76">
        <v>0</v>
      </c>
      <c r="AC483" s="76">
        <v>0</v>
      </c>
      <c r="AD483" s="76">
        <v>0</v>
      </c>
      <c r="AE483" s="76">
        <v>0</v>
      </c>
      <c r="AF483" s="76">
        <v>0</v>
      </c>
      <c r="AG483" s="76">
        <v>0</v>
      </c>
      <c r="AH483" s="76">
        <v>0</v>
      </c>
      <c r="AI483" s="76">
        <v>0</v>
      </c>
      <c r="AJ483" s="77">
        <f t="shared" si="7"/>
        <v>0</v>
      </c>
      <c r="AM483" s="70"/>
    </row>
    <row r="484" spans="1:39" ht="20.100000000000001" hidden="1" customHeight="1" outlineLevel="2">
      <c r="A484" s="73">
        <v>1535</v>
      </c>
      <c r="B484" s="74" t="s">
        <v>1120</v>
      </c>
      <c r="C484" s="75" t="s">
        <v>1301</v>
      </c>
      <c r="D484" s="76">
        <v>0</v>
      </c>
      <c r="E484" s="76">
        <v>0</v>
      </c>
      <c r="F484" s="76">
        <v>0</v>
      </c>
      <c r="G484" s="76">
        <v>0</v>
      </c>
      <c r="H484" s="76">
        <v>0</v>
      </c>
      <c r="I484" s="76">
        <v>0</v>
      </c>
      <c r="J484" s="76">
        <v>0</v>
      </c>
      <c r="K484" s="76">
        <v>0</v>
      </c>
      <c r="L484" s="76">
        <v>0</v>
      </c>
      <c r="M484" s="76">
        <v>0</v>
      </c>
      <c r="N484" s="76">
        <v>0</v>
      </c>
      <c r="O484" s="76">
        <v>0</v>
      </c>
      <c r="P484" s="76">
        <v>0</v>
      </c>
      <c r="Q484" s="76">
        <v>0</v>
      </c>
      <c r="R484" s="76">
        <v>0</v>
      </c>
      <c r="S484" s="76">
        <v>0</v>
      </c>
      <c r="T484" s="76">
        <v>0</v>
      </c>
      <c r="U484" s="76">
        <v>0</v>
      </c>
      <c r="V484" s="76">
        <v>0</v>
      </c>
      <c r="W484" s="76">
        <v>0</v>
      </c>
      <c r="X484" s="76">
        <v>0</v>
      </c>
      <c r="Y484" s="76">
        <v>0</v>
      </c>
      <c r="Z484" s="76">
        <v>0</v>
      </c>
      <c r="AA484" s="76">
        <v>0</v>
      </c>
      <c r="AB484" s="76">
        <v>0</v>
      </c>
      <c r="AC484" s="76">
        <v>0</v>
      </c>
      <c r="AD484" s="76">
        <v>0</v>
      </c>
      <c r="AE484" s="76">
        <v>0</v>
      </c>
      <c r="AF484" s="76">
        <v>0</v>
      </c>
      <c r="AG484" s="76">
        <v>0</v>
      </c>
      <c r="AH484" s="76">
        <v>0</v>
      </c>
      <c r="AI484" s="76">
        <v>0</v>
      </c>
      <c r="AJ484" s="77">
        <f t="shared" si="7"/>
        <v>0</v>
      </c>
      <c r="AM484" s="70"/>
    </row>
    <row r="485" spans="1:39" ht="20.100000000000001" hidden="1" customHeight="1" outlineLevel="2">
      <c r="A485" s="73">
        <v>1536</v>
      </c>
      <c r="B485" s="74" t="s">
        <v>1121</v>
      </c>
      <c r="C485" s="75" t="s">
        <v>1301</v>
      </c>
      <c r="D485" s="76">
        <v>0</v>
      </c>
      <c r="E485" s="76">
        <v>0</v>
      </c>
      <c r="F485" s="76">
        <v>0</v>
      </c>
      <c r="G485" s="76">
        <v>0</v>
      </c>
      <c r="H485" s="76">
        <v>0</v>
      </c>
      <c r="I485" s="76">
        <v>0</v>
      </c>
      <c r="J485" s="76">
        <v>0</v>
      </c>
      <c r="K485" s="76">
        <v>0</v>
      </c>
      <c r="L485" s="76">
        <v>0</v>
      </c>
      <c r="M485" s="76">
        <v>0</v>
      </c>
      <c r="N485" s="76">
        <v>0</v>
      </c>
      <c r="O485" s="76">
        <v>0</v>
      </c>
      <c r="P485" s="76">
        <v>0</v>
      </c>
      <c r="Q485" s="76">
        <v>0</v>
      </c>
      <c r="R485" s="76">
        <v>0</v>
      </c>
      <c r="S485" s="76">
        <v>0</v>
      </c>
      <c r="T485" s="76">
        <v>0</v>
      </c>
      <c r="U485" s="76">
        <v>0</v>
      </c>
      <c r="V485" s="76">
        <v>0</v>
      </c>
      <c r="W485" s="76">
        <v>0</v>
      </c>
      <c r="X485" s="76">
        <v>0</v>
      </c>
      <c r="Y485" s="76">
        <v>0</v>
      </c>
      <c r="Z485" s="76">
        <v>0</v>
      </c>
      <c r="AA485" s="76">
        <v>0</v>
      </c>
      <c r="AB485" s="76">
        <v>0</v>
      </c>
      <c r="AC485" s="76">
        <v>0</v>
      </c>
      <c r="AD485" s="76">
        <v>0</v>
      </c>
      <c r="AE485" s="76">
        <v>0</v>
      </c>
      <c r="AF485" s="76">
        <v>0</v>
      </c>
      <c r="AG485" s="76">
        <v>0</v>
      </c>
      <c r="AH485" s="76">
        <v>0</v>
      </c>
      <c r="AI485" s="76">
        <v>0</v>
      </c>
      <c r="AJ485" s="77">
        <f t="shared" si="7"/>
        <v>0</v>
      </c>
      <c r="AM485" s="70"/>
    </row>
    <row r="486" spans="1:39" ht="20.100000000000001" hidden="1" customHeight="1" outlineLevel="2">
      <c r="A486" s="73">
        <v>1537</v>
      </c>
      <c r="B486" s="74" t="s">
        <v>1122</v>
      </c>
      <c r="C486" s="75" t="s">
        <v>1301</v>
      </c>
      <c r="D486" s="76">
        <v>0</v>
      </c>
      <c r="E486" s="76">
        <v>0</v>
      </c>
      <c r="F486" s="76">
        <v>0</v>
      </c>
      <c r="G486" s="76">
        <v>0</v>
      </c>
      <c r="H486" s="76">
        <v>0</v>
      </c>
      <c r="I486" s="76">
        <v>0</v>
      </c>
      <c r="J486" s="76">
        <v>0</v>
      </c>
      <c r="K486" s="76">
        <v>0</v>
      </c>
      <c r="L486" s="76">
        <v>0</v>
      </c>
      <c r="M486" s="76">
        <v>0</v>
      </c>
      <c r="N486" s="76">
        <v>0</v>
      </c>
      <c r="O486" s="76">
        <v>0</v>
      </c>
      <c r="P486" s="76">
        <v>0</v>
      </c>
      <c r="Q486" s="76">
        <v>0</v>
      </c>
      <c r="R486" s="76">
        <v>0</v>
      </c>
      <c r="S486" s="76">
        <v>0</v>
      </c>
      <c r="T486" s="76">
        <v>0</v>
      </c>
      <c r="U486" s="76">
        <v>0</v>
      </c>
      <c r="V486" s="76">
        <v>0</v>
      </c>
      <c r="W486" s="76">
        <v>0</v>
      </c>
      <c r="X486" s="76">
        <v>0</v>
      </c>
      <c r="Y486" s="76">
        <v>0</v>
      </c>
      <c r="Z486" s="76">
        <v>0</v>
      </c>
      <c r="AA486" s="76">
        <v>0</v>
      </c>
      <c r="AB486" s="76">
        <v>0</v>
      </c>
      <c r="AC486" s="76">
        <v>0</v>
      </c>
      <c r="AD486" s="76">
        <v>0</v>
      </c>
      <c r="AE486" s="76">
        <v>0</v>
      </c>
      <c r="AF486" s="76">
        <v>0</v>
      </c>
      <c r="AG486" s="76">
        <v>0</v>
      </c>
      <c r="AH486" s="76">
        <v>0</v>
      </c>
      <c r="AI486" s="76">
        <v>0</v>
      </c>
      <c r="AJ486" s="77">
        <f t="shared" si="7"/>
        <v>0</v>
      </c>
      <c r="AM486" s="70"/>
    </row>
    <row r="487" spans="1:39" ht="20.100000000000001" hidden="1" customHeight="1" outlineLevel="2">
      <c r="A487" s="73">
        <v>1538</v>
      </c>
      <c r="B487" s="74" t="s">
        <v>1123</v>
      </c>
      <c r="C487" s="75" t="s">
        <v>1301</v>
      </c>
      <c r="D487" s="76">
        <v>0</v>
      </c>
      <c r="E487" s="76">
        <v>0</v>
      </c>
      <c r="F487" s="76">
        <v>0</v>
      </c>
      <c r="G487" s="76">
        <v>0</v>
      </c>
      <c r="H487" s="76">
        <v>0</v>
      </c>
      <c r="I487" s="76">
        <v>0</v>
      </c>
      <c r="J487" s="76">
        <v>0</v>
      </c>
      <c r="K487" s="76">
        <v>0</v>
      </c>
      <c r="L487" s="76">
        <v>0</v>
      </c>
      <c r="M487" s="76">
        <v>0</v>
      </c>
      <c r="N487" s="76">
        <v>0</v>
      </c>
      <c r="O487" s="76">
        <v>0</v>
      </c>
      <c r="P487" s="76">
        <v>0</v>
      </c>
      <c r="Q487" s="76">
        <v>0</v>
      </c>
      <c r="R487" s="76">
        <v>0</v>
      </c>
      <c r="S487" s="76">
        <v>0</v>
      </c>
      <c r="T487" s="76">
        <v>0</v>
      </c>
      <c r="U487" s="76">
        <v>0</v>
      </c>
      <c r="V487" s="76">
        <v>0</v>
      </c>
      <c r="W487" s="76">
        <v>0</v>
      </c>
      <c r="X487" s="76">
        <v>0</v>
      </c>
      <c r="Y487" s="76">
        <v>0</v>
      </c>
      <c r="Z487" s="76">
        <v>0</v>
      </c>
      <c r="AA487" s="76">
        <v>0</v>
      </c>
      <c r="AB487" s="76">
        <v>0</v>
      </c>
      <c r="AC487" s="76">
        <v>0</v>
      </c>
      <c r="AD487" s="76">
        <v>0</v>
      </c>
      <c r="AE487" s="76">
        <v>0</v>
      </c>
      <c r="AF487" s="76">
        <v>0</v>
      </c>
      <c r="AG487" s="76">
        <v>0</v>
      </c>
      <c r="AH487" s="76">
        <v>0</v>
      </c>
      <c r="AI487" s="76">
        <v>0</v>
      </c>
      <c r="AJ487" s="77">
        <f t="shared" si="7"/>
        <v>0</v>
      </c>
      <c r="AM487" s="70"/>
    </row>
    <row r="488" spans="1:39" ht="20.100000000000001" hidden="1" customHeight="1" outlineLevel="2">
      <c r="A488" s="73">
        <v>1539</v>
      </c>
      <c r="B488" s="74" t="s">
        <v>1124</v>
      </c>
      <c r="C488" s="75" t="s">
        <v>1301</v>
      </c>
      <c r="D488" s="76">
        <v>0</v>
      </c>
      <c r="E488" s="76">
        <v>0</v>
      </c>
      <c r="F488" s="76">
        <v>0</v>
      </c>
      <c r="G488" s="76">
        <v>0</v>
      </c>
      <c r="H488" s="76">
        <v>0</v>
      </c>
      <c r="I488" s="76">
        <v>0</v>
      </c>
      <c r="J488" s="76">
        <v>0</v>
      </c>
      <c r="K488" s="76">
        <v>0</v>
      </c>
      <c r="L488" s="76">
        <v>0</v>
      </c>
      <c r="M488" s="76">
        <v>0</v>
      </c>
      <c r="N488" s="76">
        <v>0</v>
      </c>
      <c r="O488" s="76">
        <v>0</v>
      </c>
      <c r="P488" s="76">
        <v>0</v>
      </c>
      <c r="Q488" s="76">
        <v>0</v>
      </c>
      <c r="R488" s="76">
        <v>0</v>
      </c>
      <c r="S488" s="76">
        <v>0</v>
      </c>
      <c r="T488" s="76">
        <v>0</v>
      </c>
      <c r="U488" s="76">
        <v>0</v>
      </c>
      <c r="V488" s="76">
        <v>0</v>
      </c>
      <c r="W488" s="76">
        <v>0</v>
      </c>
      <c r="X488" s="76">
        <v>0</v>
      </c>
      <c r="Y488" s="76">
        <v>0</v>
      </c>
      <c r="Z488" s="76">
        <v>0</v>
      </c>
      <c r="AA488" s="76">
        <v>0</v>
      </c>
      <c r="AB488" s="76">
        <v>0</v>
      </c>
      <c r="AC488" s="76">
        <v>0</v>
      </c>
      <c r="AD488" s="76">
        <v>0</v>
      </c>
      <c r="AE488" s="76">
        <v>0</v>
      </c>
      <c r="AF488" s="76">
        <v>0</v>
      </c>
      <c r="AG488" s="76">
        <v>0</v>
      </c>
      <c r="AH488" s="76">
        <v>0</v>
      </c>
      <c r="AI488" s="76">
        <v>0</v>
      </c>
      <c r="AJ488" s="77">
        <f t="shared" si="7"/>
        <v>0</v>
      </c>
      <c r="AM488" s="70"/>
    </row>
    <row r="489" spans="1:39" ht="20.100000000000001" hidden="1" customHeight="1" outlineLevel="2">
      <c r="A489" s="73">
        <v>1540</v>
      </c>
      <c r="B489" s="74" t="s">
        <v>1125</v>
      </c>
      <c r="C489" s="75" t="s">
        <v>1301</v>
      </c>
      <c r="D489" s="76">
        <v>0</v>
      </c>
      <c r="E489" s="76">
        <v>0</v>
      </c>
      <c r="F489" s="76">
        <v>0</v>
      </c>
      <c r="G489" s="76">
        <v>0</v>
      </c>
      <c r="H489" s="76">
        <v>0</v>
      </c>
      <c r="I489" s="76">
        <v>0</v>
      </c>
      <c r="J489" s="76">
        <v>0</v>
      </c>
      <c r="K489" s="76">
        <v>0</v>
      </c>
      <c r="L489" s="76">
        <v>0</v>
      </c>
      <c r="M489" s="76">
        <v>0</v>
      </c>
      <c r="N489" s="76">
        <v>0</v>
      </c>
      <c r="O489" s="76">
        <v>0</v>
      </c>
      <c r="P489" s="76">
        <v>0</v>
      </c>
      <c r="Q489" s="76">
        <v>0</v>
      </c>
      <c r="R489" s="76">
        <v>0</v>
      </c>
      <c r="S489" s="76">
        <v>0</v>
      </c>
      <c r="T489" s="76">
        <v>0</v>
      </c>
      <c r="U489" s="76">
        <v>0</v>
      </c>
      <c r="V489" s="76">
        <v>0</v>
      </c>
      <c r="W489" s="76">
        <v>0</v>
      </c>
      <c r="X489" s="76">
        <v>0</v>
      </c>
      <c r="Y489" s="76">
        <v>0</v>
      </c>
      <c r="Z489" s="76">
        <v>0</v>
      </c>
      <c r="AA489" s="76">
        <v>0</v>
      </c>
      <c r="AB489" s="76">
        <v>0</v>
      </c>
      <c r="AC489" s="76">
        <v>0</v>
      </c>
      <c r="AD489" s="76">
        <v>0</v>
      </c>
      <c r="AE489" s="76">
        <v>0</v>
      </c>
      <c r="AF489" s="76">
        <v>0</v>
      </c>
      <c r="AG489" s="76">
        <v>0</v>
      </c>
      <c r="AH489" s="76">
        <v>0</v>
      </c>
      <c r="AI489" s="76">
        <v>0</v>
      </c>
      <c r="AJ489" s="77">
        <f t="shared" si="7"/>
        <v>0</v>
      </c>
      <c r="AM489" s="70"/>
    </row>
    <row r="490" spans="1:39" ht="20.100000000000001" hidden="1" customHeight="1" outlineLevel="2">
      <c r="A490" s="73">
        <v>1601</v>
      </c>
      <c r="B490" s="74" t="s">
        <v>1126</v>
      </c>
      <c r="C490" s="75" t="s">
        <v>1301</v>
      </c>
      <c r="D490" s="76">
        <v>0</v>
      </c>
      <c r="E490" s="76">
        <v>0</v>
      </c>
      <c r="F490" s="76">
        <v>0</v>
      </c>
      <c r="G490" s="76">
        <v>0</v>
      </c>
      <c r="H490" s="76">
        <v>0</v>
      </c>
      <c r="I490" s="76">
        <v>0</v>
      </c>
      <c r="J490" s="76">
        <v>0</v>
      </c>
      <c r="K490" s="76">
        <v>0</v>
      </c>
      <c r="L490" s="76">
        <v>0</v>
      </c>
      <c r="M490" s="76">
        <v>0</v>
      </c>
      <c r="N490" s="76">
        <v>0</v>
      </c>
      <c r="O490" s="76">
        <v>0</v>
      </c>
      <c r="P490" s="76">
        <v>0</v>
      </c>
      <c r="Q490" s="76">
        <v>0</v>
      </c>
      <c r="R490" s="76">
        <v>0</v>
      </c>
      <c r="S490" s="76">
        <v>0</v>
      </c>
      <c r="T490" s="76">
        <v>0</v>
      </c>
      <c r="U490" s="76">
        <v>0</v>
      </c>
      <c r="V490" s="76">
        <v>0</v>
      </c>
      <c r="W490" s="76">
        <v>0</v>
      </c>
      <c r="X490" s="76">
        <v>0</v>
      </c>
      <c r="Y490" s="76">
        <v>0</v>
      </c>
      <c r="Z490" s="76">
        <v>0</v>
      </c>
      <c r="AA490" s="76">
        <v>0</v>
      </c>
      <c r="AB490" s="76">
        <v>0</v>
      </c>
      <c r="AC490" s="76">
        <v>0</v>
      </c>
      <c r="AD490" s="76">
        <v>0</v>
      </c>
      <c r="AE490" s="76">
        <v>0</v>
      </c>
      <c r="AF490" s="76">
        <v>0</v>
      </c>
      <c r="AG490" s="76">
        <v>0</v>
      </c>
      <c r="AH490" s="76">
        <v>0</v>
      </c>
      <c r="AI490" s="76">
        <v>0</v>
      </c>
      <c r="AJ490" s="77">
        <f t="shared" si="7"/>
        <v>0</v>
      </c>
      <c r="AM490" s="70"/>
    </row>
    <row r="491" spans="1:39" ht="20.100000000000001" hidden="1" customHeight="1" outlineLevel="2">
      <c r="A491" s="73">
        <v>1602</v>
      </c>
      <c r="B491" s="74" t="s">
        <v>1127</v>
      </c>
      <c r="C491" s="75" t="s">
        <v>1301</v>
      </c>
      <c r="D491" s="76">
        <v>0</v>
      </c>
      <c r="E491" s="76">
        <v>0</v>
      </c>
      <c r="F491" s="76">
        <v>0</v>
      </c>
      <c r="G491" s="76">
        <v>0</v>
      </c>
      <c r="H491" s="76">
        <v>0</v>
      </c>
      <c r="I491" s="76">
        <v>0</v>
      </c>
      <c r="J491" s="76">
        <v>0</v>
      </c>
      <c r="K491" s="76">
        <v>0</v>
      </c>
      <c r="L491" s="76">
        <v>0</v>
      </c>
      <c r="M491" s="76">
        <v>0</v>
      </c>
      <c r="N491" s="76">
        <v>0</v>
      </c>
      <c r="O491" s="76">
        <v>0</v>
      </c>
      <c r="P491" s="76">
        <v>0</v>
      </c>
      <c r="Q491" s="76">
        <v>0</v>
      </c>
      <c r="R491" s="76">
        <v>0</v>
      </c>
      <c r="S491" s="76">
        <v>0</v>
      </c>
      <c r="T491" s="76">
        <v>0</v>
      </c>
      <c r="U491" s="76">
        <v>0</v>
      </c>
      <c r="V491" s="76">
        <v>0</v>
      </c>
      <c r="W491" s="76">
        <v>0</v>
      </c>
      <c r="X491" s="76">
        <v>0</v>
      </c>
      <c r="Y491" s="76">
        <v>0</v>
      </c>
      <c r="Z491" s="76">
        <v>0</v>
      </c>
      <c r="AA491" s="76">
        <v>0</v>
      </c>
      <c r="AB491" s="76">
        <v>0</v>
      </c>
      <c r="AC491" s="76">
        <v>0</v>
      </c>
      <c r="AD491" s="76">
        <v>0</v>
      </c>
      <c r="AE491" s="76">
        <v>0</v>
      </c>
      <c r="AF491" s="76">
        <v>0</v>
      </c>
      <c r="AG491" s="76">
        <v>0</v>
      </c>
      <c r="AH491" s="76">
        <v>0</v>
      </c>
      <c r="AI491" s="76">
        <v>0</v>
      </c>
      <c r="AJ491" s="77">
        <f t="shared" si="7"/>
        <v>0</v>
      </c>
      <c r="AM491" s="70"/>
    </row>
    <row r="492" spans="1:39" ht="20.100000000000001" hidden="1" customHeight="1" outlineLevel="2">
      <c r="A492" s="73">
        <v>1603</v>
      </c>
      <c r="B492" s="74" t="s">
        <v>1128</v>
      </c>
      <c r="C492" s="75" t="s">
        <v>1301</v>
      </c>
      <c r="D492" s="76">
        <v>0</v>
      </c>
      <c r="E492" s="76">
        <v>0</v>
      </c>
      <c r="F492" s="76">
        <v>0</v>
      </c>
      <c r="G492" s="76">
        <v>0</v>
      </c>
      <c r="H492" s="76">
        <v>0</v>
      </c>
      <c r="I492" s="76">
        <v>0</v>
      </c>
      <c r="J492" s="76">
        <v>0</v>
      </c>
      <c r="K492" s="76">
        <v>0</v>
      </c>
      <c r="L492" s="76">
        <v>0</v>
      </c>
      <c r="M492" s="76">
        <v>0</v>
      </c>
      <c r="N492" s="76">
        <v>0</v>
      </c>
      <c r="O492" s="76">
        <v>0</v>
      </c>
      <c r="P492" s="76">
        <v>0</v>
      </c>
      <c r="Q492" s="76">
        <v>0</v>
      </c>
      <c r="R492" s="76">
        <v>0</v>
      </c>
      <c r="S492" s="76">
        <v>0</v>
      </c>
      <c r="T492" s="76">
        <v>0</v>
      </c>
      <c r="U492" s="76">
        <v>0</v>
      </c>
      <c r="V492" s="76">
        <v>0</v>
      </c>
      <c r="W492" s="76">
        <v>0</v>
      </c>
      <c r="X492" s="76">
        <v>0</v>
      </c>
      <c r="Y492" s="76">
        <v>0</v>
      </c>
      <c r="Z492" s="76">
        <v>0</v>
      </c>
      <c r="AA492" s="76">
        <v>0</v>
      </c>
      <c r="AB492" s="76">
        <v>0</v>
      </c>
      <c r="AC492" s="76">
        <v>0</v>
      </c>
      <c r="AD492" s="76">
        <v>0</v>
      </c>
      <c r="AE492" s="76">
        <v>0</v>
      </c>
      <c r="AF492" s="76">
        <v>0</v>
      </c>
      <c r="AG492" s="76">
        <v>0</v>
      </c>
      <c r="AH492" s="76">
        <v>0</v>
      </c>
      <c r="AI492" s="76">
        <v>0</v>
      </c>
      <c r="AJ492" s="77">
        <f t="shared" si="7"/>
        <v>0</v>
      </c>
      <c r="AM492" s="70"/>
    </row>
    <row r="493" spans="1:39" ht="20.100000000000001" hidden="1" customHeight="1" outlineLevel="2">
      <c r="A493" s="73">
        <v>1604</v>
      </c>
      <c r="B493" s="74" t="s">
        <v>1129</v>
      </c>
      <c r="C493" s="75" t="s">
        <v>1301</v>
      </c>
      <c r="D493" s="76">
        <v>0</v>
      </c>
      <c r="E493" s="76">
        <v>0</v>
      </c>
      <c r="F493" s="76">
        <v>0</v>
      </c>
      <c r="G493" s="76">
        <v>0</v>
      </c>
      <c r="H493" s="76">
        <v>0</v>
      </c>
      <c r="I493" s="76">
        <v>0</v>
      </c>
      <c r="J493" s="76">
        <v>0</v>
      </c>
      <c r="K493" s="76">
        <v>0</v>
      </c>
      <c r="L493" s="76">
        <v>0</v>
      </c>
      <c r="M493" s="76">
        <v>0</v>
      </c>
      <c r="N493" s="76">
        <v>0</v>
      </c>
      <c r="O493" s="76">
        <v>0</v>
      </c>
      <c r="P493" s="76">
        <v>0</v>
      </c>
      <c r="Q493" s="76">
        <v>0</v>
      </c>
      <c r="R493" s="76">
        <v>0</v>
      </c>
      <c r="S493" s="76">
        <v>0</v>
      </c>
      <c r="T493" s="76">
        <v>0</v>
      </c>
      <c r="U493" s="76">
        <v>0</v>
      </c>
      <c r="V493" s="76">
        <v>0</v>
      </c>
      <c r="W493" s="76">
        <v>0</v>
      </c>
      <c r="X493" s="76">
        <v>0</v>
      </c>
      <c r="Y493" s="76">
        <v>0</v>
      </c>
      <c r="Z493" s="76">
        <v>0</v>
      </c>
      <c r="AA493" s="76">
        <v>0</v>
      </c>
      <c r="AB493" s="76">
        <v>0</v>
      </c>
      <c r="AC493" s="76">
        <v>0</v>
      </c>
      <c r="AD493" s="76">
        <v>0</v>
      </c>
      <c r="AE493" s="76">
        <v>0</v>
      </c>
      <c r="AF493" s="76">
        <v>0</v>
      </c>
      <c r="AG493" s="76">
        <v>0</v>
      </c>
      <c r="AH493" s="76">
        <v>0</v>
      </c>
      <c r="AI493" s="76">
        <v>0</v>
      </c>
      <c r="AJ493" s="77">
        <f t="shared" si="7"/>
        <v>0</v>
      </c>
      <c r="AM493" s="70"/>
    </row>
    <row r="494" spans="1:39" ht="20.100000000000001" hidden="1" customHeight="1" outlineLevel="2">
      <c r="A494" s="73">
        <v>1605</v>
      </c>
      <c r="B494" s="74" t="s">
        <v>1130</v>
      </c>
      <c r="C494" s="75" t="s">
        <v>1301</v>
      </c>
      <c r="D494" s="76">
        <v>0</v>
      </c>
      <c r="E494" s="76">
        <v>0</v>
      </c>
      <c r="F494" s="76">
        <v>0</v>
      </c>
      <c r="G494" s="76">
        <v>0</v>
      </c>
      <c r="H494" s="76">
        <v>0</v>
      </c>
      <c r="I494" s="76">
        <v>0</v>
      </c>
      <c r="J494" s="76">
        <v>0</v>
      </c>
      <c r="K494" s="76">
        <v>0</v>
      </c>
      <c r="L494" s="76">
        <v>0</v>
      </c>
      <c r="M494" s="76">
        <v>0</v>
      </c>
      <c r="N494" s="76">
        <v>0</v>
      </c>
      <c r="O494" s="76">
        <v>0</v>
      </c>
      <c r="P494" s="76">
        <v>0</v>
      </c>
      <c r="Q494" s="76">
        <v>0</v>
      </c>
      <c r="R494" s="76">
        <v>0</v>
      </c>
      <c r="S494" s="76">
        <v>0</v>
      </c>
      <c r="T494" s="76">
        <v>0</v>
      </c>
      <c r="U494" s="76">
        <v>0</v>
      </c>
      <c r="V494" s="76">
        <v>0</v>
      </c>
      <c r="W494" s="76">
        <v>0</v>
      </c>
      <c r="X494" s="76">
        <v>0</v>
      </c>
      <c r="Y494" s="76">
        <v>0</v>
      </c>
      <c r="Z494" s="76">
        <v>0</v>
      </c>
      <c r="AA494" s="76">
        <v>0</v>
      </c>
      <c r="AB494" s="76">
        <v>0</v>
      </c>
      <c r="AC494" s="76">
        <v>0</v>
      </c>
      <c r="AD494" s="76">
        <v>0</v>
      </c>
      <c r="AE494" s="76">
        <v>0</v>
      </c>
      <c r="AF494" s="76">
        <v>0</v>
      </c>
      <c r="AG494" s="76">
        <v>0</v>
      </c>
      <c r="AH494" s="76">
        <v>0</v>
      </c>
      <c r="AI494" s="76">
        <v>0</v>
      </c>
      <c r="AJ494" s="77">
        <f t="shared" si="7"/>
        <v>0</v>
      </c>
      <c r="AM494" s="70"/>
    </row>
    <row r="495" spans="1:39" ht="20.100000000000001" hidden="1" customHeight="1" outlineLevel="2">
      <c r="A495" s="73">
        <v>1606</v>
      </c>
      <c r="B495" s="74" t="s">
        <v>1131</v>
      </c>
      <c r="C495" s="75" t="s">
        <v>1301</v>
      </c>
      <c r="D495" s="76">
        <v>0</v>
      </c>
      <c r="E495" s="76">
        <v>0</v>
      </c>
      <c r="F495" s="76">
        <v>0</v>
      </c>
      <c r="G495" s="76">
        <v>0</v>
      </c>
      <c r="H495" s="76">
        <v>0</v>
      </c>
      <c r="I495" s="76">
        <v>0</v>
      </c>
      <c r="J495" s="76">
        <v>0</v>
      </c>
      <c r="K495" s="76">
        <v>0</v>
      </c>
      <c r="L495" s="76">
        <v>0</v>
      </c>
      <c r="M495" s="76">
        <v>0</v>
      </c>
      <c r="N495" s="76">
        <v>0</v>
      </c>
      <c r="O495" s="76">
        <v>0</v>
      </c>
      <c r="P495" s="76">
        <v>0</v>
      </c>
      <c r="Q495" s="76">
        <v>0</v>
      </c>
      <c r="R495" s="76">
        <v>0</v>
      </c>
      <c r="S495" s="76">
        <v>0</v>
      </c>
      <c r="T495" s="76">
        <v>0</v>
      </c>
      <c r="U495" s="76">
        <v>0</v>
      </c>
      <c r="V495" s="76">
        <v>0</v>
      </c>
      <c r="W495" s="76">
        <v>0</v>
      </c>
      <c r="X495" s="76">
        <v>0</v>
      </c>
      <c r="Y495" s="76">
        <v>0</v>
      </c>
      <c r="Z495" s="76">
        <v>0</v>
      </c>
      <c r="AA495" s="76">
        <v>0</v>
      </c>
      <c r="AB495" s="76">
        <v>0</v>
      </c>
      <c r="AC495" s="76">
        <v>0</v>
      </c>
      <c r="AD495" s="76">
        <v>0</v>
      </c>
      <c r="AE495" s="76">
        <v>0</v>
      </c>
      <c r="AF495" s="76">
        <v>0</v>
      </c>
      <c r="AG495" s="76">
        <v>0</v>
      </c>
      <c r="AH495" s="76">
        <v>0</v>
      </c>
      <c r="AI495" s="76">
        <v>0</v>
      </c>
      <c r="AJ495" s="77">
        <f t="shared" si="7"/>
        <v>0</v>
      </c>
      <c r="AM495" s="70"/>
    </row>
    <row r="496" spans="1:39" ht="20.100000000000001" hidden="1" customHeight="1" outlineLevel="2">
      <c r="A496" s="73">
        <v>1607</v>
      </c>
      <c r="B496" s="74" t="s">
        <v>1132</v>
      </c>
      <c r="C496" s="75" t="s">
        <v>1301</v>
      </c>
      <c r="D496" s="76">
        <v>0</v>
      </c>
      <c r="E496" s="76">
        <v>0</v>
      </c>
      <c r="F496" s="76">
        <v>0</v>
      </c>
      <c r="G496" s="76">
        <v>0</v>
      </c>
      <c r="H496" s="76">
        <v>0</v>
      </c>
      <c r="I496" s="76">
        <v>0</v>
      </c>
      <c r="J496" s="76">
        <v>0</v>
      </c>
      <c r="K496" s="76">
        <v>0</v>
      </c>
      <c r="L496" s="76">
        <v>0</v>
      </c>
      <c r="M496" s="76">
        <v>0</v>
      </c>
      <c r="N496" s="76">
        <v>0</v>
      </c>
      <c r="O496" s="76">
        <v>0</v>
      </c>
      <c r="P496" s="76">
        <v>0</v>
      </c>
      <c r="Q496" s="76">
        <v>0</v>
      </c>
      <c r="R496" s="76">
        <v>0</v>
      </c>
      <c r="S496" s="76">
        <v>0</v>
      </c>
      <c r="T496" s="76">
        <v>0</v>
      </c>
      <c r="U496" s="76">
        <v>0</v>
      </c>
      <c r="V496" s="76">
        <v>0</v>
      </c>
      <c r="W496" s="76">
        <v>0</v>
      </c>
      <c r="X496" s="76">
        <v>0</v>
      </c>
      <c r="Y496" s="76">
        <v>0</v>
      </c>
      <c r="Z496" s="76">
        <v>0</v>
      </c>
      <c r="AA496" s="76">
        <v>0</v>
      </c>
      <c r="AB496" s="76">
        <v>0</v>
      </c>
      <c r="AC496" s="76">
        <v>0</v>
      </c>
      <c r="AD496" s="76">
        <v>0</v>
      </c>
      <c r="AE496" s="76">
        <v>0</v>
      </c>
      <c r="AF496" s="76">
        <v>0</v>
      </c>
      <c r="AG496" s="76">
        <v>0</v>
      </c>
      <c r="AH496" s="76">
        <v>0</v>
      </c>
      <c r="AI496" s="76">
        <v>0</v>
      </c>
      <c r="AJ496" s="77">
        <f t="shared" si="7"/>
        <v>0</v>
      </c>
      <c r="AM496" s="70"/>
    </row>
    <row r="497" spans="1:39" ht="20.100000000000001" hidden="1" customHeight="1" outlineLevel="2">
      <c r="A497" s="73">
        <v>1608</v>
      </c>
      <c r="B497" s="74" t="s">
        <v>1133</v>
      </c>
      <c r="C497" s="75" t="s">
        <v>1301</v>
      </c>
      <c r="D497" s="76">
        <v>0</v>
      </c>
      <c r="E497" s="76">
        <v>0</v>
      </c>
      <c r="F497" s="76">
        <v>0</v>
      </c>
      <c r="G497" s="76">
        <v>0</v>
      </c>
      <c r="H497" s="76">
        <v>0</v>
      </c>
      <c r="I497" s="76">
        <v>0</v>
      </c>
      <c r="J497" s="76">
        <v>0</v>
      </c>
      <c r="K497" s="76">
        <v>0</v>
      </c>
      <c r="L497" s="76">
        <v>0</v>
      </c>
      <c r="M497" s="76">
        <v>0</v>
      </c>
      <c r="N497" s="76">
        <v>0</v>
      </c>
      <c r="O497" s="76">
        <v>0</v>
      </c>
      <c r="P497" s="76">
        <v>0</v>
      </c>
      <c r="Q497" s="76">
        <v>0</v>
      </c>
      <c r="R497" s="76">
        <v>0</v>
      </c>
      <c r="S497" s="76">
        <v>0</v>
      </c>
      <c r="T497" s="76">
        <v>0</v>
      </c>
      <c r="U497" s="76">
        <v>0</v>
      </c>
      <c r="V497" s="76">
        <v>0</v>
      </c>
      <c r="W497" s="76">
        <v>0</v>
      </c>
      <c r="X497" s="76">
        <v>0</v>
      </c>
      <c r="Y497" s="76">
        <v>0</v>
      </c>
      <c r="Z497" s="76">
        <v>0</v>
      </c>
      <c r="AA497" s="76">
        <v>0</v>
      </c>
      <c r="AB497" s="76">
        <v>0</v>
      </c>
      <c r="AC497" s="76">
        <v>0</v>
      </c>
      <c r="AD497" s="76">
        <v>0</v>
      </c>
      <c r="AE497" s="76">
        <v>0</v>
      </c>
      <c r="AF497" s="76">
        <v>0</v>
      </c>
      <c r="AG497" s="76">
        <v>0</v>
      </c>
      <c r="AH497" s="76">
        <v>0</v>
      </c>
      <c r="AI497" s="76">
        <v>0</v>
      </c>
      <c r="AJ497" s="77">
        <f t="shared" si="7"/>
        <v>0</v>
      </c>
      <c r="AM497" s="70"/>
    </row>
    <row r="498" spans="1:39" ht="20.100000000000001" hidden="1" customHeight="1" outlineLevel="2">
      <c r="A498" s="73">
        <v>1609</v>
      </c>
      <c r="B498" s="74" t="s">
        <v>1134</v>
      </c>
      <c r="C498" s="75" t="s">
        <v>1301</v>
      </c>
      <c r="D498" s="76">
        <v>0</v>
      </c>
      <c r="E498" s="76">
        <v>0</v>
      </c>
      <c r="F498" s="76">
        <v>0</v>
      </c>
      <c r="G498" s="76">
        <v>0</v>
      </c>
      <c r="H498" s="76">
        <v>0</v>
      </c>
      <c r="I498" s="76">
        <v>0</v>
      </c>
      <c r="J498" s="76">
        <v>0</v>
      </c>
      <c r="K498" s="76">
        <v>0</v>
      </c>
      <c r="L498" s="76">
        <v>0</v>
      </c>
      <c r="M498" s="76">
        <v>0</v>
      </c>
      <c r="N498" s="76">
        <v>0</v>
      </c>
      <c r="O498" s="76">
        <v>0</v>
      </c>
      <c r="P498" s="76">
        <v>0</v>
      </c>
      <c r="Q498" s="76">
        <v>0</v>
      </c>
      <c r="R498" s="76">
        <v>0</v>
      </c>
      <c r="S498" s="76">
        <v>0</v>
      </c>
      <c r="T498" s="76">
        <v>0</v>
      </c>
      <c r="U498" s="76">
        <v>0</v>
      </c>
      <c r="V498" s="76">
        <v>0</v>
      </c>
      <c r="W498" s="76">
        <v>0</v>
      </c>
      <c r="X498" s="76">
        <v>0</v>
      </c>
      <c r="Y498" s="76">
        <v>0</v>
      </c>
      <c r="Z498" s="76">
        <v>0</v>
      </c>
      <c r="AA498" s="76">
        <v>0</v>
      </c>
      <c r="AB498" s="76">
        <v>0</v>
      </c>
      <c r="AC498" s="76">
        <v>0</v>
      </c>
      <c r="AD498" s="76">
        <v>0</v>
      </c>
      <c r="AE498" s="76">
        <v>0</v>
      </c>
      <c r="AF498" s="76">
        <v>0</v>
      </c>
      <c r="AG498" s="76">
        <v>0</v>
      </c>
      <c r="AH498" s="76">
        <v>0</v>
      </c>
      <c r="AI498" s="76">
        <v>0</v>
      </c>
      <c r="AJ498" s="77">
        <f t="shared" si="7"/>
        <v>0</v>
      </c>
      <c r="AM498" s="70"/>
    </row>
    <row r="499" spans="1:39" ht="20.100000000000001" hidden="1" customHeight="1" outlineLevel="2">
      <c r="A499" s="73">
        <v>1610</v>
      </c>
      <c r="B499" s="74" t="s">
        <v>1135</v>
      </c>
      <c r="C499" s="75" t="s">
        <v>1301</v>
      </c>
      <c r="D499" s="76">
        <v>0</v>
      </c>
      <c r="E499" s="76">
        <v>0</v>
      </c>
      <c r="F499" s="76">
        <v>0</v>
      </c>
      <c r="G499" s="76">
        <v>0</v>
      </c>
      <c r="H499" s="76">
        <v>0</v>
      </c>
      <c r="I499" s="76">
        <v>0</v>
      </c>
      <c r="J499" s="76">
        <v>0</v>
      </c>
      <c r="K499" s="76">
        <v>0</v>
      </c>
      <c r="L499" s="76">
        <v>0</v>
      </c>
      <c r="M499" s="76">
        <v>0</v>
      </c>
      <c r="N499" s="76">
        <v>0</v>
      </c>
      <c r="O499" s="76">
        <v>0</v>
      </c>
      <c r="P499" s="76">
        <v>0</v>
      </c>
      <c r="Q499" s="76">
        <v>0</v>
      </c>
      <c r="R499" s="76">
        <v>0</v>
      </c>
      <c r="S499" s="76">
        <v>0</v>
      </c>
      <c r="T499" s="76">
        <v>0</v>
      </c>
      <c r="U499" s="76">
        <v>0</v>
      </c>
      <c r="V499" s="76">
        <v>0</v>
      </c>
      <c r="W499" s="76">
        <v>0</v>
      </c>
      <c r="X499" s="76">
        <v>0</v>
      </c>
      <c r="Y499" s="76">
        <v>0</v>
      </c>
      <c r="Z499" s="76">
        <v>0</v>
      </c>
      <c r="AA499" s="76">
        <v>0</v>
      </c>
      <c r="AB499" s="76">
        <v>0</v>
      </c>
      <c r="AC499" s="76">
        <v>0</v>
      </c>
      <c r="AD499" s="76">
        <v>0</v>
      </c>
      <c r="AE499" s="76">
        <v>0</v>
      </c>
      <c r="AF499" s="76">
        <v>0</v>
      </c>
      <c r="AG499" s="76">
        <v>0</v>
      </c>
      <c r="AH499" s="76">
        <v>0</v>
      </c>
      <c r="AI499" s="76">
        <v>0</v>
      </c>
      <c r="AJ499" s="77">
        <f t="shared" si="7"/>
        <v>0</v>
      </c>
      <c r="AM499" s="70"/>
    </row>
    <row r="500" spans="1:39" ht="20.100000000000001" hidden="1" customHeight="1" outlineLevel="2">
      <c r="A500" s="73">
        <v>1611</v>
      </c>
      <c r="B500" s="74" t="s">
        <v>1136</v>
      </c>
      <c r="C500" s="75" t="s">
        <v>1301</v>
      </c>
      <c r="D500" s="76">
        <v>0</v>
      </c>
      <c r="E500" s="76">
        <v>0</v>
      </c>
      <c r="F500" s="76">
        <v>0</v>
      </c>
      <c r="G500" s="76">
        <v>0</v>
      </c>
      <c r="H500" s="76">
        <v>0</v>
      </c>
      <c r="I500" s="76">
        <v>0</v>
      </c>
      <c r="J500" s="76">
        <v>0</v>
      </c>
      <c r="K500" s="76">
        <v>0</v>
      </c>
      <c r="L500" s="76">
        <v>0</v>
      </c>
      <c r="M500" s="76">
        <v>0</v>
      </c>
      <c r="N500" s="76">
        <v>0</v>
      </c>
      <c r="O500" s="76">
        <v>0</v>
      </c>
      <c r="P500" s="76">
        <v>0</v>
      </c>
      <c r="Q500" s="76">
        <v>0</v>
      </c>
      <c r="R500" s="76">
        <v>0</v>
      </c>
      <c r="S500" s="76">
        <v>0</v>
      </c>
      <c r="T500" s="76">
        <v>0</v>
      </c>
      <c r="U500" s="76">
        <v>0</v>
      </c>
      <c r="V500" s="76">
        <v>0</v>
      </c>
      <c r="W500" s="76">
        <v>0</v>
      </c>
      <c r="X500" s="76">
        <v>0</v>
      </c>
      <c r="Y500" s="76">
        <v>0</v>
      </c>
      <c r="Z500" s="76">
        <v>0</v>
      </c>
      <c r="AA500" s="76">
        <v>0</v>
      </c>
      <c r="AB500" s="76">
        <v>0</v>
      </c>
      <c r="AC500" s="76">
        <v>0</v>
      </c>
      <c r="AD500" s="76">
        <v>0</v>
      </c>
      <c r="AE500" s="76">
        <v>0</v>
      </c>
      <c r="AF500" s="76">
        <v>0</v>
      </c>
      <c r="AG500" s="76">
        <v>0</v>
      </c>
      <c r="AH500" s="76">
        <v>0</v>
      </c>
      <c r="AI500" s="76">
        <v>0</v>
      </c>
      <c r="AJ500" s="77">
        <f t="shared" si="7"/>
        <v>0</v>
      </c>
      <c r="AM500" s="70"/>
    </row>
    <row r="501" spans="1:39" ht="20.100000000000001" hidden="1" customHeight="1" outlineLevel="2">
      <c r="A501" s="73">
        <v>1701</v>
      </c>
      <c r="B501" s="74" t="s">
        <v>1137</v>
      </c>
      <c r="C501" s="75" t="s">
        <v>1301</v>
      </c>
      <c r="D501" s="76">
        <v>0</v>
      </c>
      <c r="E501" s="76">
        <v>0</v>
      </c>
      <c r="F501" s="76">
        <v>0</v>
      </c>
      <c r="G501" s="76">
        <v>0</v>
      </c>
      <c r="H501" s="76">
        <v>0</v>
      </c>
      <c r="I501" s="76">
        <v>0</v>
      </c>
      <c r="J501" s="76">
        <v>0</v>
      </c>
      <c r="K501" s="76">
        <v>0</v>
      </c>
      <c r="L501" s="76">
        <v>0</v>
      </c>
      <c r="M501" s="76">
        <v>0</v>
      </c>
      <c r="N501" s="76">
        <v>0</v>
      </c>
      <c r="O501" s="76">
        <v>0</v>
      </c>
      <c r="P501" s="76">
        <v>0</v>
      </c>
      <c r="Q501" s="76">
        <v>0</v>
      </c>
      <c r="R501" s="76">
        <v>0</v>
      </c>
      <c r="S501" s="76">
        <v>0</v>
      </c>
      <c r="T501" s="76">
        <v>0</v>
      </c>
      <c r="U501" s="76">
        <v>0</v>
      </c>
      <c r="V501" s="76">
        <v>0</v>
      </c>
      <c r="W501" s="76">
        <v>0</v>
      </c>
      <c r="X501" s="76">
        <v>0</v>
      </c>
      <c r="Y501" s="76">
        <v>0</v>
      </c>
      <c r="Z501" s="76">
        <v>0</v>
      </c>
      <c r="AA501" s="76">
        <v>0</v>
      </c>
      <c r="AB501" s="76">
        <v>0</v>
      </c>
      <c r="AC501" s="76">
        <v>0</v>
      </c>
      <c r="AD501" s="76">
        <v>0</v>
      </c>
      <c r="AE501" s="76">
        <v>0</v>
      </c>
      <c r="AF501" s="76">
        <v>0</v>
      </c>
      <c r="AG501" s="76">
        <v>0</v>
      </c>
      <c r="AH501" s="76">
        <v>0</v>
      </c>
      <c r="AI501" s="76">
        <v>0</v>
      </c>
      <c r="AJ501" s="77">
        <f t="shared" si="7"/>
        <v>0</v>
      </c>
      <c r="AM501" s="70"/>
    </row>
    <row r="502" spans="1:39" ht="20.100000000000001" hidden="1" customHeight="1" outlineLevel="2">
      <c r="A502" s="73">
        <v>1702</v>
      </c>
      <c r="B502" s="74" t="s">
        <v>1138</v>
      </c>
      <c r="C502" s="75" t="s">
        <v>1301</v>
      </c>
      <c r="D502" s="76">
        <v>0</v>
      </c>
      <c r="E502" s="76">
        <v>0</v>
      </c>
      <c r="F502" s="76">
        <v>0</v>
      </c>
      <c r="G502" s="76">
        <v>0</v>
      </c>
      <c r="H502" s="76">
        <v>0</v>
      </c>
      <c r="I502" s="76">
        <v>0</v>
      </c>
      <c r="J502" s="76">
        <v>0</v>
      </c>
      <c r="K502" s="76">
        <v>0</v>
      </c>
      <c r="L502" s="76">
        <v>0</v>
      </c>
      <c r="M502" s="76">
        <v>0</v>
      </c>
      <c r="N502" s="76">
        <v>0</v>
      </c>
      <c r="O502" s="76">
        <v>0</v>
      </c>
      <c r="P502" s="76">
        <v>0</v>
      </c>
      <c r="Q502" s="76">
        <v>0</v>
      </c>
      <c r="R502" s="76">
        <v>0</v>
      </c>
      <c r="S502" s="76">
        <v>0</v>
      </c>
      <c r="T502" s="76">
        <v>0</v>
      </c>
      <c r="U502" s="76">
        <v>0</v>
      </c>
      <c r="V502" s="76">
        <v>0</v>
      </c>
      <c r="W502" s="76">
        <v>0</v>
      </c>
      <c r="X502" s="76">
        <v>0</v>
      </c>
      <c r="Y502" s="76">
        <v>0</v>
      </c>
      <c r="Z502" s="76">
        <v>0</v>
      </c>
      <c r="AA502" s="76">
        <v>0</v>
      </c>
      <c r="AB502" s="76">
        <v>0</v>
      </c>
      <c r="AC502" s="76">
        <v>0</v>
      </c>
      <c r="AD502" s="76">
        <v>0</v>
      </c>
      <c r="AE502" s="76">
        <v>0</v>
      </c>
      <c r="AF502" s="76">
        <v>0</v>
      </c>
      <c r="AG502" s="76">
        <v>0</v>
      </c>
      <c r="AH502" s="76">
        <v>0</v>
      </c>
      <c r="AI502" s="76">
        <v>0</v>
      </c>
      <c r="AJ502" s="77">
        <f t="shared" si="7"/>
        <v>0</v>
      </c>
      <c r="AM502" s="70"/>
    </row>
    <row r="503" spans="1:39" ht="20.100000000000001" hidden="1" customHeight="1" outlineLevel="2">
      <c r="A503" s="73">
        <v>1703</v>
      </c>
      <c r="B503" s="74" t="s">
        <v>1139</v>
      </c>
      <c r="C503" s="75" t="s">
        <v>1301</v>
      </c>
      <c r="D503" s="76">
        <v>0</v>
      </c>
      <c r="E503" s="76">
        <v>0</v>
      </c>
      <c r="F503" s="76">
        <v>0</v>
      </c>
      <c r="G503" s="76">
        <v>0</v>
      </c>
      <c r="H503" s="76">
        <v>0</v>
      </c>
      <c r="I503" s="76">
        <v>0</v>
      </c>
      <c r="J503" s="76">
        <v>0</v>
      </c>
      <c r="K503" s="76">
        <v>0</v>
      </c>
      <c r="L503" s="76">
        <v>0</v>
      </c>
      <c r="M503" s="76">
        <v>0</v>
      </c>
      <c r="N503" s="76">
        <v>0</v>
      </c>
      <c r="O503" s="76">
        <v>0</v>
      </c>
      <c r="P503" s="76">
        <v>0</v>
      </c>
      <c r="Q503" s="76">
        <v>0</v>
      </c>
      <c r="R503" s="76">
        <v>0</v>
      </c>
      <c r="S503" s="76">
        <v>0</v>
      </c>
      <c r="T503" s="76">
        <v>0</v>
      </c>
      <c r="U503" s="76">
        <v>0</v>
      </c>
      <c r="V503" s="76">
        <v>0</v>
      </c>
      <c r="W503" s="76">
        <v>0</v>
      </c>
      <c r="X503" s="76">
        <v>0</v>
      </c>
      <c r="Y503" s="76">
        <v>0</v>
      </c>
      <c r="Z503" s="76">
        <v>0</v>
      </c>
      <c r="AA503" s="76">
        <v>0</v>
      </c>
      <c r="AB503" s="76">
        <v>0</v>
      </c>
      <c r="AC503" s="76">
        <v>0</v>
      </c>
      <c r="AD503" s="76">
        <v>0</v>
      </c>
      <c r="AE503" s="76">
        <v>0</v>
      </c>
      <c r="AF503" s="76">
        <v>0</v>
      </c>
      <c r="AG503" s="76">
        <v>0</v>
      </c>
      <c r="AH503" s="76">
        <v>0</v>
      </c>
      <c r="AI503" s="76">
        <v>0</v>
      </c>
      <c r="AJ503" s="77">
        <f t="shared" si="7"/>
        <v>0</v>
      </c>
      <c r="AM503" s="70"/>
    </row>
    <row r="504" spans="1:39" ht="20.100000000000001" hidden="1" customHeight="1" outlineLevel="2">
      <c r="A504" s="73">
        <v>1704</v>
      </c>
      <c r="B504" s="74" t="s">
        <v>1140</v>
      </c>
      <c r="C504" s="75" t="s">
        <v>1301</v>
      </c>
      <c r="D504" s="76">
        <v>0</v>
      </c>
      <c r="E504" s="76">
        <v>0</v>
      </c>
      <c r="F504" s="76">
        <v>0</v>
      </c>
      <c r="G504" s="76">
        <v>0</v>
      </c>
      <c r="H504" s="76">
        <v>0</v>
      </c>
      <c r="I504" s="76">
        <v>0</v>
      </c>
      <c r="J504" s="76">
        <v>0</v>
      </c>
      <c r="K504" s="76">
        <v>0</v>
      </c>
      <c r="L504" s="76">
        <v>0</v>
      </c>
      <c r="M504" s="76">
        <v>0</v>
      </c>
      <c r="N504" s="76">
        <v>0</v>
      </c>
      <c r="O504" s="76">
        <v>0</v>
      </c>
      <c r="P504" s="76">
        <v>0</v>
      </c>
      <c r="Q504" s="76">
        <v>0</v>
      </c>
      <c r="R504" s="76">
        <v>0</v>
      </c>
      <c r="S504" s="76">
        <v>0</v>
      </c>
      <c r="T504" s="76">
        <v>0</v>
      </c>
      <c r="U504" s="76">
        <v>0</v>
      </c>
      <c r="V504" s="76">
        <v>0</v>
      </c>
      <c r="W504" s="76">
        <v>0</v>
      </c>
      <c r="X504" s="76">
        <v>0</v>
      </c>
      <c r="Y504" s="76">
        <v>0</v>
      </c>
      <c r="Z504" s="76">
        <v>0</v>
      </c>
      <c r="AA504" s="76">
        <v>0</v>
      </c>
      <c r="AB504" s="76">
        <v>0</v>
      </c>
      <c r="AC504" s="76">
        <v>0</v>
      </c>
      <c r="AD504" s="76">
        <v>0</v>
      </c>
      <c r="AE504" s="76">
        <v>0</v>
      </c>
      <c r="AF504" s="76">
        <v>0</v>
      </c>
      <c r="AG504" s="76">
        <v>0</v>
      </c>
      <c r="AH504" s="76">
        <v>0</v>
      </c>
      <c r="AI504" s="76">
        <v>0</v>
      </c>
      <c r="AJ504" s="77">
        <f t="shared" si="7"/>
        <v>0</v>
      </c>
      <c r="AM504" s="70"/>
    </row>
    <row r="505" spans="1:39" ht="20.100000000000001" hidden="1" customHeight="1" outlineLevel="2">
      <c r="A505" s="73">
        <v>1705</v>
      </c>
      <c r="B505" s="74" t="s">
        <v>1141</v>
      </c>
      <c r="C505" s="75" t="s">
        <v>1301</v>
      </c>
      <c r="D505" s="76">
        <v>0</v>
      </c>
      <c r="E505" s="76">
        <v>0</v>
      </c>
      <c r="F505" s="76">
        <v>0</v>
      </c>
      <c r="G505" s="76">
        <v>0</v>
      </c>
      <c r="H505" s="76">
        <v>0</v>
      </c>
      <c r="I505" s="76">
        <v>0</v>
      </c>
      <c r="J505" s="76">
        <v>0</v>
      </c>
      <c r="K505" s="76">
        <v>0</v>
      </c>
      <c r="L505" s="76">
        <v>0</v>
      </c>
      <c r="M505" s="76">
        <v>0</v>
      </c>
      <c r="N505" s="76">
        <v>0</v>
      </c>
      <c r="O505" s="76">
        <v>0</v>
      </c>
      <c r="P505" s="76">
        <v>0</v>
      </c>
      <c r="Q505" s="76">
        <v>0</v>
      </c>
      <c r="R505" s="76">
        <v>0</v>
      </c>
      <c r="S505" s="76">
        <v>0</v>
      </c>
      <c r="T505" s="76">
        <v>0</v>
      </c>
      <c r="U505" s="76">
        <v>0</v>
      </c>
      <c r="V505" s="76">
        <v>0</v>
      </c>
      <c r="W505" s="76">
        <v>0</v>
      </c>
      <c r="X505" s="76">
        <v>0</v>
      </c>
      <c r="Y505" s="76">
        <v>0</v>
      </c>
      <c r="Z505" s="76">
        <v>0</v>
      </c>
      <c r="AA505" s="76">
        <v>0</v>
      </c>
      <c r="AB505" s="76">
        <v>0</v>
      </c>
      <c r="AC505" s="76">
        <v>0</v>
      </c>
      <c r="AD505" s="76">
        <v>0</v>
      </c>
      <c r="AE505" s="76">
        <v>0</v>
      </c>
      <c r="AF505" s="76">
        <v>0</v>
      </c>
      <c r="AG505" s="76">
        <v>0</v>
      </c>
      <c r="AH505" s="76">
        <v>0</v>
      </c>
      <c r="AI505" s="76">
        <v>0</v>
      </c>
      <c r="AJ505" s="77">
        <f t="shared" si="7"/>
        <v>0</v>
      </c>
      <c r="AM505" s="70"/>
    </row>
    <row r="506" spans="1:39" ht="20.100000000000001" hidden="1" customHeight="1" outlineLevel="2">
      <c r="A506" s="73">
        <v>1706</v>
      </c>
      <c r="B506" s="74" t="s">
        <v>1142</v>
      </c>
      <c r="C506" s="75" t="s">
        <v>1301</v>
      </c>
      <c r="D506" s="76">
        <v>0</v>
      </c>
      <c r="E506" s="76">
        <v>0</v>
      </c>
      <c r="F506" s="76">
        <v>0</v>
      </c>
      <c r="G506" s="76">
        <v>0</v>
      </c>
      <c r="H506" s="76">
        <v>0</v>
      </c>
      <c r="I506" s="76">
        <v>0</v>
      </c>
      <c r="J506" s="76">
        <v>0</v>
      </c>
      <c r="K506" s="76">
        <v>0</v>
      </c>
      <c r="L506" s="76">
        <v>0</v>
      </c>
      <c r="M506" s="76">
        <v>0</v>
      </c>
      <c r="N506" s="76">
        <v>0</v>
      </c>
      <c r="O506" s="76">
        <v>0</v>
      </c>
      <c r="P506" s="76">
        <v>0</v>
      </c>
      <c r="Q506" s="76">
        <v>0</v>
      </c>
      <c r="R506" s="76">
        <v>0</v>
      </c>
      <c r="S506" s="76">
        <v>0</v>
      </c>
      <c r="T506" s="76">
        <v>0</v>
      </c>
      <c r="U506" s="76">
        <v>0</v>
      </c>
      <c r="V506" s="76">
        <v>0</v>
      </c>
      <c r="W506" s="76">
        <v>0</v>
      </c>
      <c r="X506" s="76">
        <v>0</v>
      </c>
      <c r="Y506" s="76">
        <v>0</v>
      </c>
      <c r="Z506" s="76">
        <v>0</v>
      </c>
      <c r="AA506" s="76">
        <v>0</v>
      </c>
      <c r="AB506" s="76">
        <v>0</v>
      </c>
      <c r="AC506" s="76">
        <v>0</v>
      </c>
      <c r="AD506" s="76">
        <v>0</v>
      </c>
      <c r="AE506" s="76">
        <v>0</v>
      </c>
      <c r="AF506" s="76">
        <v>0</v>
      </c>
      <c r="AG506" s="76">
        <v>0</v>
      </c>
      <c r="AH506" s="76">
        <v>0</v>
      </c>
      <c r="AI506" s="76">
        <v>0</v>
      </c>
      <c r="AJ506" s="77">
        <f t="shared" si="7"/>
        <v>0</v>
      </c>
      <c r="AM506" s="70"/>
    </row>
    <row r="507" spans="1:39" ht="20.100000000000001" hidden="1" customHeight="1" outlineLevel="2">
      <c r="A507" s="73">
        <v>1707</v>
      </c>
      <c r="B507" s="74" t="s">
        <v>1143</v>
      </c>
      <c r="C507" s="75" t="s">
        <v>1301</v>
      </c>
      <c r="D507" s="76">
        <v>0</v>
      </c>
      <c r="E507" s="76">
        <v>0</v>
      </c>
      <c r="F507" s="76">
        <v>0</v>
      </c>
      <c r="G507" s="76">
        <v>0</v>
      </c>
      <c r="H507" s="76">
        <v>0</v>
      </c>
      <c r="I507" s="76">
        <v>0</v>
      </c>
      <c r="J507" s="76">
        <v>0</v>
      </c>
      <c r="K507" s="76">
        <v>0</v>
      </c>
      <c r="L507" s="76">
        <v>0</v>
      </c>
      <c r="M507" s="76">
        <v>0</v>
      </c>
      <c r="N507" s="76">
        <v>0</v>
      </c>
      <c r="O507" s="76">
        <v>0</v>
      </c>
      <c r="P507" s="76">
        <v>0</v>
      </c>
      <c r="Q507" s="76">
        <v>0</v>
      </c>
      <c r="R507" s="76">
        <v>0</v>
      </c>
      <c r="S507" s="76">
        <v>0</v>
      </c>
      <c r="T507" s="76">
        <v>0</v>
      </c>
      <c r="U507" s="76">
        <v>0</v>
      </c>
      <c r="V507" s="76">
        <v>0</v>
      </c>
      <c r="W507" s="76">
        <v>0</v>
      </c>
      <c r="X507" s="76">
        <v>0</v>
      </c>
      <c r="Y507" s="76">
        <v>0</v>
      </c>
      <c r="Z507" s="76">
        <v>0</v>
      </c>
      <c r="AA507" s="76">
        <v>0</v>
      </c>
      <c r="AB507" s="76">
        <v>0</v>
      </c>
      <c r="AC507" s="76">
        <v>0</v>
      </c>
      <c r="AD507" s="76">
        <v>0</v>
      </c>
      <c r="AE507" s="76">
        <v>0</v>
      </c>
      <c r="AF507" s="76">
        <v>0</v>
      </c>
      <c r="AG507" s="76">
        <v>0</v>
      </c>
      <c r="AH507" s="76">
        <v>0</v>
      </c>
      <c r="AI507" s="76">
        <v>0</v>
      </c>
      <c r="AJ507" s="77">
        <f t="shared" si="7"/>
        <v>0</v>
      </c>
      <c r="AM507" s="70"/>
    </row>
    <row r="508" spans="1:39" ht="20.100000000000001" hidden="1" customHeight="1" outlineLevel="2">
      <c r="A508" s="73">
        <v>1708</v>
      </c>
      <c r="B508" s="74" t="s">
        <v>1144</v>
      </c>
      <c r="C508" s="75" t="s">
        <v>1301</v>
      </c>
      <c r="D508" s="76">
        <v>0</v>
      </c>
      <c r="E508" s="76">
        <v>0</v>
      </c>
      <c r="F508" s="76">
        <v>0</v>
      </c>
      <c r="G508" s="76">
        <v>0</v>
      </c>
      <c r="H508" s="76">
        <v>0</v>
      </c>
      <c r="I508" s="76">
        <v>0</v>
      </c>
      <c r="J508" s="76">
        <v>0</v>
      </c>
      <c r="K508" s="76">
        <v>0</v>
      </c>
      <c r="L508" s="76">
        <v>0</v>
      </c>
      <c r="M508" s="76">
        <v>0</v>
      </c>
      <c r="N508" s="76">
        <v>0</v>
      </c>
      <c r="O508" s="76">
        <v>0</v>
      </c>
      <c r="P508" s="76">
        <v>0</v>
      </c>
      <c r="Q508" s="76">
        <v>0</v>
      </c>
      <c r="R508" s="76">
        <v>0</v>
      </c>
      <c r="S508" s="76">
        <v>0</v>
      </c>
      <c r="T508" s="76">
        <v>0</v>
      </c>
      <c r="U508" s="76">
        <v>0</v>
      </c>
      <c r="V508" s="76">
        <v>0</v>
      </c>
      <c r="W508" s="76">
        <v>0</v>
      </c>
      <c r="X508" s="76">
        <v>0</v>
      </c>
      <c r="Y508" s="76">
        <v>0</v>
      </c>
      <c r="Z508" s="76">
        <v>0</v>
      </c>
      <c r="AA508" s="76">
        <v>0</v>
      </c>
      <c r="AB508" s="76">
        <v>0</v>
      </c>
      <c r="AC508" s="76">
        <v>0</v>
      </c>
      <c r="AD508" s="76">
        <v>0</v>
      </c>
      <c r="AE508" s="76">
        <v>0</v>
      </c>
      <c r="AF508" s="76">
        <v>0</v>
      </c>
      <c r="AG508" s="76">
        <v>0</v>
      </c>
      <c r="AH508" s="76">
        <v>0</v>
      </c>
      <c r="AI508" s="76">
        <v>0</v>
      </c>
      <c r="AJ508" s="77">
        <f t="shared" si="7"/>
        <v>0</v>
      </c>
      <c r="AM508" s="70"/>
    </row>
    <row r="509" spans="1:39" ht="20.100000000000001" hidden="1" customHeight="1" outlineLevel="2">
      <c r="A509" s="73">
        <v>1709</v>
      </c>
      <c r="B509" s="74" t="s">
        <v>1145</v>
      </c>
      <c r="C509" s="75" t="s">
        <v>1301</v>
      </c>
      <c r="D509" s="76">
        <v>0</v>
      </c>
      <c r="E509" s="76">
        <v>0</v>
      </c>
      <c r="F509" s="76">
        <v>0</v>
      </c>
      <c r="G509" s="76">
        <v>0</v>
      </c>
      <c r="H509" s="76">
        <v>0</v>
      </c>
      <c r="I509" s="76">
        <v>0</v>
      </c>
      <c r="J509" s="76">
        <v>0</v>
      </c>
      <c r="K509" s="76">
        <v>0</v>
      </c>
      <c r="L509" s="76">
        <v>0</v>
      </c>
      <c r="M509" s="76">
        <v>0</v>
      </c>
      <c r="N509" s="76">
        <v>0</v>
      </c>
      <c r="O509" s="76">
        <v>0</v>
      </c>
      <c r="P509" s="76">
        <v>0</v>
      </c>
      <c r="Q509" s="76">
        <v>0</v>
      </c>
      <c r="R509" s="76">
        <v>0</v>
      </c>
      <c r="S509" s="76">
        <v>0</v>
      </c>
      <c r="T509" s="76">
        <v>0</v>
      </c>
      <c r="U509" s="76">
        <v>0</v>
      </c>
      <c r="V509" s="76">
        <v>0</v>
      </c>
      <c r="W509" s="76">
        <v>0</v>
      </c>
      <c r="X509" s="76">
        <v>0</v>
      </c>
      <c r="Y509" s="76">
        <v>0</v>
      </c>
      <c r="Z509" s="76">
        <v>0</v>
      </c>
      <c r="AA509" s="76">
        <v>0</v>
      </c>
      <c r="AB509" s="76">
        <v>0</v>
      </c>
      <c r="AC509" s="76">
        <v>0</v>
      </c>
      <c r="AD509" s="76">
        <v>0</v>
      </c>
      <c r="AE509" s="76">
        <v>0</v>
      </c>
      <c r="AF509" s="76">
        <v>0</v>
      </c>
      <c r="AG509" s="76">
        <v>0</v>
      </c>
      <c r="AH509" s="76">
        <v>0</v>
      </c>
      <c r="AI509" s="76">
        <v>0</v>
      </c>
      <c r="AJ509" s="77">
        <f t="shared" si="7"/>
        <v>0</v>
      </c>
      <c r="AM509" s="70"/>
    </row>
    <row r="510" spans="1:39" ht="20.100000000000001" hidden="1" customHeight="1" outlineLevel="2">
      <c r="A510" s="73">
        <v>1710</v>
      </c>
      <c r="B510" s="74" t="s">
        <v>1146</v>
      </c>
      <c r="C510" s="75" t="s">
        <v>1301</v>
      </c>
      <c r="D510" s="76">
        <v>0</v>
      </c>
      <c r="E510" s="76">
        <v>0</v>
      </c>
      <c r="F510" s="76">
        <v>0</v>
      </c>
      <c r="G510" s="76">
        <v>0</v>
      </c>
      <c r="H510" s="76">
        <v>0</v>
      </c>
      <c r="I510" s="76">
        <v>0</v>
      </c>
      <c r="J510" s="76">
        <v>0</v>
      </c>
      <c r="K510" s="76">
        <v>0</v>
      </c>
      <c r="L510" s="76">
        <v>0</v>
      </c>
      <c r="M510" s="76">
        <v>0</v>
      </c>
      <c r="N510" s="76">
        <v>0</v>
      </c>
      <c r="O510" s="76">
        <v>0</v>
      </c>
      <c r="P510" s="76">
        <v>0</v>
      </c>
      <c r="Q510" s="76">
        <v>0</v>
      </c>
      <c r="R510" s="76">
        <v>0</v>
      </c>
      <c r="S510" s="76">
        <v>0</v>
      </c>
      <c r="T510" s="76">
        <v>0</v>
      </c>
      <c r="U510" s="76">
        <v>0</v>
      </c>
      <c r="V510" s="76">
        <v>0</v>
      </c>
      <c r="W510" s="76">
        <v>0</v>
      </c>
      <c r="X510" s="76">
        <v>0</v>
      </c>
      <c r="Y510" s="76">
        <v>0</v>
      </c>
      <c r="Z510" s="76">
        <v>0</v>
      </c>
      <c r="AA510" s="76">
        <v>0</v>
      </c>
      <c r="AB510" s="76">
        <v>0</v>
      </c>
      <c r="AC510" s="76">
        <v>0</v>
      </c>
      <c r="AD510" s="76">
        <v>0</v>
      </c>
      <c r="AE510" s="76">
        <v>0</v>
      </c>
      <c r="AF510" s="76">
        <v>0</v>
      </c>
      <c r="AG510" s="76">
        <v>0</v>
      </c>
      <c r="AH510" s="76">
        <v>0</v>
      </c>
      <c r="AI510" s="76">
        <v>0</v>
      </c>
      <c r="AJ510" s="77">
        <f t="shared" si="7"/>
        <v>0</v>
      </c>
      <c r="AM510" s="70"/>
    </row>
    <row r="511" spans="1:39" ht="20.100000000000001" hidden="1" customHeight="1" outlineLevel="2">
      <c r="A511" s="73">
        <v>1711</v>
      </c>
      <c r="B511" s="74" t="s">
        <v>1147</v>
      </c>
      <c r="C511" s="75" t="s">
        <v>1301</v>
      </c>
      <c r="D511" s="76">
        <v>0</v>
      </c>
      <c r="E511" s="76">
        <v>0</v>
      </c>
      <c r="F511" s="76">
        <v>0</v>
      </c>
      <c r="G511" s="76">
        <v>0</v>
      </c>
      <c r="H511" s="76">
        <v>0</v>
      </c>
      <c r="I511" s="76">
        <v>0</v>
      </c>
      <c r="J511" s="76">
        <v>0</v>
      </c>
      <c r="K511" s="76">
        <v>0</v>
      </c>
      <c r="L511" s="76">
        <v>0</v>
      </c>
      <c r="M511" s="76">
        <v>0</v>
      </c>
      <c r="N511" s="76">
        <v>0</v>
      </c>
      <c r="O511" s="76">
        <v>0</v>
      </c>
      <c r="P511" s="76">
        <v>0</v>
      </c>
      <c r="Q511" s="76">
        <v>0</v>
      </c>
      <c r="R511" s="76">
        <v>0</v>
      </c>
      <c r="S511" s="76">
        <v>0</v>
      </c>
      <c r="T511" s="76">
        <v>0</v>
      </c>
      <c r="U511" s="76">
        <v>0</v>
      </c>
      <c r="V511" s="76">
        <v>0</v>
      </c>
      <c r="W511" s="76">
        <v>0</v>
      </c>
      <c r="X511" s="76">
        <v>0</v>
      </c>
      <c r="Y511" s="76">
        <v>0</v>
      </c>
      <c r="Z511" s="76">
        <v>0</v>
      </c>
      <c r="AA511" s="76">
        <v>0</v>
      </c>
      <c r="AB511" s="76">
        <v>0</v>
      </c>
      <c r="AC511" s="76">
        <v>0</v>
      </c>
      <c r="AD511" s="76">
        <v>0</v>
      </c>
      <c r="AE511" s="76">
        <v>0</v>
      </c>
      <c r="AF511" s="76">
        <v>0</v>
      </c>
      <c r="AG511" s="76">
        <v>0</v>
      </c>
      <c r="AH511" s="76">
        <v>0</v>
      </c>
      <c r="AI511" s="76">
        <v>0</v>
      </c>
      <c r="AJ511" s="77">
        <f t="shared" si="7"/>
        <v>0</v>
      </c>
      <c r="AM511" s="70"/>
    </row>
    <row r="512" spans="1:39" ht="20.100000000000001" hidden="1" customHeight="1" outlineLevel="2">
      <c r="A512" s="73">
        <v>1712</v>
      </c>
      <c r="B512" s="74" t="s">
        <v>1148</v>
      </c>
      <c r="C512" s="75" t="s">
        <v>1301</v>
      </c>
      <c r="D512" s="76">
        <v>0</v>
      </c>
      <c r="E512" s="76">
        <v>0</v>
      </c>
      <c r="F512" s="76">
        <v>0</v>
      </c>
      <c r="G512" s="76">
        <v>0</v>
      </c>
      <c r="H512" s="76">
        <v>0</v>
      </c>
      <c r="I512" s="76">
        <v>0</v>
      </c>
      <c r="J512" s="76">
        <v>0</v>
      </c>
      <c r="K512" s="76">
        <v>0</v>
      </c>
      <c r="L512" s="76">
        <v>0</v>
      </c>
      <c r="M512" s="76">
        <v>0</v>
      </c>
      <c r="N512" s="76">
        <v>0</v>
      </c>
      <c r="O512" s="76">
        <v>0</v>
      </c>
      <c r="P512" s="76">
        <v>0</v>
      </c>
      <c r="Q512" s="76">
        <v>0</v>
      </c>
      <c r="R512" s="76">
        <v>0</v>
      </c>
      <c r="S512" s="76">
        <v>0</v>
      </c>
      <c r="T512" s="76">
        <v>0</v>
      </c>
      <c r="U512" s="76">
        <v>0</v>
      </c>
      <c r="V512" s="76">
        <v>0</v>
      </c>
      <c r="W512" s="76">
        <v>0</v>
      </c>
      <c r="X512" s="76">
        <v>0</v>
      </c>
      <c r="Y512" s="76">
        <v>0</v>
      </c>
      <c r="Z512" s="76">
        <v>0</v>
      </c>
      <c r="AA512" s="76">
        <v>0</v>
      </c>
      <c r="AB512" s="76">
        <v>0</v>
      </c>
      <c r="AC512" s="76">
        <v>0</v>
      </c>
      <c r="AD512" s="76">
        <v>0</v>
      </c>
      <c r="AE512" s="76">
        <v>0</v>
      </c>
      <c r="AF512" s="76">
        <v>0</v>
      </c>
      <c r="AG512" s="76">
        <v>0</v>
      </c>
      <c r="AH512" s="76">
        <v>0</v>
      </c>
      <c r="AI512" s="76">
        <v>0</v>
      </c>
      <c r="AJ512" s="77">
        <f t="shared" si="7"/>
        <v>0</v>
      </c>
      <c r="AM512" s="70"/>
    </row>
    <row r="513" spans="1:39" ht="20.100000000000001" hidden="1" customHeight="1" outlineLevel="2">
      <c r="A513" s="73">
        <v>1713</v>
      </c>
      <c r="B513" s="74" t="s">
        <v>1149</v>
      </c>
      <c r="C513" s="75" t="s">
        <v>1301</v>
      </c>
      <c r="D513" s="76">
        <v>0</v>
      </c>
      <c r="E513" s="76">
        <v>0</v>
      </c>
      <c r="F513" s="76">
        <v>0</v>
      </c>
      <c r="G513" s="76">
        <v>0</v>
      </c>
      <c r="H513" s="76">
        <v>0</v>
      </c>
      <c r="I513" s="76">
        <v>0</v>
      </c>
      <c r="J513" s="76">
        <v>0</v>
      </c>
      <c r="K513" s="76">
        <v>0</v>
      </c>
      <c r="L513" s="76">
        <v>0</v>
      </c>
      <c r="M513" s="76">
        <v>0</v>
      </c>
      <c r="N513" s="76">
        <v>0</v>
      </c>
      <c r="O513" s="76">
        <v>0</v>
      </c>
      <c r="P513" s="76">
        <v>0</v>
      </c>
      <c r="Q513" s="76">
        <v>0</v>
      </c>
      <c r="R513" s="76">
        <v>0</v>
      </c>
      <c r="S513" s="76">
        <v>0</v>
      </c>
      <c r="T513" s="76">
        <v>0</v>
      </c>
      <c r="U513" s="76">
        <v>0</v>
      </c>
      <c r="V513" s="76">
        <v>0</v>
      </c>
      <c r="W513" s="76">
        <v>0</v>
      </c>
      <c r="X513" s="76">
        <v>0</v>
      </c>
      <c r="Y513" s="76">
        <v>0</v>
      </c>
      <c r="Z513" s="76">
        <v>0</v>
      </c>
      <c r="AA513" s="76">
        <v>0</v>
      </c>
      <c r="AB513" s="76">
        <v>0</v>
      </c>
      <c r="AC513" s="76">
        <v>0</v>
      </c>
      <c r="AD513" s="76">
        <v>0</v>
      </c>
      <c r="AE513" s="76">
        <v>0</v>
      </c>
      <c r="AF513" s="76">
        <v>0</v>
      </c>
      <c r="AG513" s="76">
        <v>0</v>
      </c>
      <c r="AH513" s="76">
        <v>0</v>
      </c>
      <c r="AI513" s="76">
        <v>0</v>
      </c>
      <c r="AJ513" s="77">
        <f t="shared" si="7"/>
        <v>0</v>
      </c>
      <c r="AM513" s="70"/>
    </row>
    <row r="514" spans="1:39" ht="20.100000000000001" hidden="1" customHeight="1" outlineLevel="2">
      <c r="A514" s="73">
        <v>1714</v>
      </c>
      <c r="B514" s="74" t="s">
        <v>1150</v>
      </c>
      <c r="C514" s="75" t="s">
        <v>1301</v>
      </c>
      <c r="D514" s="76">
        <v>0</v>
      </c>
      <c r="E514" s="76">
        <v>0</v>
      </c>
      <c r="F514" s="76">
        <v>0</v>
      </c>
      <c r="G514" s="76">
        <v>0</v>
      </c>
      <c r="H514" s="76">
        <v>0</v>
      </c>
      <c r="I514" s="76">
        <v>0</v>
      </c>
      <c r="J514" s="76">
        <v>0</v>
      </c>
      <c r="K514" s="76">
        <v>0</v>
      </c>
      <c r="L514" s="76">
        <v>0</v>
      </c>
      <c r="M514" s="76">
        <v>0</v>
      </c>
      <c r="N514" s="76">
        <v>0</v>
      </c>
      <c r="O514" s="76">
        <v>0</v>
      </c>
      <c r="P514" s="76">
        <v>0</v>
      </c>
      <c r="Q514" s="76">
        <v>0</v>
      </c>
      <c r="R514" s="76">
        <v>0</v>
      </c>
      <c r="S514" s="76">
        <v>0</v>
      </c>
      <c r="T514" s="76">
        <v>0</v>
      </c>
      <c r="U514" s="76">
        <v>0</v>
      </c>
      <c r="V514" s="76">
        <v>0</v>
      </c>
      <c r="W514" s="76">
        <v>0</v>
      </c>
      <c r="X514" s="76">
        <v>0</v>
      </c>
      <c r="Y514" s="76">
        <v>0</v>
      </c>
      <c r="Z514" s="76">
        <v>0</v>
      </c>
      <c r="AA514" s="76">
        <v>0</v>
      </c>
      <c r="AB514" s="76">
        <v>0</v>
      </c>
      <c r="AC514" s="76">
        <v>0</v>
      </c>
      <c r="AD514" s="76">
        <v>0</v>
      </c>
      <c r="AE514" s="76">
        <v>0</v>
      </c>
      <c r="AF514" s="76">
        <v>0</v>
      </c>
      <c r="AG514" s="76">
        <v>0</v>
      </c>
      <c r="AH514" s="76">
        <v>0</v>
      </c>
      <c r="AI514" s="76">
        <v>0</v>
      </c>
      <c r="AJ514" s="77">
        <f t="shared" si="7"/>
        <v>0</v>
      </c>
      <c r="AM514" s="70"/>
    </row>
    <row r="515" spans="1:39" ht="20.100000000000001" hidden="1" customHeight="1" outlineLevel="2">
      <c r="A515" s="73">
        <v>1715</v>
      </c>
      <c r="B515" s="74" t="s">
        <v>1151</v>
      </c>
      <c r="C515" s="75" t="s">
        <v>1301</v>
      </c>
      <c r="D515" s="76">
        <v>0</v>
      </c>
      <c r="E515" s="76">
        <v>0</v>
      </c>
      <c r="F515" s="76">
        <v>0</v>
      </c>
      <c r="G515" s="76">
        <v>0</v>
      </c>
      <c r="H515" s="76">
        <v>0</v>
      </c>
      <c r="I515" s="76">
        <v>0</v>
      </c>
      <c r="J515" s="76">
        <v>0</v>
      </c>
      <c r="K515" s="76">
        <v>0</v>
      </c>
      <c r="L515" s="76">
        <v>0</v>
      </c>
      <c r="M515" s="76">
        <v>0</v>
      </c>
      <c r="N515" s="76">
        <v>0</v>
      </c>
      <c r="O515" s="76">
        <v>0</v>
      </c>
      <c r="P515" s="76">
        <v>0</v>
      </c>
      <c r="Q515" s="76">
        <v>0</v>
      </c>
      <c r="R515" s="76">
        <v>0</v>
      </c>
      <c r="S515" s="76">
        <v>0</v>
      </c>
      <c r="T515" s="76">
        <v>0</v>
      </c>
      <c r="U515" s="76">
        <v>0</v>
      </c>
      <c r="V515" s="76">
        <v>0</v>
      </c>
      <c r="W515" s="76">
        <v>0</v>
      </c>
      <c r="X515" s="76">
        <v>0</v>
      </c>
      <c r="Y515" s="76">
        <v>0</v>
      </c>
      <c r="Z515" s="76">
        <v>0</v>
      </c>
      <c r="AA515" s="76">
        <v>0</v>
      </c>
      <c r="AB515" s="76">
        <v>0</v>
      </c>
      <c r="AC515" s="76">
        <v>0</v>
      </c>
      <c r="AD515" s="76">
        <v>0</v>
      </c>
      <c r="AE515" s="76">
        <v>0</v>
      </c>
      <c r="AF515" s="76">
        <v>0</v>
      </c>
      <c r="AG515" s="76">
        <v>0</v>
      </c>
      <c r="AH515" s="76">
        <v>0</v>
      </c>
      <c r="AI515" s="76">
        <v>0</v>
      </c>
      <c r="AJ515" s="77">
        <f t="shared" si="7"/>
        <v>0</v>
      </c>
      <c r="AM515" s="70"/>
    </row>
    <row r="516" spans="1:39" ht="20.100000000000001" hidden="1" customHeight="1" outlineLevel="2">
      <c r="A516" s="73">
        <v>1716</v>
      </c>
      <c r="B516" s="74" t="s">
        <v>1152</v>
      </c>
      <c r="C516" s="75" t="s">
        <v>1301</v>
      </c>
      <c r="D516" s="76">
        <v>0</v>
      </c>
      <c r="E516" s="76">
        <v>0</v>
      </c>
      <c r="F516" s="76">
        <v>0</v>
      </c>
      <c r="G516" s="76">
        <v>0</v>
      </c>
      <c r="H516" s="76">
        <v>0</v>
      </c>
      <c r="I516" s="76">
        <v>0</v>
      </c>
      <c r="J516" s="76">
        <v>0</v>
      </c>
      <c r="K516" s="76">
        <v>0</v>
      </c>
      <c r="L516" s="76">
        <v>0</v>
      </c>
      <c r="M516" s="76">
        <v>0</v>
      </c>
      <c r="N516" s="76">
        <v>0</v>
      </c>
      <c r="O516" s="76">
        <v>0</v>
      </c>
      <c r="P516" s="76">
        <v>0</v>
      </c>
      <c r="Q516" s="76">
        <v>0</v>
      </c>
      <c r="R516" s="76">
        <v>0</v>
      </c>
      <c r="S516" s="76">
        <v>0</v>
      </c>
      <c r="T516" s="76">
        <v>0</v>
      </c>
      <c r="U516" s="76">
        <v>0</v>
      </c>
      <c r="V516" s="76">
        <v>0</v>
      </c>
      <c r="W516" s="76">
        <v>0</v>
      </c>
      <c r="X516" s="76">
        <v>0</v>
      </c>
      <c r="Y516" s="76">
        <v>0</v>
      </c>
      <c r="Z516" s="76">
        <v>0</v>
      </c>
      <c r="AA516" s="76">
        <v>0</v>
      </c>
      <c r="AB516" s="76">
        <v>0</v>
      </c>
      <c r="AC516" s="76">
        <v>0</v>
      </c>
      <c r="AD516" s="76">
        <v>0</v>
      </c>
      <c r="AE516" s="76">
        <v>0</v>
      </c>
      <c r="AF516" s="76">
        <v>0</v>
      </c>
      <c r="AG516" s="76">
        <v>0</v>
      </c>
      <c r="AH516" s="76">
        <v>0</v>
      </c>
      <c r="AI516" s="76">
        <v>0</v>
      </c>
      <c r="AJ516" s="77">
        <f t="shared" si="7"/>
        <v>0</v>
      </c>
      <c r="AM516" s="70"/>
    </row>
    <row r="517" spans="1:39" ht="20.100000000000001" hidden="1" customHeight="1" outlineLevel="2">
      <c r="A517" s="73">
        <v>1717</v>
      </c>
      <c r="B517" s="74" t="s">
        <v>1153</v>
      </c>
      <c r="C517" s="75" t="s">
        <v>1301</v>
      </c>
      <c r="D517" s="76">
        <v>0</v>
      </c>
      <c r="E517" s="76">
        <v>0</v>
      </c>
      <c r="F517" s="76">
        <v>0</v>
      </c>
      <c r="G517" s="76">
        <v>0</v>
      </c>
      <c r="H517" s="76">
        <v>0</v>
      </c>
      <c r="I517" s="76">
        <v>0</v>
      </c>
      <c r="J517" s="76">
        <v>0</v>
      </c>
      <c r="K517" s="76">
        <v>0</v>
      </c>
      <c r="L517" s="76">
        <v>0</v>
      </c>
      <c r="M517" s="76">
        <v>0</v>
      </c>
      <c r="N517" s="76">
        <v>0</v>
      </c>
      <c r="O517" s="76">
        <v>0</v>
      </c>
      <c r="P517" s="76">
        <v>0</v>
      </c>
      <c r="Q517" s="76">
        <v>0</v>
      </c>
      <c r="R517" s="76">
        <v>0</v>
      </c>
      <c r="S517" s="76">
        <v>0</v>
      </c>
      <c r="T517" s="76">
        <v>0</v>
      </c>
      <c r="U517" s="76">
        <v>0</v>
      </c>
      <c r="V517" s="76">
        <v>0</v>
      </c>
      <c r="W517" s="76">
        <v>0</v>
      </c>
      <c r="X517" s="76">
        <v>0</v>
      </c>
      <c r="Y517" s="76">
        <v>0</v>
      </c>
      <c r="Z517" s="76">
        <v>0</v>
      </c>
      <c r="AA517" s="76">
        <v>0</v>
      </c>
      <c r="AB517" s="76">
        <v>0</v>
      </c>
      <c r="AC517" s="76">
        <v>0</v>
      </c>
      <c r="AD517" s="76">
        <v>0</v>
      </c>
      <c r="AE517" s="76">
        <v>0</v>
      </c>
      <c r="AF517" s="76">
        <v>0</v>
      </c>
      <c r="AG517" s="76">
        <v>0</v>
      </c>
      <c r="AH517" s="76">
        <v>0</v>
      </c>
      <c r="AI517" s="76">
        <v>0</v>
      </c>
      <c r="AJ517" s="77">
        <f t="shared" si="7"/>
        <v>0</v>
      </c>
      <c r="AM517" s="70"/>
    </row>
    <row r="518" spans="1:39" ht="20.100000000000001" hidden="1" customHeight="1" outlineLevel="2">
      <c r="A518" s="73">
        <v>1718</v>
      </c>
      <c r="B518" s="74" t="s">
        <v>1154</v>
      </c>
      <c r="C518" s="75" t="s">
        <v>1301</v>
      </c>
      <c r="D518" s="76">
        <v>0</v>
      </c>
      <c r="E518" s="76">
        <v>0</v>
      </c>
      <c r="F518" s="76">
        <v>0</v>
      </c>
      <c r="G518" s="76">
        <v>0</v>
      </c>
      <c r="H518" s="76">
        <v>0</v>
      </c>
      <c r="I518" s="76">
        <v>0</v>
      </c>
      <c r="J518" s="76">
        <v>0</v>
      </c>
      <c r="K518" s="76">
        <v>0</v>
      </c>
      <c r="L518" s="76">
        <v>0</v>
      </c>
      <c r="M518" s="76">
        <v>0</v>
      </c>
      <c r="N518" s="76">
        <v>0</v>
      </c>
      <c r="O518" s="76">
        <v>0</v>
      </c>
      <c r="P518" s="76">
        <v>0</v>
      </c>
      <c r="Q518" s="76">
        <v>0</v>
      </c>
      <c r="R518" s="76">
        <v>0</v>
      </c>
      <c r="S518" s="76">
        <v>0</v>
      </c>
      <c r="T518" s="76">
        <v>0</v>
      </c>
      <c r="U518" s="76">
        <v>0</v>
      </c>
      <c r="V518" s="76">
        <v>0</v>
      </c>
      <c r="W518" s="76">
        <v>0</v>
      </c>
      <c r="X518" s="76">
        <v>0</v>
      </c>
      <c r="Y518" s="76">
        <v>0</v>
      </c>
      <c r="Z518" s="76">
        <v>0</v>
      </c>
      <c r="AA518" s="76">
        <v>0</v>
      </c>
      <c r="AB518" s="76">
        <v>0</v>
      </c>
      <c r="AC518" s="76">
        <v>0</v>
      </c>
      <c r="AD518" s="76">
        <v>0</v>
      </c>
      <c r="AE518" s="76">
        <v>0</v>
      </c>
      <c r="AF518" s="76">
        <v>0</v>
      </c>
      <c r="AG518" s="76">
        <v>0</v>
      </c>
      <c r="AH518" s="76">
        <v>0</v>
      </c>
      <c r="AI518" s="76">
        <v>0</v>
      </c>
      <c r="AJ518" s="77">
        <f t="shared" si="7"/>
        <v>0</v>
      </c>
      <c r="AM518" s="70"/>
    </row>
    <row r="519" spans="1:39" ht="20.100000000000001" hidden="1" customHeight="1" outlineLevel="2">
      <c r="A519" s="73">
        <v>1719</v>
      </c>
      <c r="B519" s="74" t="s">
        <v>1155</v>
      </c>
      <c r="C519" s="75" t="s">
        <v>1301</v>
      </c>
      <c r="D519" s="76">
        <v>0</v>
      </c>
      <c r="E519" s="76">
        <v>0</v>
      </c>
      <c r="F519" s="76">
        <v>0</v>
      </c>
      <c r="G519" s="76">
        <v>0</v>
      </c>
      <c r="H519" s="76">
        <v>0</v>
      </c>
      <c r="I519" s="76">
        <v>0</v>
      </c>
      <c r="J519" s="76">
        <v>0</v>
      </c>
      <c r="K519" s="76">
        <v>0</v>
      </c>
      <c r="L519" s="76">
        <v>0</v>
      </c>
      <c r="M519" s="76">
        <v>0</v>
      </c>
      <c r="N519" s="76">
        <v>0</v>
      </c>
      <c r="O519" s="76">
        <v>0</v>
      </c>
      <c r="P519" s="76">
        <v>0</v>
      </c>
      <c r="Q519" s="76">
        <v>0</v>
      </c>
      <c r="R519" s="76">
        <v>0</v>
      </c>
      <c r="S519" s="76">
        <v>0</v>
      </c>
      <c r="T519" s="76">
        <v>0</v>
      </c>
      <c r="U519" s="76">
        <v>0</v>
      </c>
      <c r="V519" s="76">
        <v>0</v>
      </c>
      <c r="W519" s="76">
        <v>0</v>
      </c>
      <c r="X519" s="76">
        <v>0</v>
      </c>
      <c r="Y519" s="76">
        <v>0</v>
      </c>
      <c r="Z519" s="76">
        <v>0</v>
      </c>
      <c r="AA519" s="76">
        <v>0</v>
      </c>
      <c r="AB519" s="76">
        <v>0</v>
      </c>
      <c r="AC519" s="76">
        <v>0</v>
      </c>
      <c r="AD519" s="76">
        <v>0</v>
      </c>
      <c r="AE519" s="76">
        <v>0</v>
      </c>
      <c r="AF519" s="76">
        <v>0</v>
      </c>
      <c r="AG519" s="76">
        <v>0</v>
      </c>
      <c r="AH519" s="76">
        <v>0</v>
      </c>
      <c r="AI519" s="76">
        <v>0</v>
      </c>
      <c r="AJ519" s="77">
        <f t="shared" si="7"/>
        <v>0</v>
      </c>
      <c r="AM519" s="70"/>
    </row>
    <row r="520" spans="1:39" ht="20.100000000000001" hidden="1" customHeight="1" outlineLevel="2">
      <c r="A520" s="73">
        <v>1720</v>
      </c>
      <c r="B520" s="74" t="s">
        <v>1156</v>
      </c>
      <c r="C520" s="75" t="s">
        <v>1301</v>
      </c>
      <c r="D520" s="76">
        <v>0</v>
      </c>
      <c r="E520" s="76">
        <v>0</v>
      </c>
      <c r="F520" s="76">
        <v>0</v>
      </c>
      <c r="G520" s="76">
        <v>0</v>
      </c>
      <c r="H520" s="76">
        <v>0</v>
      </c>
      <c r="I520" s="76">
        <v>0</v>
      </c>
      <c r="J520" s="76">
        <v>0</v>
      </c>
      <c r="K520" s="76">
        <v>0</v>
      </c>
      <c r="L520" s="76">
        <v>0</v>
      </c>
      <c r="M520" s="76">
        <v>0</v>
      </c>
      <c r="N520" s="76">
        <v>0</v>
      </c>
      <c r="O520" s="76">
        <v>0</v>
      </c>
      <c r="P520" s="76">
        <v>0</v>
      </c>
      <c r="Q520" s="76">
        <v>0</v>
      </c>
      <c r="R520" s="76">
        <v>0</v>
      </c>
      <c r="S520" s="76">
        <v>0</v>
      </c>
      <c r="T520" s="76">
        <v>0</v>
      </c>
      <c r="U520" s="76">
        <v>0</v>
      </c>
      <c r="V520" s="76">
        <v>0</v>
      </c>
      <c r="W520" s="76">
        <v>0</v>
      </c>
      <c r="X520" s="76">
        <v>0</v>
      </c>
      <c r="Y520" s="76">
        <v>0</v>
      </c>
      <c r="Z520" s="76">
        <v>0</v>
      </c>
      <c r="AA520" s="76">
        <v>0</v>
      </c>
      <c r="AB520" s="76">
        <v>0</v>
      </c>
      <c r="AC520" s="76">
        <v>0</v>
      </c>
      <c r="AD520" s="76">
        <v>0</v>
      </c>
      <c r="AE520" s="76">
        <v>0</v>
      </c>
      <c r="AF520" s="76">
        <v>0</v>
      </c>
      <c r="AG520" s="76">
        <v>0</v>
      </c>
      <c r="AH520" s="76">
        <v>0</v>
      </c>
      <c r="AI520" s="76">
        <v>0</v>
      </c>
      <c r="AJ520" s="77">
        <f t="shared" si="7"/>
        <v>0</v>
      </c>
      <c r="AM520" s="70"/>
    </row>
    <row r="521" spans="1:39" ht="20.100000000000001" hidden="1" customHeight="1" outlineLevel="2">
      <c r="A521" s="73">
        <v>1721</v>
      </c>
      <c r="B521" s="74" t="s">
        <v>1157</v>
      </c>
      <c r="C521" s="75" t="s">
        <v>1301</v>
      </c>
      <c r="D521" s="76">
        <v>0</v>
      </c>
      <c r="E521" s="76">
        <v>0</v>
      </c>
      <c r="F521" s="76">
        <v>0</v>
      </c>
      <c r="G521" s="76">
        <v>0</v>
      </c>
      <c r="H521" s="76">
        <v>0</v>
      </c>
      <c r="I521" s="76">
        <v>0</v>
      </c>
      <c r="J521" s="76">
        <v>0</v>
      </c>
      <c r="K521" s="76">
        <v>0</v>
      </c>
      <c r="L521" s="76">
        <v>0</v>
      </c>
      <c r="M521" s="76">
        <v>0</v>
      </c>
      <c r="N521" s="76">
        <v>0</v>
      </c>
      <c r="O521" s="76">
        <v>0</v>
      </c>
      <c r="P521" s="76">
        <v>0</v>
      </c>
      <c r="Q521" s="76">
        <v>0</v>
      </c>
      <c r="R521" s="76">
        <v>0</v>
      </c>
      <c r="S521" s="76">
        <v>0</v>
      </c>
      <c r="T521" s="76">
        <v>0</v>
      </c>
      <c r="U521" s="76">
        <v>0</v>
      </c>
      <c r="V521" s="76">
        <v>0</v>
      </c>
      <c r="W521" s="76">
        <v>0</v>
      </c>
      <c r="X521" s="76">
        <v>0</v>
      </c>
      <c r="Y521" s="76">
        <v>0</v>
      </c>
      <c r="Z521" s="76">
        <v>0</v>
      </c>
      <c r="AA521" s="76">
        <v>0</v>
      </c>
      <c r="AB521" s="76">
        <v>0</v>
      </c>
      <c r="AC521" s="76">
        <v>0</v>
      </c>
      <c r="AD521" s="76">
        <v>0</v>
      </c>
      <c r="AE521" s="76">
        <v>0</v>
      </c>
      <c r="AF521" s="76">
        <v>0</v>
      </c>
      <c r="AG521" s="76">
        <v>0</v>
      </c>
      <c r="AH521" s="76">
        <v>0</v>
      </c>
      <c r="AI521" s="76">
        <v>0</v>
      </c>
      <c r="AJ521" s="77">
        <f t="shared" si="7"/>
        <v>0</v>
      </c>
      <c r="AM521" s="70"/>
    </row>
    <row r="522" spans="1:39" ht="20.100000000000001" hidden="1" customHeight="1" outlineLevel="2">
      <c r="A522" s="73">
        <v>1722</v>
      </c>
      <c r="B522" s="74" t="s">
        <v>1158</v>
      </c>
      <c r="C522" s="75" t="s">
        <v>1301</v>
      </c>
      <c r="D522" s="76">
        <v>0</v>
      </c>
      <c r="E522" s="76">
        <v>0</v>
      </c>
      <c r="F522" s="76">
        <v>0</v>
      </c>
      <c r="G522" s="76">
        <v>0</v>
      </c>
      <c r="H522" s="76">
        <v>0</v>
      </c>
      <c r="I522" s="76">
        <v>0</v>
      </c>
      <c r="J522" s="76">
        <v>0</v>
      </c>
      <c r="K522" s="76">
        <v>0</v>
      </c>
      <c r="L522" s="76">
        <v>0</v>
      </c>
      <c r="M522" s="76">
        <v>0</v>
      </c>
      <c r="N522" s="76">
        <v>0</v>
      </c>
      <c r="O522" s="76">
        <v>0</v>
      </c>
      <c r="P522" s="76">
        <v>0</v>
      </c>
      <c r="Q522" s="76">
        <v>0</v>
      </c>
      <c r="R522" s="76">
        <v>0</v>
      </c>
      <c r="S522" s="76">
        <v>0</v>
      </c>
      <c r="T522" s="76">
        <v>0</v>
      </c>
      <c r="U522" s="76">
        <v>0</v>
      </c>
      <c r="V522" s="76">
        <v>0</v>
      </c>
      <c r="W522" s="76">
        <v>0</v>
      </c>
      <c r="X522" s="76">
        <v>0</v>
      </c>
      <c r="Y522" s="76">
        <v>0</v>
      </c>
      <c r="Z522" s="76">
        <v>0</v>
      </c>
      <c r="AA522" s="76">
        <v>0</v>
      </c>
      <c r="AB522" s="76">
        <v>0</v>
      </c>
      <c r="AC522" s="76">
        <v>0</v>
      </c>
      <c r="AD522" s="76">
        <v>0</v>
      </c>
      <c r="AE522" s="76">
        <v>0</v>
      </c>
      <c r="AF522" s="76">
        <v>0</v>
      </c>
      <c r="AG522" s="76">
        <v>0</v>
      </c>
      <c r="AH522" s="76">
        <v>0</v>
      </c>
      <c r="AI522" s="76">
        <v>0</v>
      </c>
      <c r="AJ522" s="77">
        <f t="shared" si="7"/>
        <v>0</v>
      </c>
      <c r="AM522" s="70"/>
    </row>
    <row r="523" spans="1:39" ht="20.100000000000001" hidden="1" customHeight="1" outlineLevel="2">
      <c r="A523" s="73">
        <v>1723</v>
      </c>
      <c r="B523" s="74" t="s">
        <v>1159</v>
      </c>
      <c r="C523" s="75" t="s">
        <v>1301</v>
      </c>
      <c r="D523" s="76">
        <v>0</v>
      </c>
      <c r="E523" s="76">
        <v>0</v>
      </c>
      <c r="F523" s="76">
        <v>0</v>
      </c>
      <c r="G523" s="76">
        <v>0</v>
      </c>
      <c r="H523" s="76">
        <v>0</v>
      </c>
      <c r="I523" s="76">
        <v>0</v>
      </c>
      <c r="J523" s="76">
        <v>0</v>
      </c>
      <c r="K523" s="76">
        <v>0</v>
      </c>
      <c r="L523" s="76">
        <v>0</v>
      </c>
      <c r="M523" s="76">
        <v>0</v>
      </c>
      <c r="N523" s="76">
        <v>0</v>
      </c>
      <c r="O523" s="76">
        <v>0</v>
      </c>
      <c r="P523" s="76">
        <v>0</v>
      </c>
      <c r="Q523" s="76">
        <v>0</v>
      </c>
      <c r="R523" s="76">
        <v>0</v>
      </c>
      <c r="S523" s="76">
        <v>0</v>
      </c>
      <c r="T523" s="76">
        <v>0</v>
      </c>
      <c r="U523" s="76">
        <v>0</v>
      </c>
      <c r="V523" s="76">
        <v>0</v>
      </c>
      <c r="W523" s="76">
        <v>0</v>
      </c>
      <c r="X523" s="76">
        <v>0</v>
      </c>
      <c r="Y523" s="76">
        <v>0</v>
      </c>
      <c r="Z523" s="76">
        <v>0</v>
      </c>
      <c r="AA523" s="76">
        <v>0</v>
      </c>
      <c r="AB523" s="76">
        <v>0</v>
      </c>
      <c r="AC523" s="76">
        <v>0</v>
      </c>
      <c r="AD523" s="76">
        <v>0</v>
      </c>
      <c r="AE523" s="76">
        <v>0</v>
      </c>
      <c r="AF523" s="76">
        <v>0</v>
      </c>
      <c r="AG523" s="76">
        <v>0</v>
      </c>
      <c r="AH523" s="76">
        <v>0</v>
      </c>
      <c r="AI523" s="76">
        <v>0</v>
      </c>
      <c r="AJ523" s="77">
        <f t="shared" si="7"/>
        <v>0</v>
      </c>
      <c r="AM523" s="70"/>
    </row>
    <row r="524" spans="1:39" ht="20.100000000000001" hidden="1" customHeight="1" outlineLevel="2">
      <c r="A524" s="73">
        <v>1724</v>
      </c>
      <c r="B524" s="74" t="s">
        <v>1160</v>
      </c>
      <c r="C524" s="75" t="s">
        <v>1301</v>
      </c>
      <c r="D524" s="76">
        <v>0</v>
      </c>
      <c r="E524" s="76">
        <v>0</v>
      </c>
      <c r="F524" s="76">
        <v>0</v>
      </c>
      <c r="G524" s="76">
        <v>0</v>
      </c>
      <c r="H524" s="76">
        <v>0</v>
      </c>
      <c r="I524" s="76">
        <v>0</v>
      </c>
      <c r="J524" s="76">
        <v>0</v>
      </c>
      <c r="K524" s="76">
        <v>0</v>
      </c>
      <c r="L524" s="76">
        <v>0</v>
      </c>
      <c r="M524" s="76">
        <v>0</v>
      </c>
      <c r="N524" s="76">
        <v>0</v>
      </c>
      <c r="O524" s="76">
        <v>0</v>
      </c>
      <c r="P524" s="76">
        <v>0</v>
      </c>
      <c r="Q524" s="76">
        <v>0</v>
      </c>
      <c r="R524" s="76">
        <v>0</v>
      </c>
      <c r="S524" s="76">
        <v>0</v>
      </c>
      <c r="T524" s="76">
        <v>0</v>
      </c>
      <c r="U524" s="76">
        <v>0</v>
      </c>
      <c r="V524" s="76">
        <v>0</v>
      </c>
      <c r="W524" s="76">
        <v>0</v>
      </c>
      <c r="X524" s="76">
        <v>0</v>
      </c>
      <c r="Y524" s="76">
        <v>0</v>
      </c>
      <c r="Z524" s="76">
        <v>0</v>
      </c>
      <c r="AA524" s="76">
        <v>0</v>
      </c>
      <c r="AB524" s="76">
        <v>0</v>
      </c>
      <c r="AC524" s="76">
        <v>0</v>
      </c>
      <c r="AD524" s="76">
        <v>0</v>
      </c>
      <c r="AE524" s="76">
        <v>0</v>
      </c>
      <c r="AF524" s="76">
        <v>0</v>
      </c>
      <c r="AG524" s="76">
        <v>0</v>
      </c>
      <c r="AH524" s="76">
        <v>0</v>
      </c>
      <c r="AI524" s="76">
        <v>0</v>
      </c>
      <c r="AJ524" s="77">
        <f t="shared" si="7"/>
        <v>0</v>
      </c>
      <c r="AM524" s="70"/>
    </row>
    <row r="525" spans="1:39" ht="20.100000000000001" hidden="1" customHeight="1" outlineLevel="2">
      <c r="A525" s="73">
        <v>1725</v>
      </c>
      <c r="B525" s="74" t="s">
        <v>1161</v>
      </c>
      <c r="C525" s="75" t="s">
        <v>1301</v>
      </c>
      <c r="D525" s="76">
        <v>0</v>
      </c>
      <c r="E525" s="76">
        <v>0</v>
      </c>
      <c r="F525" s="76">
        <v>0</v>
      </c>
      <c r="G525" s="76">
        <v>0</v>
      </c>
      <c r="H525" s="76">
        <v>0</v>
      </c>
      <c r="I525" s="76">
        <v>0</v>
      </c>
      <c r="J525" s="76">
        <v>0</v>
      </c>
      <c r="K525" s="76">
        <v>0</v>
      </c>
      <c r="L525" s="76">
        <v>0</v>
      </c>
      <c r="M525" s="76">
        <v>0</v>
      </c>
      <c r="N525" s="76">
        <v>0</v>
      </c>
      <c r="O525" s="76">
        <v>0</v>
      </c>
      <c r="P525" s="76">
        <v>0</v>
      </c>
      <c r="Q525" s="76">
        <v>0</v>
      </c>
      <c r="R525" s="76">
        <v>0</v>
      </c>
      <c r="S525" s="76">
        <v>0</v>
      </c>
      <c r="T525" s="76">
        <v>0</v>
      </c>
      <c r="U525" s="76">
        <v>0</v>
      </c>
      <c r="V525" s="76">
        <v>0</v>
      </c>
      <c r="W525" s="76">
        <v>0</v>
      </c>
      <c r="X525" s="76">
        <v>0</v>
      </c>
      <c r="Y525" s="76">
        <v>0</v>
      </c>
      <c r="Z525" s="76">
        <v>0</v>
      </c>
      <c r="AA525" s="76">
        <v>0</v>
      </c>
      <c r="AB525" s="76">
        <v>0</v>
      </c>
      <c r="AC525" s="76">
        <v>0</v>
      </c>
      <c r="AD525" s="76">
        <v>0</v>
      </c>
      <c r="AE525" s="76">
        <v>0</v>
      </c>
      <c r="AF525" s="76">
        <v>0</v>
      </c>
      <c r="AG525" s="76">
        <v>0</v>
      </c>
      <c r="AH525" s="76">
        <v>0</v>
      </c>
      <c r="AI525" s="76">
        <v>0</v>
      </c>
      <c r="AJ525" s="77">
        <f t="shared" si="7"/>
        <v>0</v>
      </c>
      <c r="AM525" s="70"/>
    </row>
    <row r="526" spans="1:39" ht="20.100000000000001" hidden="1" customHeight="1" outlineLevel="2">
      <c r="A526" s="73">
        <v>1726</v>
      </c>
      <c r="B526" s="74" t="s">
        <v>1162</v>
      </c>
      <c r="C526" s="75" t="s">
        <v>1301</v>
      </c>
      <c r="D526" s="76">
        <v>0</v>
      </c>
      <c r="E526" s="76">
        <v>0</v>
      </c>
      <c r="F526" s="76">
        <v>0</v>
      </c>
      <c r="G526" s="76">
        <v>0</v>
      </c>
      <c r="H526" s="76">
        <v>0</v>
      </c>
      <c r="I526" s="76">
        <v>0</v>
      </c>
      <c r="J526" s="76">
        <v>0</v>
      </c>
      <c r="K526" s="76">
        <v>0</v>
      </c>
      <c r="L526" s="76">
        <v>0</v>
      </c>
      <c r="M526" s="76">
        <v>0</v>
      </c>
      <c r="N526" s="76">
        <v>0</v>
      </c>
      <c r="O526" s="76">
        <v>0</v>
      </c>
      <c r="P526" s="76">
        <v>0</v>
      </c>
      <c r="Q526" s="76">
        <v>0</v>
      </c>
      <c r="R526" s="76">
        <v>0</v>
      </c>
      <c r="S526" s="76">
        <v>0</v>
      </c>
      <c r="T526" s="76">
        <v>0</v>
      </c>
      <c r="U526" s="76">
        <v>0</v>
      </c>
      <c r="V526" s="76">
        <v>0</v>
      </c>
      <c r="W526" s="76">
        <v>0</v>
      </c>
      <c r="X526" s="76">
        <v>0</v>
      </c>
      <c r="Y526" s="76">
        <v>0</v>
      </c>
      <c r="Z526" s="76">
        <v>0</v>
      </c>
      <c r="AA526" s="76">
        <v>0</v>
      </c>
      <c r="AB526" s="76">
        <v>0</v>
      </c>
      <c r="AC526" s="76">
        <v>0</v>
      </c>
      <c r="AD526" s="76">
        <v>0</v>
      </c>
      <c r="AE526" s="76">
        <v>0</v>
      </c>
      <c r="AF526" s="76">
        <v>0</v>
      </c>
      <c r="AG526" s="76">
        <v>0</v>
      </c>
      <c r="AH526" s="76">
        <v>0</v>
      </c>
      <c r="AI526" s="76">
        <v>0</v>
      </c>
      <c r="AJ526" s="77">
        <f t="shared" ref="AJ526:AJ589" si="8">SUM(D526:AI526)</f>
        <v>0</v>
      </c>
      <c r="AM526" s="70"/>
    </row>
    <row r="527" spans="1:39" ht="20.100000000000001" hidden="1" customHeight="1" outlineLevel="2">
      <c r="A527" s="73">
        <v>1727</v>
      </c>
      <c r="B527" s="74" t="s">
        <v>1163</v>
      </c>
      <c r="C527" s="75" t="s">
        <v>1301</v>
      </c>
      <c r="D527" s="76">
        <v>0</v>
      </c>
      <c r="E527" s="76">
        <v>0</v>
      </c>
      <c r="F527" s="76">
        <v>0</v>
      </c>
      <c r="G527" s="76">
        <v>0</v>
      </c>
      <c r="H527" s="76">
        <v>0</v>
      </c>
      <c r="I527" s="76">
        <v>0</v>
      </c>
      <c r="J527" s="76">
        <v>0</v>
      </c>
      <c r="K527" s="76">
        <v>0</v>
      </c>
      <c r="L527" s="76">
        <v>0</v>
      </c>
      <c r="M527" s="76">
        <v>0</v>
      </c>
      <c r="N527" s="76">
        <v>0</v>
      </c>
      <c r="O527" s="76">
        <v>0</v>
      </c>
      <c r="P527" s="76">
        <v>0</v>
      </c>
      <c r="Q527" s="76">
        <v>0</v>
      </c>
      <c r="R527" s="76">
        <v>0</v>
      </c>
      <c r="S527" s="76">
        <v>0</v>
      </c>
      <c r="T527" s="76">
        <v>0</v>
      </c>
      <c r="U527" s="76">
        <v>0</v>
      </c>
      <c r="V527" s="76">
        <v>0</v>
      </c>
      <c r="W527" s="76">
        <v>0</v>
      </c>
      <c r="X527" s="76">
        <v>0</v>
      </c>
      <c r="Y527" s="76">
        <v>0</v>
      </c>
      <c r="Z527" s="76">
        <v>0</v>
      </c>
      <c r="AA527" s="76">
        <v>0</v>
      </c>
      <c r="AB527" s="76">
        <v>0</v>
      </c>
      <c r="AC527" s="76">
        <v>0</v>
      </c>
      <c r="AD527" s="76">
        <v>0</v>
      </c>
      <c r="AE527" s="76">
        <v>0</v>
      </c>
      <c r="AF527" s="76">
        <v>0</v>
      </c>
      <c r="AG527" s="76">
        <v>0</v>
      </c>
      <c r="AH527" s="76">
        <v>0</v>
      </c>
      <c r="AI527" s="76">
        <v>0</v>
      </c>
      <c r="AJ527" s="77">
        <f t="shared" si="8"/>
        <v>0</v>
      </c>
      <c r="AM527" s="70"/>
    </row>
    <row r="528" spans="1:39" ht="20.100000000000001" hidden="1" customHeight="1" outlineLevel="2">
      <c r="A528" s="73">
        <v>1728</v>
      </c>
      <c r="B528" s="74" t="s">
        <v>1164</v>
      </c>
      <c r="C528" s="75" t="s">
        <v>1301</v>
      </c>
      <c r="D528" s="76">
        <v>0</v>
      </c>
      <c r="E528" s="76">
        <v>0</v>
      </c>
      <c r="F528" s="76">
        <v>0</v>
      </c>
      <c r="G528" s="76">
        <v>0</v>
      </c>
      <c r="H528" s="76">
        <v>0</v>
      </c>
      <c r="I528" s="76">
        <v>0</v>
      </c>
      <c r="J528" s="76">
        <v>0</v>
      </c>
      <c r="K528" s="76">
        <v>0</v>
      </c>
      <c r="L528" s="76">
        <v>0</v>
      </c>
      <c r="M528" s="76">
        <v>0</v>
      </c>
      <c r="N528" s="76">
        <v>0</v>
      </c>
      <c r="O528" s="76">
        <v>0</v>
      </c>
      <c r="P528" s="76">
        <v>0</v>
      </c>
      <c r="Q528" s="76">
        <v>0</v>
      </c>
      <c r="R528" s="76">
        <v>0</v>
      </c>
      <c r="S528" s="76">
        <v>0</v>
      </c>
      <c r="T528" s="76">
        <v>0</v>
      </c>
      <c r="U528" s="76">
        <v>0</v>
      </c>
      <c r="V528" s="76">
        <v>0</v>
      </c>
      <c r="W528" s="76">
        <v>0</v>
      </c>
      <c r="X528" s="76">
        <v>0</v>
      </c>
      <c r="Y528" s="76">
        <v>0</v>
      </c>
      <c r="Z528" s="76">
        <v>0</v>
      </c>
      <c r="AA528" s="76">
        <v>0</v>
      </c>
      <c r="AB528" s="76">
        <v>0</v>
      </c>
      <c r="AC528" s="76">
        <v>0</v>
      </c>
      <c r="AD528" s="76">
        <v>0</v>
      </c>
      <c r="AE528" s="76">
        <v>0</v>
      </c>
      <c r="AF528" s="76">
        <v>0</v>
      </c>
      <c r="AG528" s="76">
        <v>0</v>
      </c>
      <c r="AH528" s="76">
        <v>0</v>
      </c>
      <c r="AI528" s="76">
        <v>0</v>
      </c>
      <c r="AJ528" s="77">
        <f t="shared" si="8"/>
        <v>0</v>
      </c>
      <c r="AM528" s="70"/>
    </row>
    <row r="529" spans="1:39" ht="20.100000000000001" hidden="1" customHeight="1" outlineLevel="2">
      <c r="A529" s="73">
        <v>1729</v>
      </c>
      <c r="B529" s="74" t="s">
        <v>1165</v>
      </c>
      <c r="C529" s="75" t="s">
        <v>1301</v>
      </c>
      <c r="D529" s="76">
        <v>0</v>
      </c>
      <c r="E529" s="76">
        <v>0</v>
      </c>
      <c r="F529" s="76">
        <v>0</v>
      </c>
      <c r="G529" s="76">
        <v>0</v>
      </c>
      <c r="H529" s="76">
        <v>0</v>
      </c>
      <c r="I529" s="76">
        <v>0</v>
      </c>
      <c r="J529" s="76">
        <v>0</v>
      </c>
      <c r="K529" s="76">
        <v>0</v>
      </c>
      <c r="L529" s="76">
        <v>0</v>
      </c>
      <c r="M529" s="76">
        <v>0</v>
      </c>
      <c r="N529" s="76">
        <v>0</v>
      </c>
      <c r="O529" s="76">
        <v>0</v>
      </c>
      <c r="P529" s="76">
        <v>0</v>
      </c>
      <c r="Q529" s="76">
        <v>0</v>
      </c>
      <c r="R529" s="76">
        <v>0</v>
      </c>
      <c r="S529" s="76">
        <v>0</v>
      </c>
      <c r="T529" s="76">
        <v>0</v>
      </c>
      <c r="U529" s="76">
        <v>0</v>
      </c>
      <c r="V529" s="76">
        <v>0</v>
      </c>
      <c r="W529" s="76">
        <v>0</v>
      </c>
      <c r="X529" s="76">
        <v>0</v>
      </c>
      <c r="Y529" s="76">
        <v>0</v>
      </c>
      <c r="Z529" s="76">
        <v>0</v>
      </c>
      <c r="AA529" s="76">
        <v>0</v>
      </c>
      <c r="AB529" s="76">
        <v>0</v>
      </c>
      <c r="AC529" s="76">
        <v>0</v>
      </c>
      <c r="AD529" s="76">
        <v>0</v>
      </c>
      <c r="AE529" s="76">
        <v>0</v>
      </c>
      <c r="AF529" s="76">
        <v>0</v>
      </c>
      <c r="AG529" s="76">
        <v>0</v>
      </c>
      <c r="AH529" s="76">
        <v>0</v>
      </c>
      <c r="AI529" s="76">
        <v>0</v>
      </c>
      <c r="AJ529" s="77">
        <f t="shared" si="8"/>
        <v>0</v>
      </c>
      <c r="AM529" s="70"/>
    </row>
    <row r="530" spans="1:39" ht="20.100000000000001" hidden="1" customHeight="1" outlineLevel="2">
      <c r="A530" s="73">
        <v>1730</v>
      </c>
      <c r="B530" s="74" t="s">
        <v>1166</v>
      </c>
      <c r="C530" s="75" t="s">
        <v>1301</v>
      </c>
      <c r="D530" s="76">
        <v>0</v>
      </c>
      <c r="E530" s="76">
        <v>0</v>
      </c>
      <c r="F530" s="76">
        <v>0</v>
      </c>
      <c r="G530" s="76">
        <v>0</v>
      </c>
      <c r="H530" s="76">
        <v>0</v>
      </c>
      <c r="I530" s="76">
        <v>0</v>
      </c>
      <c r="J530" s="76">
        <v>0</v>
      </c>
      <c r="K530" s="76">
        <v>0</v>
      </c>
      <c r="L530" s="76">
        <v>0</v>
      </c>
      <c r="M530" s="76">
        <v>0</v>
      </c>
      <c r="N530" s="76">
        <v>0</v>
      </c>
      <c r="O530" s="76">
        <v>0</v>
      </c>
      <c r="P530" s="76">
        <v>0</v>
      </c>
      <c r="Q530" s="76">
        <v>0</v>
      </c>
      <c r="R530" s="76">
        <v>0</v>
      </c>
      <c r="S530" s="76">
        <v>0</v>
      </c>
      <c r="T530" s="76">
        <v>0</v>
      </c>
      <c r="U530" s="76">
        <v>0</v>
      </c>
      <c r="V530" s="76">
        <v>0</v>
      </c>
      <c r="W530" s="76">
        <v>0</v>
      </c>
      <c r="X530" s="76">
        <v>0</v>
      </c>
      <c r="Y530" s="76">
        <v>0</v>
      </c>
      <c r="Z530" s="76">
        <v>0</v>
      </c>
      <c r="AA530" s="76">
        <v>0</v>
      </c>
      <c r="AB530" s="76">
        <v>0</v>
      </c>
      <c r="AC530" s="76">
        <v>0</v>
      </c>
      <c r="AD530" s="76">
        <v>0</v>
      </c>
      <c r="AE530" s="76">
        <v>0</v>
      </c>
      <c r="AF530" s="76">
        <v>0</v>
      </c>
      <c r="AG530" s="76">
        <v>0</v>
      </c>
      <c r="AH530" s="76">
        <v>0</v>
      </c>
      <c r="AI530" s="76">
        <v>0</v>
      </c>
      <c r="AJ530" s="77">
        <f t="shared" si="8"/>
        <v>0</v>
      </c>
      <c r="AM530" s="70"/>
    </row>
    <row r="531" spans="1:39" ht="20.100000000000001" hidden="1" customHeight="1" outlineLevel="2">
      <c r="A531" s="73">
        <v>1731</v>
      </c>
      <c r="B531" s="74" t="s">
        <v>1167</v>
      </c>
      <c r="C531" s="75" t="s">
        <v>1301</v>
      </c>
      <c r="D531" s="76">
        <v>0</v>
      </c>
      <c r="E531" s="76">
        <v>0</v>
      </c>
      <c r="F531" s="76">
        <v>0</v>
      </c>
      <c r="G531" s="76">
        <v>0</v>
      </c>
      <c r="H531" s="76">
        <v>0</v>
      </c>
      <c r="I531" s="76">
        <v>0</v>
      </c>
      <c r="J531" s="76">
        <v>0</v>
      </c>
      <c r="K531" s="76">
        <v>0</v>
      </c>
      <c r="L531" s="76">
        <v>0</v>
      </c>
      <c r="M531" s="76">
        <v>0</v>
      </c>
      <c r="N531" s="76">
        <v>0</v>
      </c>
      <c r="O531" s="76">
        <v>0</v>
      </c>
      <c r="P531" s="76">
        <v>0</v>
      </c>
      <c r="Q531" s="76">
        <v>0</v>
      </c>
      <c r="R531" s="76">
        <v>0</v>
      </c>
      <c r="S531" s="76">
        <v>0</v>
      </c>
      <c r="T531" s="76">
        <v>0</v>
      </c>
      <c r="U531" s="76">
        <v>0</v>
      </c>
      <c r="V531" s="76">
        <v>0</v>
      </c>
      <c r="W531" s="76">
        <v>0</v>
      </c>
      <c r="X531" s="76">
        <v>0</v>
      </c>
      <c r="Y531" s="76">
        <v>0</v>
      </c>
      <c r="Z531" s="76">
        <v>0</v>
      </c>
      <c r="AA531" s="76">
        <v>0</v>
      </c>
      <c r="AB531" s="76">
        <v>0</v>
      </c>
      <c r="AC531" s="76">
        <v>0</v>
      </c>
      <c r="AD531" s="76">
        <v>0</v>
      </c>
      <c r="AE531" s="76">
        <v>0</v>
      </c>
      <c r="AF531" s="76">
        <v>0</v>
      </c>
      <c r="AG531" s="76">
        <v>0</v>
      </c>
      <c r="AH531" s="76">
        <v>0</v>
      </c>
      <c r="AI531" s="76">
        <v>0</v>
      </c>
      <c r="AJ531" s="77">
        <f t="shared" si="8"/>
        <v>0</v>
      </c>
      <c r="AM531" s="70"/>
    </row>
    <row r="532" spans="1:39" ht="20.100000000000001" hidden="1" customHeight="1" outlineLevel="2">
      <c r="A532" s="73">
        <v>1732</v>
      </c>
      <c r="B532" s="74" t="s">
        <v>1168</v>
      </c>
      <c r="C532" s="75" t="s">
        <v>1301</v>
      </c>
      <c r="D532" s="76">
        <v>0</v>
      </c>
      <c r="E532" s="76">
        <v>0</v>
      </c>
      <c r="F532" s="76">
        <v>0</v>
      </c>
      <c r="G532" s="76">
        <v>0</v>
      </c>
      <c r="H532" s="76">
        <v>0</v>
      </c>
      <c r="I532" s="76">
        <v>0</v>
      </c>
      <c r="J532" s="76">
        <v>0</v>
      </c>
      <c r="K532" s="76">
        <v>0</v>
      </c>
      <c r="L532" s="76">
        <v>0</v>
      </c>
      <c r="M532" s="76">
        <v>0</v>
      </c>
      <c r="N532" s="76">
        <v>0</v>
      </c>
      <c r="O532" s="76">
        <v>0</v>
      </c>
      <c r="P532" s="76">
        <v>0</v>
      </c>
      <c r="Q532" s="76">
        <v>0</v>
      </c>
      <c r="R532" s="76">
        <v>0</v>
      </c>
      <c r="S532" s="76">
        <v>0</v>
      </c>
      <c r="T532" s="76">
        <v>0</v>
      </c>
      <c r="U532" s="76">
        <v>0</v>
      </c>
      <c r="V532" s="76">
        <v>0</v>
      </c>
      <c r="W532" s="76">
        <v>0</v>
      </c>
      <c r="X532" s="76">
        <v>0</v>
      </c>
      <c r="Y532" s="76">
        <v>0</v>
      </c>
      <c r="Z532" s="76">
        <v>0</v>
      </c>
      <c r="AA532" s="76">
        <v>0</v>
      </c>
      <c r="AB532" s="76">
        <v>0</v>
      </c>
      <c r="AC532" s="76">
        <v>0</v>
      </c>
      <c r="AD532" s="76">
        <v>0</v>
      </c>
      <c r="AE532" s="76">
        <v>0</v>
      </c>
      <c r="AF532" s="76">
        <v>0</v>
      </c>
      <c r="AG532" s="76">
        <v>0</v>
      </c>
      <c r="AH532" s="76">
        <v>0</v>
      </c>
      <c r="AI532" s="76">
        <v>0</v>
      </c>
      <c r="AJ532" s="77">
        <f t="shared" si="8"/>
        <v>0</v>
      </c>
      <c r="AM532" s="70"/>
    </row>
    <row r="533" spans="1:39" ht="20.100000000000001" hidden="1" customHeight="1" outlineLevel="2">
      <c r="A533" s="73">
        <v>1733</v>
      </c>
      <c r="B533" s="74" t="s">
        <v>1169</v>
      </c>
      <c r="C533" s="75" t="s">
        <v>1301</v>
      </c>
      <c r="D533" s="76">
        <v>0</v>
      </c>
      <c r="E533" s="76">
        <v>0</v>
      </c>
      <c r="F533" s="76">
        <v>0</v>
      </c>
      <c r="G533" s="76">
        <v>0</v>
      </c>
      <c r="H533" s="76">
        <v>0</v>
      </c>
      <c r="I533" s="76">
        <v>0</v>
      </c>
      <c r="J533" s="76">
        <v>0</v>
      </c>
      <c r="K533" s="76">
        <v>0</v>
      </c>
      <c r="L533" s="76">
        <v>0</v>
      </c>
      <c r="M533" s="76">
        <v>0</v>
      </c>
      <c r="N533" s="76">
        <v>0</v>
      </c>
      <c r="O533" s="76">
        <v>0</v>
      </c>
      <c r="P533" s="76">
        <v>0</v>
      </c>
      <c r="Q533" s="76">
        <v>0</v>
      </c>
      <c r="R533" s="76">
        <v>0</v>
      </c>
      <c r="S533" s="76">
        <v>0</v>
      </c>
      <c r="T533" s="76">
        <v>0</v>
      </c>
      <c r="U533" s="76">
        <v>0</v>
      </c>
      <c r="V533" s="76">
        <v>0</v>
      </c>
      <c r="W533" s="76">
        <v>0</v>
      </c>
      <c r="X533" s="76">
        <v>0</v>
      </c>
      <c r="Y533" s="76">
        <v>0</v>
      </c>
      <c r="Z533" s="76">
        <v>0</v>
      </c>
      <c r="AA533" s="76">
        <v>0</v>
      </c>
      <c r="AB533" s="76">
        <v>0</v>
      </c>
      <c r="AC533" s="76">
        <v>0</v>
      </c>
      <c r="AD533" s="76">
        <v>0</v>
      </c>
      <c r="AE533" s="76">
        <v>0</v>
      </c>
      <c r="AF533" s="76">
        <v>0</v>
      </c>
      <c r="AG533" s="76">
        <v>0</v>
      </c>
      <c r="AH533" s="76">
        <v>0</v>
      </c>
      <c r="AI533" s="76">
        <v>0</v>
      </c>
      <c r="AJ533" s="77">
        <f t="shared" si="8"/>
        <v>0</v>
      </c>
      <c r="AM533" s="70"/>
    </row>
    <row r="534" spans="1:39" ht="20.100000000000001" hidden="1" customHeight="1" outlineLevel="2">
      <c r="A534" s="73">
        <v>1734</v>
      </c>
      <c r="B534" s="74" t="s">
        <v>1170</v>
      </c>
      <c r="C534" s="75" t="s">
        <v>1301</v>
      </c>
      <c r="D534" s="76">
        <v>0</v>
      </c>
      <c r="E534" s="76">
        <v>0</v>
      </c>
      <c r="F534" s="76">
        <v>0</v>
      </c>
      <c r="G534" s="76">
        <v>0</v>
      </c>
      <c r="H534" s="76">
        <v>0</v>
      </c>
      <c r="I534" s="76">
        <v>0</v>
      </c>
      <c r="J534" s="76">
        <v>0</v>
      </c>
      <c r="K534" s="76">
        <v>0</v>
      </c>
      <c r="L534" s="76">
        <v>0</v>
      </c>
      <c r="M534" s="76">
        <v>0</v>
      </c>
      <c r="N534" s="76">
        <v>0</v>
      </c>
      <c r="O534" s="76">
        <v>0</v>
      </c>
      <c r="P534" s="76">
        <v>0</v>
      </c>
      <c r="Q534" s="76">
        <v>0</v>
      </c>
      <c r="R534" s="76">
        <v>0</v>
      </c>
      <c r="S534" s="76">
        <v>0</v>
      </c>
      <c r="T534" s="76">
        <v>0</v>
      </c>
      <c r="U534" s="76">
        <v>0</v>
      </c>
      <c r="V534" s="76">
        <v>0</v>
      </c>
      <c r="W534" s="76">
        <v>0</v>
      </c>
      <c r="X534" s="76">
        <v>0</v>
      </c>
      <c r="Y534" s="76">
        <v>0</v>
      </c>
      <c r="Z534" s="76">
        <v>0</v>
      </c>
      <c r="AA534" s="76">
        <v>0</v>
      </c>
      <c r="AB534" s="76">
        <v>0</v>
      </c>
      <c r="AC534" s="76">
        <v>0</v>
      </c>
      <c r="AD534" s="76">
        <v>0</v>
      </c>
      <c r="AE534" s="76">
        <v>0</v>
      </c>
      <c r="AF534" s="76">
        <v>0</v>
      </c>
      <c r="AG534" s="76">
        <v>0</v>
      </c>
      <c r="AH534" s="76">
        <v>0</v>
      </c>
      <c r="AI534" s="76">
        <v>0</v>
      </c>
      <c r="AJ534" s="77">
        <f t="shared" si="8"/>
        <v>0</v>
      </c>
      <c r="AM534" s="70"/>
    </row>
    <row r="535" spans="1:39" ht="20.100000000000001" hidden="1" customHeight="1" outlineLevel="2">
      <c r="A535" s="73">
        <v>1735</v>
      </c>
      <c r="B535" s="74" t="s">
        <v>1171</v>
      </c>
      <c r="C535" s="75" t="s">
        <v>1301</v>
      </c>
      <c r="D535" s="76">
        <v>0</v>
      </c>
      <c r="E535" s="76">
        <v>0</v>
      </c>
      <c r="F535" s="76">
        <v>0</v>
      </c>
      <c r="G535" s="76">
        <v>0</v>
      </c>
      <c r="H535" s="76">
        <v>0</v>
      </c>
      <c r="I535" s="76">
        <v>0</v>
      </c>
      <c r="J535" s="76">
        <v>0</v>
      </c>
      <c r="K535" s="76">
        <v>0</v>
      </c>
      <c r="L535" s="76">
        <v>0</v>
      </c>
      <c r="M535" s="76">
        <v>0</v>
      </c>
      <c r="N535" s="76">
        <v>0</v>
      </c>
      <c r="O535" s="76">
        <v>0</v>
      </c>
      <c r="P535" s="76">
        <v>0</v>
      </c>
      <c r="Q535" s="76">
        <v>0</v>
      </c>
      <c r="R535" s="76">
        <v>0</v>
      </c>
      <c r="S535" s="76">
        <v>0</v>
      </c>
      <c r="T535" s="76">
        <v>0</v>
      </c>
      <c r="U535" s="76">
        <v>0</v>
      </c>
      <c r="V535" s="76">
        <v>0</v>
      </c>
      <c r="W535" s="76">
        <v>0</v>
      </c>
      <c r="X535" s="76">
        <v>0</v>
      </c>
      <c r="Y535" s="76">
        <v>0</v>
      </c>
      <c r="Z535" s="76">
        <v>0</v>
      </c>
      <c r="AA535" s="76">
        <v>0</v>
      </c>
      <c r="AB535" s="76">
        <v>0</v>
      </c>
      <c r="AC535" s="76">
        <v>0</v>
      </c>
      <c r="AD535" s="76">
        <v>0</v>
      </c>
      <c r="AE535" s="76">
        <v>0</v>
      </c>
      <c r="AF535" s="76">
        <v>0</v>
      </c>
      <c r="AG535" s="76">
        <v>0</v>
      </c>
      <c r="AH535" s="76">
        <v>0</v>
      </c>
      <c r="AI535" s="76">
        <v>0</v>
      </c>
      <c r="AJ535" s="77">
        <f t="shared" si="8"/>
        <v>0</v>
      </c>
      <c r="AM535" s="70"/>
    </row>
    <row r="536" spans="1:39" ht="20.100000000000001" hidden="1" customHeight="1" outlineLevel="2">
      <c r="A536" s="73">
        <v>1736</v>
      </c>
      <c r="B536" s="74" t="s">
        <v>1172</v>
      </c>
      <c r="C536" s="75" t="s">
        <v>1301</v>
      </c>
      <c r="D536" s="76">
        <v>0</v>
      </c>
      <c r="E536" s="76">
        <v>0</v>
      </c>
      <c r="F536" s="76">
        <v>0</v>
      </c>
      <c r="G536" s="76">
        <v>0</v>
      </c>
      <c r="H536" s="76">
        <v>0</v>
      </c>
      <c r="I536" s="76">
        <v>0</v>
      </c>
      <c r="J536" s="76">
        <v>0</v>
      </c>
      <c r="K536" s="76">
        <v>0</v>
      </c>
      <c r="L536" s="76">
        <v>0</v>
      </c>
      <c r="M536" s="76">
        <v>0</v>
      </c>
      <c r="N536" s="76">
        <v>0</v>
      </c>
      <c r="O536" s="76">
        <v>0</v>
      </c>
      <c r="P536" s="76">
        <v>0</v>
      </c>
      <c r="Q536" s="76">
        <v>0</v>
      </c>
      <c r="R536" s="76">
        <v>0</v>
      </c>
      <c r="S536" s="76">
        <v>0</v>
      </c>
      <c r="T536" s="76">
        <v>0</v>
      </c>
      <c r="U536" s="76">
        <v>0</v>
      </c>
      <c r="V536" s="76">
        <v>0</v>
      </c>
      <c r="W536" s="76">
        <v>0</v>
      </c>
      <c r="X536" s="76">
        <v>0</v>
      </c>
      <c r="Y536" s="76">
        <v>0</v>
      </c>
      <c r="Z536" s="76">
        <v>0</v>
      </c>
      <c r="AA536" s="76">
        <v>0</v>
      </c>
      <c r="AB536" s="76">
        <v>0</v>
      </c>
      <c r="AC536" s="76">
        <v>0</v>
      </c>
      <c r="AD536" s="76">
        <v>0</v>
      </c>
      <c r="AE536" s="76">
        <v>0</v>
      </c>
      <c r="AF536" s="76">
        <v>0</v>
      </c>
      <c r="AG536" s="76">
        <v>0</v>
      </c>
      <c r="AH536" s="76">
        <v>0</v>
      </c>
      <c r="AI536" s="76">
        <v>0</v>
      </c>
      <c r="AJ536" s="77">
        <f t="shared" si="8"/>
        <v>0</v>
      </c>
      <c r="AM536" s="70"/>
    </row>
    <row r="537" spans="1:39" ht="20.100000000000001" hidden="1" customHeight="1" outlineLevel="2">
      <c r="A537" s="73">
        <v>1737</v>
      </c>
      <c r="B537" s="74" t="s">
        <v>1173</v>
      </c>
      <c r="C537" s="75" t="s">
        <v>1301</v>
      </c>
      <c r="D537" s="76">
        <v>0</v>
      </c>
      <c r="E537" s="76">
        <v>0</v>
      </c>
      <c r="F537" s="76">
        <v>0</v>
      </c>
      <c r="G537" s="76">
        <v>0</v>
      </c>
      <c r="H537" s="76">
        <v>0</v>
      </c>
      <c r="I537" s="76">
        <v>0</v>
      </c>
      <c r="J537" s="76">
        <v>0</v>
      </c>
      <c r="K537" s="76">
        <v>0</v>
      </c>
      <c r="L537" s="76">
        <v>0</v>
      </c>
      <c r="M537" s="76">
        <v>0</v>
      </c>
      <c r="N537" s="76">
        <v>0</v>
      </c>
      <c r="O537" s="76">
        <v>0</v>
      </c>
      <c r="P537" s="76">
        <v>0</v>
      </c>
      <c r="Q537" s="76">
        <v>0</v>
      </c>
      <c r="R537" s="76">
        <v>0</v>
      </c>
      <c r="S537" s="76">
        <v>0</v>
      </c>
      <c r="T537" s="76">
        <v>0</v>
      </c>
      <c r="U537" s="76">
        <v>0</v>
      </c>
      <c r="V537" s="76">
        <v>0</v>
      </c>
      <c r="W537" s="76">
        <v>0</v>
      </c>
      <c r="X537" s="76">
        <v>0</v>
      </c>
      <c r="Y537" s="76">
        <v>0</v>
      </c>
      <c r="Z537" s="76">
        <v>0</v>
      </c>
      <c r="AA537" s="76">
        <v>0</v>
      </c>
      <c r="AB537" s="76">
        <v>0</v>
      </c>
      <c r="AC537" s="76">
        <v>0</v>
      </c>
      <c r="AD537" s="76">
        <v>0</v>
      </c>
      <c r="AE537" s="76">
        <v>0</v>
      </c>
      <c r="AF537" s="76">
        <v>0</v>
      </c>
      <c r="AG537" s="76">
        <v>0</v>
      </c>
      <c r="AH537" s="76">
        <v>0</v>
      </c>
      <c r="AI537" s="76">
        <v>0</v>
      </c>
      <c r="AJ537" s="77">
        <f t="shared" si="8"/>
        <v>0</v>
      </c>
      <c r="AM537" s="70"/>
    </row>
    <row r="538" spans="1:39" ht="20.100000000000001" hidden="1" customHeight="1" outlineLevel="2">
      <c r="A538" s="73">
        <v>1738</v>
      </c>
      <c r="B538" s="74" t="s">
        <v>1174</v>
      </c>
      <c r="C538" s="75" t="s">
        <v>1301</v>
      </c>
      <c r="D538" s="76">
        <v>0</v>
      </c>
      <c r="E538" s="76">
        <v>0</v>
      </c>
      <c r="F538" s="76">
        <v>0</v>
      </c>
      <c r="G538" s="76">
        <v>0</v>
      </c>
      <c r="H538" s="76">
        <v>0</v>
      </c>
      <c r="I538" s="76">
        <v>0</v>
      </c>
      <c r="J538" s="76">
        <v>0</v>
      </c>
      <c r="K538" s="76">
        <v>0</v>
      </c>
      <c r="L538" s="76">
        <v>0</v>
      </c>
      <c r="M538" s="76">
        <v>0</v>
      </c>
      <c r="N538" s="76">
        <v>0</v>
      </c>
      <c r="O538" s="76">
        <v>0</v>
      </c>
      <c r="P538" s="76">
        <v>0</v>
      </c>
      <c r="Q538" s="76">
        <v>0</v>
      </c>
      <c r="R538" s="76">
        <v>0</v>
      </c>
      <c r="S538" s="76">
        <v>0</v>
      </c>
      <c r="T538" s="76">
        <v>0</v>
      </c>
      <c r="U538" s="76">
        <v>0</v>
      </c>
      <c r="V538" s="76">
        <v>0</v>
      </c>
      <c r="W538" s="76">
        <v>0</v>
      </c>
      <c r="X538" s="76">
        <v>0</v>
      </c>
      <c r="Y538" s="76">
        <v>0</v>
      </c>
      <c r="Z538" s="76">
        <v>0</v>
      </c>
      <c r="AA538" s="76">
        <v>0</v>
      </c>
      <c r="AB538" s="76">
        <v>0</v>
      </c>
      <c r="AC538" s="76">
        <v>0</v>
      </c>
      <c r="AD538" s="76">
        <v>0</v>
      </c>
      <c r="AE538" s="76">
        <v>0</v>
      </c>
      <c r="AF538" s="76">
        <v>0</v>
      </c>
      <c r="AG538" s="76">
        <v>0</v>
      </c>
      <c r="AH538" s="76">
        <v>0</v>
      </c>
      <c r="AI538" s="76">
        <v>0</v>
      </c>
      <c r="AJ538" s="77">
        <f t="shared" si="8"/>
        <v>0</v>
      </c>
      <c r="AM538" s="70"/>
    </row>
    <row r="539" spans="1:39" ht="20.100000000000001" hidden="1" customHeight="1" outlineLevel="2">
      <c r="A539" s="73">
        <v>1739</v>
      </c>
      <c r="B539" s="74" t="s">
        <v>1175</v>
      </c>
      <c r="C539" s="75" t="s">
        <v>1301</v>
      </c>
      <c r="D539" s="76">
        <v>0</v>
      </c>
      <c r="E539" s="76">
        <v>0</v>
      </c>
      <c r="F539" s="76">
        <v>0</v>
      </c>
      <c r="G539" s="76">
        <v>0</v>
      </c>
      <c r="H539" s="76">
        <v>0</v>
      </c>
      <c r="I539" s="76">
        <v>0</v>
      </c>
      <c r="J539" s="76">
        <v>0</v>
      </c>
      <c r="K539" s="76">
        <v>0</v>
      </c>
      <c r="L539" s="76">
        <v>0</v>
      </c>
      <c r="M539" s="76">
        <v>0</v>
      </c>
      <c r="N539" s="76">
        <v>0</v>
      </c>
      <c r="O539" s="76">
        <v>0</v>
      </c>
      <c r="P539" s="76">
        <v>0</v>
      </c>
      <c r="Q539" s="76">
        <v>0</v>
      </c>
      <c r="R539" s="76">
        <v>0</v>
      </c>
      <c r="S539" s="76">
        <v>0</v>
      </c>
      <c r="T539" s="76">
        <v>0</v>
      </c>
      <c r="U539" s="76">
        <v>0</v>
      </c>
      <c r="V539" s="76">
        <v>0</v>
      </c>
      <c r="W539" s="76">
        <v>0</v>
      </c>
      <c r="X539" s="76">
        <v>0</v>
      </c>
      <c r="Y539" s="76">
        <v>0</v>
      </c>
      <c r="Z539" s="76">
        <v>0</v>
      </c>
      <c r="AA539" s="76">
        <v>0</v>
      </c>
      <c r="AB539" s="76">
        <v>0</v>
      </c>
      <c r="AC539" s="76">
        <v>0</v>
      </c>
      <c r="AD539" s="76">
        <v>0</v>
      </c>
      <c r="AE539" s="76">
        <v>0</v>
      </c>
      <c r="AF539" s="76">
        <v>0</v>
      </c>
      <c r="AG539" s="76">
        <v>0</v>
      </c>
      <c r="AH539" s="76">
        <v>0</v>
      </c>
      <c r="AI539" s="76">
        <v>0</v>
      </c>
      <c r="AJ539" s="77">
        <f t="shared" si="8"/>
        <v>0</v>
      </c>
      <c r="AM539" s="70"/>
    </row>
    <row r="540" spans="1:39" ht="20.100000000000001" hidden="1" customHeight="1" outlineLevel="2">
      <c r="A540" s="73">
        <v>1740</v>
      </c>
      <c r="B540" s="74" t="s">
        <v>1176</v>
      </c>
      <c r="C540" s="75" t="s">
        <v>1301</v>
      </c>
      <c r="D540" s="76">
        <v>0</v>
      </c>
      <c r="E540" s="76">
        <v>0</v>
      </c>
      <c r="F540" s="76">
        <v>0</v>
      </c>
      <c r="G540" s="76">
        <v>0</v>
      </c>
      <c r="H540" s="76">
        <v>0</v>
      </c>
      <c r="I540" s="76">
        <v>0</v>
      </c>
      <c r="J540" s="76">
        <v>0</v>
      </c>
      <c r="K540" s="76">
        <v>0</v>
      </c>
      <c r="L540" s="76">
        <v>0</v>
      </c>
      <c r="M540" s="76">
        <v>0</v>
      </c>
      <c r="N540" s="76">
        <v>0</v>
      </c>
      <c r="O540" s="76">
        <v>0</v>
      </c>
      <c r="P540" s="76">
        <v>0</v>
      </c>
      <c r="Q540" s="76">
        <v>0</v>
      </c>
      <c r="R540" s="76">
        <v>0</v>
      </c>
      <c r="S540" s="76">
        <v>0</v>
      </c>
      <c r="T540" s="76">
        <v>0</v>
      </c>
      <c r="U540" s="76">
        <v>0</v>
      </c>
      <c r="V540" s="76">
        <v>0</v>
      </c>
      <c r="W540" s="76">
        <v>0</v>
      </c>
      <c r="X540" s="76">
        <v>0</v>
      </c>
      <c r="Y540" s="76">
        <v>0</v>
      </c>
      <c r="Z540" s="76">
        <v>0</v>
      </c>
      <c r="AA540" s="76">
        <v>0</v>
      </c>
      <c r="AB540" s="76">
        <v>0</v>
      </c>
      <c r="AC540" s="76">
        <v>0</v>
      </c>
      <c r="AD540" s="76">
        <v>0</v>
      </c>
      <c r="AE540" s="76">
        <v>0</v>
      </c>
      <c r="AF540" s="76">
        <v>0</v>
      </c>
      <c r="AG540" s="76">
        <v>0</v>
      </c>
      <c r="AH540" s="76">
        <v>0</v>
      </c>
      <c r="AI540" s="76">
        <v>0</v>
      </c>
      <c r="AJ540" s="77">
        <f t="shared" si="8"/>
        <v>0</v>
      </c>
      <c r="AM540" s="70"/>
    </row>
    <row r="541" spans="1:39" ht="20.100000000000001" hidden="1" customHeight="1" outlineLevel="2">
      <c r="A541" s="73">
        <v>1741</v>
      </c>
      <c r="B541" s="74" t="s">
        <v>1177</v>
      </c>
      <c r="C541" s="75" t="s">
        <v>1301</v>
      </c>
      <c r="D541" s="76">
        <v>0</v>
      </c>
      <c r="E541" s="76">
        <v>0</v>
      </c>
      <c r="F541" s="76">
        <v>0</v>
      </c>
      <c r="G541" s="76">
        <v>0</v>
      </c>
      <c r="H541" s="76">
        <v>0</v>
      </c>
      <c r="I541" s="76">
        <v>0</v>
      </c>
      <c r="J541" s="76">
        <v>0</v>
      </c>
      <c r="K541" s="76">
        <v>0</v>
      </c>
      <c r="L541" s="76">
        <v>0</v>
      </c>
      <c r="M541" s="76">
        <v>0</v>
      </c>
      <c r="N541" s="76">
        <v>0</v>
      </c>
      <c r="O541" s="76">
        <v>0</v>
      </c>
      <c r="P541" s="76">
        <v>0</v>
      </c>
      <c r="Q541" s="76">
        <v>0</v>
      </c>
      <c r="R541" s="76">
        <v>0</v>
      </c>
      <c r="S541" s="76">
        <v>0</v>
      </c>
      <c r="T541" s="76">
        <v>0</v>
      </c>
      <c r="U541" s="76">
        <v>0</v>
      </c>
      <c r="V541" s="76">
        <v>0</v>
      </c>
      <c r="W541" s="76">
        <v>0</v>
      </c>
      <c r="X541" s="76">
        <v>0</v>
      </c>
      <c r="Y541" s="76">
        <v>0</v>
      </c>
      <c r="Z541" s="76">
        <v>0</v>
      </c>
      <c r="AA541" s="76">
        <v>0</v>
      </c>
      <c r="AB541" s="76">
        <v>0</v>
      </c>
      <c r="AC541" s="76">
        <v>0</v>
      </c>
      <c r="AD541" s="76">
        <v>0</v>
      </c>
      <c r="AE541" s="76">
        <v>0</v>
      </c>
      <c r="AF541" s="76">
        <v>0</v>
      </c>
      <c r="AG541" s="76">
        <v>0</v>
      </c>
      <c r="AH541" s="76">
        <v>0</v>
      </c>
      <c r="AI541" s="76">
        <v>0</v>
      </c>
      <c r="AJ541" s="77">
        <f t="shared" si="8"/>
        <v>0</v>
      </c>
      <c r="AM541" s="70"/>
    </row>
    <row r="542" spans="1:39" ht="20.100000000000001" hidden="1" customHeight="1" outlineLevel="2">
      <c r="A542" s="73">
        <v>1742</v>
      </c>
      <c r="B542" s="74" t="s">
        <v>1178</v>
      </c>
      <c r="C542" s="75" t="s">
        <v>1301</v>
      </c>
      <c r="D542" s="76">
        <v>0</v>
      </c>
      <c r="E542" s="76">
        <v>0</v>
      </c>
      <c r="F542" s="76">
        <v>0</v>
      </c>
      <c r="G542" s="76">
        <v>0</v>
      </c>
      <c r="H542" s="76">
        <v>0</v>
      </c>
      <c r="I542" s="76">
        <v>0</v>
      </c>
      <c r="J542" s="76">
        <v>0</v>
      </c>
      <c r="K542" s="76">
        <v>0</v>
      </c>
      <c r="L542" s="76">
        <v>0</v>
      </c>
      <c r="M542" s="76">
        <v>0</v>
      </c>
      <c r="N542" s="76">
        <v>0</v>
      </c>
      <c r="O542" s="76">
        <v>0</v>
      </c>
      <c r="P542" s="76">
        <v>0</v>
      </c>
      <c r="Q542" s="76">
        <v>0</v>
      </c>
      <c r="R542" s="76">
        <v>0</v>
      </c>
      <c r="S542" s="76">
        <v>0</v>
      </c>
      <c r="T542" s="76">
        <v>0</v>
      </c>
      <c r="U542" s="76">
        <v>0</v>
      </c>
      <c r="V542" s="76">
        <v>0</v>
      </c>
      <c r="W542" s="76">
        <v>0</v>
      </c>
      <c r="X542" s="76">
        <v>0</v>
      </c>
      <c r="Y542" s="76">
        <v>0</v>
      </c>
      <c r="Z542" s="76">
        <v>0</v>
      </c>
      <c r="AA542" s="76">
        <v>0</v>
      </c>
      <c r="AB542" s="76">
        <v>0</v>
      </c>
      <c r="AC542" s="76">
        <v>0</v>
      </c>
      <c r="AD542" s="76">
        <v>0</v>
      </c>
      <c r="AE542" s="76">
        <v>0</v>
      </c>
      <c r="AF542" s="76">
        <v>0</v>
      </c>
      <c r="AG542" s="76">
        <v>0</v>
      </c>
      <c r="AH542" s="76">
        <v>0</v>
      </c>
      <c r="AI542" s="76">
        <v>0</v>
      </c>
      <c r="AJ542" s="77">
        <f t="shared" si="8"/>
        <v>0</v>
      </c>
      <c r="AM542" s="70"/>
    </row>
    <row r="543" spans="1:39" ht="20.100000000000001" hidden="1" customHeight="1" outlineLevel="2">
      <c r="A543" s="73">
        <v>1743</v>
      </c>
      <c r="B543" s="74" t="s">
        <v>1179</v>
      </c>
      <c r="C543" s="75" t="s">
        <v>1301</v>
      </c>
      <c r="D543" s="76">
        <v>0</v>
      </c>
      <c r="E543" s="76">
        <v>0</v>
      </c>
      <c r="F543" s="76">
        <v>0</v>
      </c>
      <c r="G543" s="76">
        <v>0</v>
      </c>
      <c r="H543" s="76">
        <v>0</v>
      </c>
      <c r="I543" s="76">
        <v>0</v>
      </c>
      <c r="J543" s="76">
        <v>0</v>
      </c>
      <c r="K543" s="76">
        <v>0</v>
      </c>
      <c r="L543" s="76">
        <v>0</v>
      </c>
      <c r="M543" s="76">
        <v>0</v>
      </c>
      <c r="N543" s="76">
        <v>0</v>
      </c>
      <c r="O543" s="76">
        <v>0</v>
      </c>
      <c r="P543" s="76">
        <v>0</v>
      </c>
      <c r="Q543" s="76">
        <v>0</v>
      </c>
      <c r="R543" s="76">
        <v>0</v>
      </c>
      <c r="S543" s="76">
        <v>0</v>
      </c>
      <c r="T543" s="76">
        <v>0</v>
      </c>
      <c r="U543" s="76">
        <v>0</v>
      </c>
      <c r="V543" s="76">
        <v>0</v>
      </c>
      <c r="W543" s="76">
        <v>0</v>
      </c>
      <c r="X543" s="76">
        <v>0</v>
      </c>
      <c r="Y543" s="76">
        <v>0</v>
      </c>
      <c r="Z543" s="76">
        <v>0</v>
      </c>
      <c r="AA543" s="76">
        <v>0</v>
      </c>
      <c r="AB543" s="76">
        <v>0</v>
      </c>
      <c r="AC543" s="76">
        <v>0</v>
      </c>
      <c r="AD543" s="76">
        <v>0</v>
      </c>
      <c r="AE543" s="76">
        <v>0</v>
      </c>
      <c r="AF543" s="76">
        <v>0</v>
      </c>
      <c r="AG543" s="76">
        <v>0</v>
      </c>
      <c r="AH543" s="76">
        <v>0</v>
      </c>
      <c r="AI543" s="76">
        <v>0</v>
      </c>
      <c r="AJ543" s="77">
        <f t="shared" si="8"/>
        <v>0</v>
      </c>
      <c r="AM543" s="70"/>
    </row>
    <row r="544" spans="1:39" ht="20.100000000000001" hidden="1" customHeight="1" outlineLevel="2">
      <c r="A544" s="73">
        <v>1744</v>
      </c>
      <c r="B544" s="74" t="s">
        <v>1180</v>
      </c>
      <c r="C544" s="75" t="s">
        <v>1301</v>
      </c>
      <c r="D544" s="76">
        <v>0</v>
      </c>
      <c r="E544" s="76">
        <v>0</v>
      </c>
      <c r="F544" s="76">
        <v>0</v>
      </c>
      <c r="G544" s="76">
        <v>0</v>
      </c>
      <c r="H544" s="76">
        <v>0</v>
      </c>
      <c r="I544" s="76">
        <v>0</v>
      </c>
      <c r="J544" s="76">
        <v>0</v>
      </c>
      <c r="K544" s="76">
        <v>0</v>
      </c>
      <c r="L544" s="76">
        <v>0</v>
      </c>
      <c r="M544" s="76">
        <v>0</v>
      </c>
      <c r="N544" s="76">
        <v>0</v>
      </c>
      <c r="O544" s="76">
        <v>0</v>
      </c>
      <c r="P544" s="76">
        <v>0</v>
      </c>
      <c r="Q544" s="76">
        <v>0</v>
      </c>
      <c r="R544" s="76">
        <v>0</v>
      </c>
      <c r="S544" s="76">
        <v>0</v>
      </c>
      <c r="T544" s="76">
        <v>0</v>
      </c>
      <c r="U544" s="76">
        <v>0</v>
      </c>
      <c r="V544" s="76">
        <v>0</v>
      </c>
      <c r="W544" s="76">
        <v>0</v>
      </c>
      <c r="X544" s="76">
        <v>0</v>
      </c>
      <c r="Y544" s="76">
        <v>0</v>
      </c>
      <c r="Z544" s="76">
        <v>0</v>
      </c>
      <c r="AA544" s="76">
        <v>0</v>
      </c>
      <c r="AB544" s="76">
        <v>0</v>
      </c>
      <c r="AC544" s="76">
        <v>0</v>
      </c>
      <c r="AD544" s="76">
        <v>0</v>
      </c>
      <c r="AE544" s="76">
        <v>0</v>
      </c>
      <c r="AF544" s="76">
        <v>0</v>
      </c>
      <c r="AG544" s="76">
        <v>0</v>
      </c>
      <c r="AH544" s="76">
        <v>0</v>
      </c>
      <c r="AI544" s="76">
        <v>0</v>
      </c>
      <c r="AJ544" s="77">
        <f t="shared" si="8"/>
        <v>0</v>
      </c>
      <c r="AM544" s="70"/>
    </row>
    <row r="545" spans="1:39" ht="20.100000000000001" hidden="1" customHeight="1" outlineLevel="2">
      <c r="A545" s="73">
        <v>1745</v>
      </c>
      <c r="B545" s="74" t="s">
        <v>1181</v>
      </c>
      <c r="C545" s="75" t="s">
        <v>1301</v>
      </c>
      <c r="D545" s="76">
        <v>0</v>
      </c>
      <c r="E545" s="76">
        <v>0</v>
      </c>
      <c r="F545" s="76">
        <v>0</v>
      </c>
      <c r="G545" s="76">
        <v>0</v>
      </c>
      <c r="H545" s="76">
        <v>0</v>
      </c>
      <c r="I545" s="76">
        <v>0</v>
      </c>
      <c r="J545" s="76">
        <v>0</v>
      </c>
      <c r="K545" s="76">
        <v>0</v>
      </c>
      <c r="L545" s="76">
        <v>0</v>
      </c>
      <c r="M545" s="76">
        <v>0</v>
      </c>
      <c r="N545" s="76">
        <v>0</v>
      </c>
      <c r="O545" s="76">
        <v>0</v>
      </c>
      <c r="P545" s="76">
        <v>0</v>
      </c>
      <c r="Q545" s="76">
        <v>0</v>
      </c>
      <c r="R545" s="76">
        <v>0</v>
      </c>
      <c r="S545" s="76">
        <v>0</v>
      </c>
      <c r="T545" s="76">
        <v>0</v>
      </c>
      <c r="U545" s="76">
        <v>0</v>
      </c>
      <c r="V545" s="76">
        <v>0</v>
      </c>
      <c r="W545" s="76">
        <v>0</v>
      </c>
      <c r="X545" s="76">
        <v>0</v>
      </c>
      <c r="Y545" s="76">
        <v>0</v>
      </c>
      <c r="Z545" s="76">
        <v>0</v>
      </c>
      <c r="AA545" s="76">
        <v>0</v>
      </c>
      <c r="AB545" s="76">
        <v>0</v>
      </c>
      <c r="AC545" s="76">
        <v>0</v>
      </c>
      <c r="AD545" s="76">
        <v>0</v>
      </c>
      <c r="AE545" s="76">
        <v>0</v>
      </c>
      <c r="AF545" s="76">
        <v>0</v>
      </c>
      <c r="AG545" s="76">
        <v>0</v>
      </c>
      <c r="AH545" s="76">
        <v>0</v>
      </c>
      <c r="AI545" s="76">
        <v>0</v>
      </c>
      <c r="AJ545" s="77">
        <f t="shared" si="8"/>
        <v>0</v>
      </c>
      <c r="AM545" s="70"/>
    </row>
    <row r="546" spans="1:39" ht="20.100000000000001" hidden="1" customHeight="1" outlineLevel="2">
      <c r="A546" s="73">
        <v>1746</v>
      </c>
      <c r="B546" s="74" t="s">
        <v>1182</v>
      </c>
      <c r="C546" s="75" t="s">
        <v>1301</v>
      </c>
      <c r="D546" s="76">
        <v>0</v>
      </c>
      <c r="E546" s="76">
        <v>0</v>
      </c>
      <c r="F546" s="76">
        <v>0</v>
      </c>
      <c r="G546" s="76">
        <v>0</v>
      </c>
      <c r="H546" s="76">
        <v>0</v>
      </c>
      <c r="I546" s="76">
        <v>0</v>
      </c>
      <c r="J546" s="76">
        <v>0</v>
      </c>
      <c r="K546" s="76">
        <v>0</v>
      </c>
      <c r="L546" s="76">
        <v>0</v>
      </c>
      <c r="M546" s="76">
        <v>0</v>
      </c>
      <c r="N546" s="76">
        <v>0</v>
      </c>
      <c r="O546" s="76">
        <v>0</v>
      </c>
      <c r="P546" s="76">
        <v>0</v>
      </c>
      <c r="Q546" s="76">
        <v>0</v>
      </c>
      <c r="R546" s="76">
        <v>0</v>
      </c>
      <c r="S546" s="76">
        <v>0</v>
      </c>
      <c r="T546" s="76">
        <v>0</v>
      </c>
      <c r="U546" s="76">
        <v>0</v>
      </c>
      <c r="V546" s="76">
        <v>0</v>
      </c>
      <c r="W546" s="76">
        <v>0</v>
      </c>
      <c r="X546" s="76">
        <v>0</v>
      </c>
      <c r="Y546" s="76">
        <v>0</v>
      </c>
      <c r="Z546" s="76">
        <v>0</v>
      </c>
      <c r="AA546" s="76">
        <v>0</v>
      </c>
      <c r="AB546" s="76">
        <v>0</v>
      </c>
      <c r="AC546" s="76">
        <v>0</v>
      </c>
      <c r="AD546" s="76">
        <v>0</v>
      </c>
      <c r="AE546" s="76">
        <v>0</v>
      </c>
      <c r="AF546" s="76">
        <v>0</v>
      </c>
      <c r="AG546" s="76">
        <v>0</v>
      </c>
      <c r="AH546" s="76">
        <v>0</v>
      </c>
      <c r="AI546" s="76">
        <v>0</v>
      </c>
      <c r="AJ546" s="77">
        <f t="shared" si="8"/>
        <v>0</v>
      </c>
      <c r="AM546" s="70"/>
    </row>
    <row r="547" spans="1:39" ht="20.100000000000001" hidden="1" customHeight="1" outlineLevel="2">
      <c r="A547" s="73">
        <v>1747</v>
      </c>
      <c r="B547" s="74" t="s">
        <v>1135</v>
      </c>
      <c r="C547" s="75" t="s">
        <v>1301</v>
      </c>
      <c r="D547" s="76">
        <v>0</v>
      </c>
      <c r="E547" s="76">
        <v>0</v>
      </c>
      <c r="F547" s="76">
        <v>0</v>
      </c>
      <c r="G547" s="76">
        <v>0</v>
      </c>
      <c r="H547" s="76">
        <v>0</v>
      </c>
      <c r="I547" s="76">
        <v>0</v>
      </c>
      <c r="J547" s="76">
        <v>0</v>
      </c>
      <c r="K547" s="76">
        <v>0</v>
      </c>
      <c r="L547" s="76">
        <v>0</v>
      </c>
      <c r="M547" s="76">
        <v>0</v>
      </c>
      <c r="N547" s="76">
        <v>0</v>
      </c>
      <c r="O547" s="76">
        <v>0</v>
      </c>
      <c r="P547" s="76">
        <v>0</v>
      </c>
      <c r="Q547" s="76">
        <v>0</v>
      </c>
      <c r="R547" s="76">
        <v>0</v>
      </c>
      <c r="S547" s="76">
        <v>0</v>
      </c>
      <c r="T547" s="76">
        <v>0</v>
      </c>
      <c r="U547" s="76">
        <v>0</v>
      </c>
      <c r="V547" s="76">
        <v>0</v>
      </c>
      <c r="W547" s="76">
        <v>0</v>
      </c>
      <c r="X547" s="76">
        <v>0</v>
      </c>
      <c r="Y547" s="76">
        <v>0</v>
      </c>
      <c r="Z547" s="76">
        <v>0</v>
      </c>
      <c r="AA547" s="76">
        <v>0</v>
      </c>
      <c r="AB547" s="76">
        <v>0</v>
      </c>
      <c r="AC547" s="76">
        <v>0</v>
      </c>
      <c r="AD547" s="76">
        <v>0</v>
      </c>
      <c r="AE547" s="76">
        <v>0</v>
      </c>
      <c r="AF547" s="76">
        <v>0</v>
      </c>
      <c r="AG547" s="76">
        <v>0</v>
      </c>
      <c r="AH547" s="76">
        <v>0</v>
      </c>
      <c r="AI547" s="76">
        <v>0</v>
      </c>
      <c r="AJ547" s="77">
        <f t="shared" si="8"/>
        <v>0</v>
      </c>
      <c r="AM547" s="70"/>
    </row>
    <row r="548" spans="1:39" ht="20.100000000000001" hidden="1" customHeight="1" outlineLevel="2">
      <c r="A548" s="73">
        <v>1748</v>
      </c>
      <c r="B548" s="74" t="s">
        <v>1183</v>
      </c>
      <c r="C548" s="75" t="s">
        <v>1301</v>
      </c>
      <c r="D548" s="76">
        <v>0</v>
      </c>
      <c r="E548" s="76">
        <v>0</v>
      </c>
      <c r="F548" s="76">
        <v>0</v>
      </c>
      <c r="G548" s="76">
        <v>0</v>
      </c>
      <c r="H548" s="76">
        <v>0</v>
      </c>
      <c r="I548" s="76">
        <v>0</v>
      </c>
      <c r="J548" s="76">
        <v>0</v>
      </c>
      <c r="K548" s="76">
        <v>0</v>
      </c>
      <c r="L548" s="76">
        <v>0</v>
      </c>
      <c r="M548" s="76">
        <v>0</v>
      </c>
      <c r="N548" s="76">
        <v>0</v>
      </c>
      <c r="O548" s="76">
        <v>0</v>
      </c>
      <c r="P548" s="76">
        <v>0</v>
      </c>
      <c r="Q548" s="76">
        <v>0</v>
      </c>
      <c r="R548" s="76">
        <v>0</v>
      </c>
      <c r="S548" s="76">
        <v>0</v>
      </c>
      <c r="T548" s="76">
        <v>0</v>
      </c>
      <c r="U548" s="76">
        <v>0</v>
      </c>
      <c r="V548" s="76">
        <v>0</v>
      </c>
      <c r="W548" s="76">
        <v>0</v>
      </c>
      <c r="X548" s="76">
        <v>0</v>
      </c>
      <c r="Y548" s="76">
        <v>0</v>
      </c>
      <c r="Z548" s="76">
        <v>0</v>
      </c>
      <c r="AA548" s="76">
        <v>0</v>
      </c>
      <c r="AB548" s="76">
        <v>0</v>
      </c>
      <c r="AC548" s="76">
        <v>0</v>
      </c>
      <c r="AD548" s="76">
        <v>0</v>
      </c>
      <c r="AE548" s="76">
        <v>0</v>
      </c>
      <c r="AF548" s="76">
        <v>0</v>
      </c>
      <c r="AG548" s="76">
        <v>0</v>
      </c>
      <c r="AH548" s="76">
        <v>0</v>
      </c>
      <c r="AI548" s="76">
        <v>0</v>
      </c>
      <c r="AJ548" s="77">
        <f t="shared" si="8"/>
        <v>0</v>
      </c>
      <c r="AM548" s="70"/>
    </row>
    <row r="549" spans="1:39" ht="20.100000000000001" hidden="1" customHeight="1" outlineLevel="2">
      <c r="A549" s="73">
        <v>1749</v>
      </c>
      <c r="B549" s="74" t="s">
        <v>1184</v>
      </c>
      <c r="C549" s="75" t="s">
        <v>1301</v>
      </c>
      <c r="D549" s="76">
        <v>0</v>
      </c>
      <c r="E549" s="76">
        <v>0</v>
      </c>
      <c r="F549" s="76">
        <v>0</v>
      </c>
      <c r="G549" s="76">
        <v>0</v>
      </c>
      <c r="H549" s="76">
        <v>0</v>
      </c>
      <c r="I549" s="76">
        <v>0</v>
      </c>
      <c r="J549" s="76">
        <v>0</v>
      </c>
      <c r="K549" s="76">
        <v>0</v>
      </c>
      <c r="L549" s="76">
        <v>0</v>
      </c>
      <c r="M549" s="76">
        <v>0</v>
      </c>
      <c r="N549" s="76">
        <v>0</v>
      </c>
      <c r="O549" s="76">
        <v>0</v>
      </c>
      <c r="P549" s="76">
        <v>0</v>
      </c>
      <c r="Q549" s="76">
        <v>0</v>
      </c>
      <c r="R549" s="76">
        <v>0</v>
      </c>
      <c r="S549" s="76">
        <v>0</v>
      </c>
      <c r="T549" s="76">
        <v>0</v>
      </c>
      <c r="U549" s="76">
        <v>0</v>
      </c>
      <c r="V549" s="76">
        <v>0</v>
      </c>
      <c r="W549" s="76">
        <v>0</v>
      </c>
      <c r="X549" s="76">
        <v>0</v>
      </c>
      <c r="Y549" s="76">
        <v>0</v>
      </c>
      <c r="Z549" s="76">
        <v>0</v>
      </c>
      <c r="AA549" s="76">
        <v>0</v>
      </c>
      <c r="AB549" s="76">
        <v>0</v>
      </c>
      <c r="AC549" s="76">
        <v>0</v>
      </c>
      <c r="AD549" s="76">
        <v>0</v>
      </c>
      <c r="AE549" s="76">
        <v>0</v>
      </c>
      <c r="AF549" s="76">
        <v>0</v>
      </c>
      <c r="AG549" s="76">
        <v>0</v>
      </c>
      <c r="AH549" s="76">
        <v>0</v>
      </c>
      <c r="AI549" s="76">
        <v>0</v>
      </c>
      <c r="AJ549" s="77">
        <f t="shared" si="8"/>
        <v>0</v>
      </c>
      <c r="AM549" s="70"/>
    </row>
    <row r="550" spans="1:39" ht="20.100000000000001" hidden="1" customHeight="1" outlineLevel="2">
      <c r="A550" s="73">
        <v>1750</v>
      </c>
      <c r="B550" s="74" t="s">
        <v>1185</v>
      </c>
      <c r="C550" s="75" t="s">
        <v>1301</v>
      </c>
      <c r="D550" s="76">
        <v>0</v>
      </c>
      <c r="E550" s="76">
        <v>0</v>
      </c>
      <c r="F550" s="76">
        <v>0</v>
      </c>
      <c r="G550" s="76">
        <v>0</v>
      </c>
      <c r="H550" s="76">
        <v>0</v>
      </c>
      <c r="I550" s="76">
        <v>0</v>
      </c>
      <c r="J550" s="76">
        <v>0</v>
      </c>
      <c r="K550" s="76">
        <v>0</v>
      </c>
      <c r="L550" s="76">
        <v>0</v>
      </c>
      <c r="M550" s="76">
        <v>0</v>
      </c>
      <c r="N550" s="76">
        <v>0</v>
      </c>
      <c r="O550" s="76">
        <v>0</v>
      </c>
      <c r="P550" s="76">
        <v>0</v>
      </c>
      <c r="Q550" s="76">
        <v>0</v>
      </c>
      <c r="R550" s="76">
        <v>0</v>
      </c>
      <c r="S550" s="76">
        <v>0</v>
      </c>
      <c r="T550" s="76">
        <v>0</v>
      </c>
      <c r="U550" s="76">
        <v>0</v>
      </c>
      <c r="V550" s="76">
        <v>0</v>
      </c>
      <c r="W550" s="76">
        <v>0</v>
      </c>
      <c r="X550" s="76">
        <v>0</v>
      </c>
      <c r="Y550" s="76">
        <v>0</v>
      </c>
      <c r="Z550" s="76">
        <v>0</v>
      </c>
      <c r="AA550" s="76">
        <v>0</v>
      </c>
      <c r="AB550" s="76">
        <v>0</v>
      </c>
      <c r="AC550" s="76">
        <v>0</v>
      </c>
      <c r="AD550" s="76">
        <v>0</v>
      </c>
      <c r="AE550" s="76">
        <v>0</v>
      </c>
      <c r="AF550" s="76">
        <v>0</v>
      </c>
      <c r="AG550" s="76">
        <v>0</v>
      </c>
      <c r="AH550" s="76">
        <v>0</v>
      </c>
      <c r="AI550" s="76">
        <v>0</v>
      </c>
      <c r="AJ550" s="77">
        <f t="shared" si="8"/>
        <v>0</v>
      </c>
      <c r="AM550" s="70"/>
    </row>
    <row r="551" spans="1:39" ht="20.100000000000001" hidden="1" customHeight="1" outlineLevel="2">
      <c r="A551" s="73">
        <v>1751</v>
      </c>
      <c r="B551" s="74" t="s">
        <v>1186</v>
      </c>
      <c r="C551" s="75" t="s">
        <v>1301</v>
      </c>
      <c r="D551" s="76">
        <v>0</v>
      </c>
      <c r="E551" s="76">
        <v>0</v>
      </c>
      <c r="F551" s="76">
        <v>0</v>
      </c>
      <c r="G551" s="76">
        <v>0</v>
      </c>
      <c r="H551" s="76">
        <v>0</v>
      </c>
      <c r="I551" s="76">
        <v>0</v>
      </c>
      <c r="J551" s="76">
        <v>0</v>
      </c>
      <c r="K551" s="76">
        <v>0</v>
      </c>
      <c r="L551" s="76">
        <v>0</v>
      </c>
      <c r="M551" s="76">
        <v>0</v>
      </c>
      <c r="N551" s="76">
        <v>0</v>
      </c>
      <c r="O551" s="76">
        <v>0</v>
      </c>
      <c r="P551" s="76">
        <v>0</v>
      </c>
      <c r="Q551" s="76">
        <v>0</v>
      </c>
      <c r="R551" s="76">
        <v>0</v>
      </c>
      <c r="S551" s="76">
        <v>0</v>
      </c>
      <c r="T551" s="76">
        <v>0</v>
      </c>
      <c r="U551" s="76">
        <v>0</v>
      </c>
      <c r="V551" s="76">
        <v>0</v>
      </c>
      <c r="W551" s="76">
        <v>0</v>
      </c>
      <c r="X551" s="76">
        <v>0</v>
      </c>
      <c r="Y551" s="76">
        <v>0</v>
      </c>
      <c r="Z551" s="76">
        <v>0</v>
      </c>
      <c r="AA551" s="76">
        <v>0</v>
      </c>
      <c r="AB551" s="76">
        <v>0</v>
      </c>
      <c r="AC551" s="76">
        <v>0</v>
      </c>
      <c r="AD551" s="76">
        <v>0</v>
      </c>
      <c r="AE551" s="76">
        <v>0</v>
      </c>
      <c r="AF551" s="76">
        <v>0</v>
      </c>
      <c r="AG551" s="76">
        <v>0</v>
      </c>
      <c r="AH551" s="76">
        <v>0</v>
      </c>
      <c r="AI551" s="76">
        <v>0</v>
      </c>
      <c r="AJ551" s="77">
        <f t="shared" si="8"/>
        <v>0</v>
      </c>
      <c r="AM551" s="70"/>
    </row>
    <row r="552" spans="1:39" ht="20.100000000000001" hidden="1" customHeight="1" outlineLevel="2">
      <c r="A552" s="73">
        <v>1752</v>
      </c>
      <c r="B552" s="74" t="s">
        <v>1187</v>
      </c>
      <c r="C552" s="75" t="s">
        <v>1301</v>
      </c>
      <c r="D552" s="76">
        <v>0</v>
      </c>
      <c r="E552" s="76">
        <v>0</v>
      </c>
      <c r="F552" s="76">
        <v>0</v>
      </c>
      <c r="G552" s="76">
        <v>0</v>
      </c>
      <c r="H552" s="76">
        <v>0</v>
      </c>
      <c r="I552" s="76">
        <v>0</v>
      </c>
      <c r="J552" s="76">
        <v>0</v>
      </c>
      <c r="K552" s="76">
        <v>0</v>
      </c>
      <c r="L552" s="76">
        <v>0</v>
      </c>
      <c r="M552" s="76">
        <v>0</v>
      </c>
      <c r="N552" s="76">
        <v>0</v>
      </c>
      <c r="O552" s="76">
        <v>0</v>
      </c>
      <c r="P552" s="76">
        <v>0</v>
      </c>
      <c r="Q552" s="76">
        <v>0</v>
      </c>
      <c r="R552" s="76">
        <v>0</v>
      </c>
      <c r="S552" s="76">
        <v>0</v>
      </c>
      <c r="T552" s="76">
        <v>0</v>
      </c>
      <c r="U552" s="76">
        <v>0</v>
      </c>
      <c r="V552" s="76">
        <v>0</v>
      </c>
      <c r="W552" s="76">
        <v>0</v>
      </c>
      <c r="X552" s="76">
        <v>0</v>
      </c>
      <c r="Y552" s="76">
        <v>0</v>
      </c>
      <c r="Z552" s="76">
        <v>0</v>
      </c>
      <c r="AA552" s="76">
        <v>0</v>
      </c>
      <c r="AB552" s="76">
        <v>0</v>
      </c>
      <c r="AC552" s="76">
        <v>0</v>
      </c>
      <c r="AD552" s="76">
        <v>0</v>
      </c>
      <c r="AE552" s="76">
        <v>0</v>
      </c>
      <c r="AF552" s="76">
        <v>0</v>
      </c>
      <c r="AG552" s="76">
        <v>0</v>
      </c>
      <c r="AH552" s="76">
        <v>0</v>
      </c>
      <c r="AI552" s="76">
        <v>0</v>
      </c>
      <c r="AJ552" s="77">
        <f t="shared" si="8"/>
        <v>0</v>
      </c>
      <c r="AM552" s="70"/>
    </row>
    <row r="553" spans="1:39" ht="20.100000000000001" hidden="1" customHeight="1" outlineLevel="2">
      <c r="A553" s="73">
        <v>1753</v>
      </c>
      <c r="B553" s="74" t="s">
        <v>1188</v>
      </c>
      <c r="C553" s="75" t="s">
        <v>1301</v>
      </c>
      <c r="D553" s="76">
        <v>0</v>
      </c>
      <c r="E553" s="76">
        <v>0</v>
      </c>
      <c r="F553" s="76">
        <v>0</v>
      </c>
      <c r="G553" s="76">
        <v>0</v>
      </c>
      <c r="H553" s="76">
        <v>0</v>
      </c>
      <c r="I553" s="76">
        <v>0</v>
      </c>
      <c r="J553" s="76">
        <v>0</v>
      </c>
      <c r="K553" s="76">
        <v>0</v>
      </c>
      <c r="L553" s="76">
        <v>0</v>
      </c>
      <c r="M553" s="76">
        <v>0</v>
      </c>
      <c r="N553" s="76">
        <v>0</v>
      </c>
      <c r="O553" s="76">
        <v>0</v>
      </c>
      <c r="P553" s="76">
        <v>0</v>
      </c>
      <c r="Q553" s="76">
        <v>0</v>
      </c>
      <c r="R553" s="76">
        <v>0</v>
      </c>
      <c r="S553" s="76">
        <v>0</v>
      </c>
      <c r="T553" s="76">
        <v>0</v>
      </c>
      <c r="U553" s="76">
        <v>0</v>
      </c>
      <c r="V553" s="76">
        <v>0</v>
      </c>
      <c r="W553" s="76">
        <v>0</v>
      </c>
      <c r="X553" s="76">
        <v>0</v>
      </c>
      <c r="Y553" s="76">
        <v>0</v>
      </c>
      <c r="Z553" s="76">
        <v>0</v>
      </c>
      <c r="AA553" s="76">
        <v>0</v>
      </c>
      <c r="AB553" s="76">
        <v>0</v>
      </c>
      <c r="AC553" s="76">
        <v>0</v>
      </c>
      <c r="AD553" s="76">
        <v>0</v>
      </c>
      <c r="AE553" s="76">
        <v>0</v>
      </c>
      <c r="AF553" s="76">
        <v>0</v>
      </c>
      <c r="AG553" s="76">
        <v>0</v>
      </c>
      <c r="AH553" s="76">
        <v>0</v>
      </c>
      <c r="AI553" s="76">
        <v>0</v>
      </c>
      <c r="AJ553" s="77">
        <f t="shared" si="8"/>
        <v>0</v>
      </c>
      <c r="AM553" s="70"/>
    </row>
    <row r="554" spans="1:39" ht="20.100000000000001" hidden="1" customHeight="1" outlineLevel="2">
      <c r="A554" s="73">
        <v>1754</v>
      </c>
      <c r="B554" s="74" t="s">
        <v>1189</v>
      </c>
      <c r="C554" s="75" t="s">
        <v>1301</v>
      </c>
      <c r="D554" s="76">
        <v>0</v>
      </c>
      <c r="E554" s="76">
        <v>0</v>
      </c>
      <c r="F554" s="76">
        <v>0</v>
      </c>
      <c r="G554" s="76">
        <v>0</v>
      </c>
      <c r="H554" s="76">
        <v>0</v>
      </c>
      <c r="I554" s="76">
        <v>0</v>
      </c>
      <c r="J554" s="76">
        <v>0</v>
      </c>
      <c r="K554" s="76">
        <v>0</v>
      </c>
      <c r="L554" s="76">
        <v>0</v>
      </c>
      <c r="M554" s="76">
        <v>0</v>
      </c>
      <c r="N554" s="76">
        <v>0</v>
      </c>
      <c r="O554" s="76">
        <v>0</v>
      </c>
      <c r="P554" s="76">
        <v>0</v>
      </c>
      <c r="Q554" s="76">
        <v>0</v>
      </c>
      <c r="R554" s="76">
        <v>0</v>
      </c>
      <c r="S554" s="76">
        <v>0</v>
      </c>
      <c r="T554" s="76">
        <v>0</v>
      </c>
      <c r="U554" s="76">
        <v>0</v>
      </c>
      <c r="V554" s="76">
        <v>0</v>
      </c>
      <c r="W554" s="76">
        <v>0</v>
      </c>
      <c r="X554" s="76">
        <v>0</v>
      </c>
      <c r="Y554" s="76">
        <v>0</v>
      </c>
      <c r="Z554" s="76">
        <v>0</v>
      </c>
      <c r="AA554" s="76">
        <v>0</v>
      </c>
      <c r="AB554" s="76">
        <v>0</v>
      </c>
      <c r="AC554" s="76">
        <v>0</v>
      </c>
      <c r="AD554" s="76">
        <v>0</v>
      </c>
      <c r="AE554" s="76">
        <v>0</v>
      </c>
      <c r="AF554" s="76">
        <v>0</v>
      </c>
      <c r="AG554" s="76">
        <v>0</v>
      </c>
      <c r="AH554" s="76">
        <v>0</v>
      </c>
      <c r="AI554" s="76">
        <v>0</v>
      </c>
      <c r="AJ554" s="77">
        <f t="shared" si="8"/>
        <v>0</v>
      </c>
      <c r="AM554" s="70"/>
    </row>
    <row r="555" spans="1:39" ht="20.100000000000001" hidden="1" customHeight="1" outlineLevel="2">
      <c r="A555" s="73">
        <v>1755</v>
      </c>
      <c r="B555" s="74" t="s">
        <v>1190</v>
      </c>
      <c r="C555" s="75" t="s">
        <v>1301</v>
      </c>
      <c r="D555" s="76">
        <v>0</v>
      </c>
      <c r="E555" s="76">
        <v>0</v>
      </c>
      <c r="F555" s="76">
        <v>0</v>
      </c>
      <c r="G555" s="76">
        <v>0</v>
      </c>
      <c r="H555" s="76">
        <v>0</v>
      </c>
      <c r="I555" s="76">
        <v>0</v>
      </c>
      <c r="J555" s="76">
        <v>0</v>
      </c>
      <c r="K555" s="76">
        <v>0</v>
      </c>
      <c r="L555" s="76">
        <v>0</v>
      </c>
      <c r="M555" s="76">
        <v>0</v>
      </c>
      <c r="N555" s="76">
        <v>0</v>
      </c>
      <c r="O555" s="76">
        <v>0</v>
      </c>
      <c r="P555" s="76">
        <v>0</v>
      </c>
      <c r="Q555" s="76">
        <v>0</v>
      </c>
      <c r="R555" s="76">
        <v>0</v>
      </c>
      <c r="S555" s="76">
        <v>0</v>
      </c>
      <c r="T555" s="76">
        <v>0</v>
      </c>
      <c r="U555" s="76">
        <v>0</v>
      </c>
      <c r="V555" s="76">
        <v>0</v>
      </c>
      <c r="W555" s="76">
        <v>0</v>
      </c>
      <c r="X555" s="76">
        <v>0</v>
      </c>
      <c r="Y555" s="76">
        <v>0</v>
      </c>
      <c r="Z555" s="76">
        <v>0</v>
      </c>
      <c r="AA555" s="76">
        <v>0</v>
      </c>
      <c r="AB555" s="76">
        <v>0</v>
      </c>
      <c r="AC555" s="76">
        <v>0</v>
      </c>
      <c r="AD555" s="76">
        <v>0</v>
      </c>
      <c r="AE555" s="76">
        <v>0</v>
      </c>
      <c r="AF555" s="76">
        <v>0</v>
      </c>
      <c r="AG555" s="76">
        <v>0</v>
      </c>
      <c r="AH555" s="76">
        <v>0</v>
      </c>
      <c r="AI555" s="76">
        <v>0</v>
      </c>
      <c r="AJ555" s="77">
        <f t="shared" si="8"/>
        <v>0</v>
      </c>
      <c r="AM555" s="70"/>
    </row>
    <row r="556" spans="1:39" ht="20.100000000000001" hidden="1" customHeight="1" outlineLevel="2">
      <c r="A556" s="73">
        <v>1756</v>
      </c>
      <c r="B556" s="74" t="s">
        <v>1191</v>
      </c>
      <c r="C556" s="75" t="s">
        <v>1301</v>
      </c>
      <c r="D556" s="76">
        <v>0</v>
      </c>
      <c r="E556" s="76">
        <v>0</v>
      </c>
      <c r="F556" s="76">
        <v>0</v>
      </c>
      <c r="G556" s="76">
        <v>0</v>
      </c>
      <c r="H556" s="76">
        <v>0</v>
      </c>
      <c r="I556" s="76">
        <v>0</v>
      </c>
      <c r="J556" s="76">
        <v>0</v>
      </c>
      <c r="K556" s="76">
        <v>0</v>
      </c>
      <c r="L556" s="76">
        <v>0</v>
      </c>
      <c r="M556" s="76">
        <v>0</v>
      </c>
      <c r="N556" s="76">
        <v>0</v>
      </c>
      <c r="O556" s="76">
        <v>0</v>
      </c>
      <c r="P556" s="76">
        <v>0</v>
      </c>
      <c r="Q556" s="76">
        <v>0</v>
      </c>
      <c r="R556" s="76">
        <v>0</v>
      </c>
      <c r="S556" s="76">
        <v>0</v>
      </c>
      <c r="T556" s="76">
        <v>0</v>
      </c>
      <c r="U556" s="76">
        <v>0</v>
      </c>
      <c r="V556" s="76">
        <v>0</v>
      </c>
      <c r="W556" s="76">
        <v>0</v>
      </c>
      <c r="X556" s="76">
        <v>0</v>
      </c>
      <c r="Y556" s="76">
        <v>0</v>
      </c>
      <c r="Z556" s="76">
        <v>0</v>
      </c>
      <c r="AA556" s="76">
        <v>0</v>
      </c>
      <c r="AB556" s="76">
        <v>0</v>
      </c>
      <c r="AC556" s="76">
        <v>0</v>
      </c>
      <c r="AD556" s="76">
        <v>0</v>
      </c>
      <c r="AE556" s="76">
        <v>0</v>
      </c>
      <c r="AF556" s="76">
        <v>0</v>
      </c>
      <c r="AG556" s="76">
        <v>0</v>
      </c>
      <c r="AH556" s="76">
        <v>0</v>
      </c>
      <c r="AI556" s="76">
        <v>0</v>
      </c>
      <c r="AJ556" s="77">
        <f t="shared" si="8"/>
        <v>0</v>
      </c>
      <c r="AM556" s="70"/>
    </row>
    <row r="557" spans="1:39" ht="20.100000000000001" hidden="1" customHeight="1" outlineLevel="2">
      <c r="A557" s="73">
        <v>1801</v>
      </c>
      <c r="B557" s="74" t="s">
        <v>1192</v>
      </c>
      <c r="C557" s="75" t="s">
        <v>1301</v>
      </c>
      <c r="D557" s="76">
        <v>0</v>
      </c>
      <c r="E557" s="76">
        <v>0</v>
      </c>
      <c r="F557" s="76">
        <v>0</v>
      </c>
      <c r="G557" s="76">
        <v>0</v>
      </c>
      <c r="H557" s="76">
        <v>0</v>
      </c>
      <c r="I557" s="76">
        <v>0</v>
      </c>
      <c r="J557" s="76">
        <v>0</v>
      </c>
      <c r="K557" s="76">
        <v>0</v>
      </c>
      <c r="L557" s="76">
        <v>0</v>
      </c>
      <c r="M557" s="76">
        <v>0</v>
      </c>
      <c r="N557" s="76">
        <v>0</v>
      </c>
      <c r="O557" s="76">
        <v>0</v>
      </c>
      <c r="P557" s="76">
        <v>0</v>
      </c>
      <c r="Q557" s="76">
        <v>0</v>
      </c>
      <c r="R557" s="76">
        <v>0</v>
      </c>
      <c r="S557" s="76">
        <v>0</v>
      </c>
      <c r="T557" s="76">
        <v>0</v>
      </c>
      <c r="U557" s="76">
        <v>0</v>
      </c>
      <c r="V557" s="76">
        <v>0</v>
      </c>
      <c r="W557" s="76">
        <v>0</v>
      </c>
      <c r="X557" s="76">
        <v>0</v>
      </c>
      <c r="Y557" s="76">
        <v>0</v>
      </c>
      <c r="Z557" s="76">
        <v>0</v>
      </c>
      <c r="AA557" s="76">
        <v>0</v>
      </c>
      <c r="AB557" s="76">
        <v>0</v>
      </c>
      <c r="AC557" s="76">
        <v>0</v>
      </c>
      <c r="AD557" s="76">
        <v>0</v>
      </c>
      <c r="AE557" s="76">
        <v>0</v>
      </c>
      <c r="AF557" s="76">
        <v>0</v>
      </c>
      <c r="AG557" s="76">
        <v>0</v>
      </c>
      <c r="AH557" s="76">
        <v>0</v>
      </c>
      <c r="AI557" s="76">
        <v>0</v>
      </c>
      <c r="AJ557" s="77">
        <f t="shared" si="8"/>
        <v>0</v>
      </c>
      <c r="AM557" s="70"/>
    </row>
    <row r="558" spans="1:39" ht="20.100000000000001" hidden="1" customHeight="1" outlineLevel="2">
      <c r="A558" s="73">
        <v>1802</v>
      </c>
      <c r="B558" s="74" t="s">
        <v>1174</v>
      </c>
      <c r="C558" s="75" t="s">
        <v>1301</v>
      </c>
      <c r="D558" s="76">
        <v>0</v>
      </c>
      <c r="E558" s="76">
        <v>0</v>
      </c>
      <c r="F558" s="76">
        <v>0</v>
      </c>
      <c r="G558" s="76">
        <v>0</v>
      </c>
      <c r="H558" s="76">
        <v>0</v>
      </c>
      <c r="I558" s="76">
        <v>0</v>
      </c>
      <c r="J558" s="76">
        <v>0</v>
      </c>
      <c r="K558" s="76">
        <v>0</v>
      </c>
      <c r="L558" s="76">
        <v>0</v>
      </c>
      <c r="M558" s="76">
        <v>0</v>
      </c>
      <c r="N558" s="76">
        <v>0</v>
      </c>
      <c r="O558" s="76">
        <v>0</v>
      </c>
      <c r="P558" s="76">
        <v>0</v>
      </c>
      <c r="Q558" s="76">
        <v>0</v>
      </c>
      <c r="R558" s="76">
        <v>0</v>
      </c>
      <c r="S558" s="76">
        <v>0</v>
      </c>
      <c r="T558" s="76">
        <v>0</v>
      </c>
      <c r="U558" s="76">
        <v>0</v>
      </c>
      <c r="V558" s="76">
        <v>0</v>
      </c>
      <c r="W558" s="76">
        <v>0</v>
      </c>
      <c r="X558" s="76">
        <v>0</v>
      </c>
      <c r="Y558" s="76">
        <v>0</v>
      </c>
      <c r="Z558" s="76">
        <v>0</v>
      </c>
      <c r="AA558" s="76">
        <v>0</v>
      </c>
      <c r="AB558" s="76">
        <v>0</v>
      </c>
      <c r="AC558" s="76">
        <v>0</v>
      </c>
      <c r="AD558" s="76">
        <v>0</v>
      </c>
      <c r="AE558" s="76">
        <v>0</v>
      </c>
      <c r="AF558" s="76">
        <v>0</v>
      </c>
      <c r="AG558" s="76">
        <v>0</v>
      </c>
      <c r="AH558" s="76">
        <v>0</v>
      </c>
      <c r="AI558" s="76">
        <v>0</v>
      </c>
      <c r="AJ558" s="77">
        <f t="shared" si="8"/>
        <v>0</v>
      </c>
      <c r="AM558" s="70"/>
    </row>
    <row r="559" spans="1:39" ht="20.100000000000001" hidden="1" customHeight="1" outlineLevel="2">
      <c r="A559" s="73">
        <v>1803</v>
      </c>
      <c r="B559" s="74" t="s">
        <v>1193</v>
      </c>
      <c r="C559" s="75" t="s">
        <v>1301</v>
      </c>
      <c r="D559" s="76">
        <v>0</v>
      </c>
      <c r="E559" s="76">
        <v>0</v>
      </c>
      <c r="F559" s="76">
        <v>0</v>
      </c>
      <c r="G559" s="76">
        <v>0</v>
      </c>
      <c r="H559" s="76">
        <v>0</v>
      </c>
      <c r="I559" s="76">
        <v>0</v>
      </c>
      <c r="J559" s="76">
        <v>0</v>
      </c>
      <c r="K559" s="76">
        <v>0</v>
      </c>
      <c r="L559" s="76">
        <v>0</v>
      </c>
      <c r="M559" s="76">
        <v>0</v>
      </c>
      <c r="N559" s="76">
        <v>0</v>
      </c>
      <c r="O559" s="76">
        <v>0</v>
      </c>
      <c r="P559" s="76">
        <v>0</v>
      </c>
      <c r="Q559" s="76">
        <v>0</v>
      </c>
      <c r="R559" s="76">
        <v>0</v>
      </c>
      <c r="S559" s="76">
        <v>0</v>
      </c>
      <c r="T559" s="76">
        <v>0</v>
      </c>
      <c r="U559" s="76">
        <v>0</v>
      </c>
      <c r="V559" s="76">
        <v>0</v>
      </c>
      <c r="W559" s="76">
        <v>0</v>
      </c>
      <c r="X559" s="76">
        <v>0</v>
      </c>
      <c r="Y559" s="76">
        <v>0</v>
      </c>
      <c r="Z559" s="76">
        <v>0</v>
      </c>
      <c r="AA559" s="76">
        <v>0</v>
      </c>
      <c r="AB559" s="76">
        <v>0</v>
      </c>
      <c r="AC559" s="76">
        <v>0</v>
      </c>
      <c r="AD559" s="76">
        <v>0</v>
      </c>
      <c r="AE559" s="76">
        <v>0</v>
      </c>
      <c r="AF559" s="76">
        <v>0</v>
      </c>
      <c r="AG559" s="76">
        <v>0</v>
      </c>
      <c r="AH559" s="76">
        <v>0</v>
      </c>
      <c r="AI559" s="76">
        <v>0</v>
      </c>
      <c r="AJ559" s="77">
        <f t="shared" si="8"/>
        <v>0</v>
      </c>
      <c r="AM559" s="70"/>
    </row>
    <row r="560" spans="1:39" ht="20.100000000000001" hidden="1" customHeight="1" outlineLevel="2">
      <c r="A560" s="73">
        <v>1805</v>
      </c>
      <c r="B560" s="74" t="s">
        <v>1194</v>
      </c>
      <c r="C560" s="75" t="s">
        <v>1301</v>
      </c>
      <c r="D560" s="76">
        <v>0</v>
      </c>
      <c r="E560" s="76">
        <v>0</v>
      </c>
      <c r="F560" s="76">
        <v>0</v>
      </c>
      <c r="G560" s="76">
        <v>0</v>
      </c>
      <c r="H560" s="76">
        <v>0</v>
      </c>
      <c r="I560" s="76">
        <v>0</v>
      </c>
      <c r="J560" s="76">
        <v>0</v>
      </c>
      <c r="K560" s="76">
        <v>0</v>
      </c>
      <c r="L560" s="76">
        <v>0</v>
      </c>
      <c r="M560" s="76">
        <v>0</v>
      </c>
      <c r="N560" s="76">
        <v>0</v>
      </c>
      <c r="O560" s="76">
        <v>0</v>
      </c>
      <c r="P560" s="76">
        <v>0</v>
      </c>
      <c r="Q560" s="76">
        <v>0</v>
      </c>
      <c r="R560" s="76">
        <v>0</v>
      </c>
      <c r="S560" s="76">
        <v>0</v>
      </c>
      <c r="T560" s="76">
        <v>0</v>
      </c>
      <c r="U560" s="76">
        <v>0</v>
      </c>
      <c r="V560" s="76">
        <v>0</v>
      </c>
      <c r="W560" s="76">
        <v>0</v>
      </c>
      <c r="X560" s="76">
        <v>0</v>
      </c>
      <c r="Y560" s="76">
        <v>0</v>
      </c>
      <c r="Z560" s="76">
        <v>0</v>
      </c>
      <c r="AA560" s="76">
        <v>0</v>
      </c>
      <c r="AB560" s="76">
        <v>0</v>
      </c>
      <c r="AC560" s="76">
        <v>0</v>
      </c>
      <c r="AD560" s="76">
        <v>0</v>
      </c>
      <c r="AE560" s="76">
        <v>0</v>
      </c>
      <c r="AF560" s="76">
        <v>0</v>
      </c>
      <c r="AG560" s="76">
        <v>0</v>
      </c>
      <c r="AH560" s="76">
        <v>0</v>
      </c>
      <c r="AI560" s="76">
        <v>0</v>
      </c>
      <c r="AJ560" s="77">
        <f t="shared" si="8"/>
        <v>0</v>
      </c>
      <c r="AM560" s="70"/>
    </row>
    <row r="561" spans="1:39" ht="20.100000000000001" hidden="1" customHeight="1" outlineLevel="2">
      <c r="A561" s="73">
        <v>1806</v>
      </c>
      <c r="B561" s="74" t="s">
        <v>1195</v>
      </c>
      <c r="C561" s="75" t="s">
        <v>1301</v>
      </c>
      <c r="D561" s="76">
        <v>0</v>
      </c>
      <c r="E561" s="76">
        <v>0</v>
      </c>
      <c r="F561" s="76">
        <v>0</v>
      </c>
      <c r="G561" s="76">
        <v>0</v>
      </c>
      <c r="H561" s="76">
        <v>0</v>
      </c>
      <c r="I561" s="76">
        <v>0</v>
      </c>
      <c r="J561" s="76">
        <v>0</v>
      </c>
      <c r="K561" s="76">
        <v>0</v>
      </c>
      <c r="L561" s="76">
        <v>0</v>
      </c>
      <c r="M561" s="76">
        <v>0</v>
      </c>
      <c r="N561" s="76">
        <v>0</v>
      </c>
      <c r="O561" s="76">
        <v>0</v>
      </c>
      <c r="P561" s="76">
        <v>0</v>
      </c>
      <c r="Q561" s="76">
        <v>0</v>
      </c>
      <c r="R561" s="76">
        <v>0</v>
      </c>
      <c r="S561" s="76">
        <v>0</v>
      </c>
      <c r="T561" s="76">
        <v>0</v>
      </c>
      <c r="U561" s="76">
        <v>0</v>
      </c>
      <c r="V561" s="76">
        <v>0</v>
      </c>
      <c r="W561" s="76">
        <v>0</v>
      </c>
      <c r="X561" s="76">
        <v>0</v>
      </c>
      <c r="Y561" s="76">
        <v>0</v>
      </c>
      <c r="Z561" s="76">
        <v>0</v>
      </c>
      <c r="AA561" s="76">
        <v>0</v>
      </c>
      <c r="AB561" s="76">
        <v>0</v>
      </c>
      <c r="AC561" s="76">
        <v>0</v>
      </c>
      <c r="AD561" s="76">
        <v>0</v>
      </c>
      <c r="AE561" s="76">
        <v>0</v>
      </c>
      <c r="AF561" s="76">
        <v>0</v>
      </c>
      <c r="AG561" s="76">
        <v>0</v>
      </c>
      <c r="AH561" s="76">
        <v>0</v>
      </c>
      <c r="AI561" s="76">
        <v>0</v>
      </c>
      <c r="AJ561" s="77">
        <f t="shared" si="8"/>
        <v>0</v>
      </c>
      <c r="AM561" s="70"/>
    </row>
    <row r="562" spans="1:39" ht="20.100000000000001" hidden="1" customHeight="1" outlineLevel="2">
      <c r="A562" s="73">
        <v>1807</v>
      </c>
      <c r="B562" s="74" t="s">
        <v>1196</v>
      </c>
      <c r="C562" s="75" t="s">
        <v>1301</v>
      </c>
      <c r="D562" s="76">
        <v>0</v>
      </c>
      <c r="E562" s="76">
        <v>0</v>
      </c>
      <c r="F562" s="76">
        <v>0</v>
      </c>
      <c r="G562" s="76">
        <v>0</v>
      </c>
      <c r="H562" s="76">
        <v>0</v>
      </c>
      <c r="I562" s="76">
        <v>0</v>
      </c>
      <c r="J562" s="76">
        <v>0</v>
      </c>
      <c r="K562" s="76">
        <v>0</v>
      </c>
      <c r="L562" s="76">
        <v>0</v>
      </c>
      <c r="M562" s="76">
        <v>0</v>
      </c>
      <c r="N562" s="76">
        <v>0</v>
      </c>
      <c r="O562" s="76">
        <v>0</v>
      </c>
      <c r="P562" s="76">
        <v>0</v>
      </c>
      <c r="Q562" s="76">
        <v>0</v>
      </c>
      <c r="R562" s="76">
        <v>0</v>
      </c>
      <c r="S562" s="76">
        <v>0</v>
      </c>
      <c r="T562" s="76">
        <v>0</v>
      </c>
      <c r="U562" s="76">
        <v>0</v>
      </c>
      <c r="V562" s="76">
        <v>0</v>
      </c>
      <c r="W562" s="76">
        <v>0</v>
      </c>
      <c r="X562" s="76">
        <v>0</v>
      </c>
      <c r="Y562" s="76">
        <v>0</v>
      </c>
      <c r="Z562" s="76">
        <v>0</v>
      </c>
      <c r="AA562" s="76">
        <v>0</v>
      </c>
      <c r="AB562" s="76">
        <v>0</v>
      </c>
      <c r="AC562" s="76">
        <v>0</v>
      </c>
      <c r="AD562" s="76">
        <v>0</v>
      </c>
      <c r="AE562" s="76">
        <v>0</v>
      </c>
      <c r="AF562" s="76">
        <v>0</v>
      </c>
      <c r="AG562" s="76">
        <v>0</v>
      </c>
      <c r="AH562" s="76">
        <v>0</v>
      </c>
      <c r="AI562" s="76">
        <v>0</v>
      </c>
      <c r="AJ562" s="77">
        <f t="shared" si="8"/>
        <v>0</v>
      </c>
      <c r="AM562" s="70"/>
    </row>
    <row r="563" spans="1:39" ht="20.100000000000001" hidden="1" customHeight="1" outlineLevel="2">
      <c r="A563" s="73">
        <v>1808</v>
      </c>
      <c r="B563" s="74" t="s">
        <v>1197</v>
      </c>
      <c r="C563" s="75" t="s">
        <v>1301</v>
      </c>
      <c r="D563" s="76">
        <v>0</v>
      </c>
      <c r="E563" s="76">
        <v>0</v>
      </c>
      <c r="F563" s="76">
        <v>0</v>
      </c>
      <c r="G563" s="76">
        <v>0</v>
      </c>
      <c r="H563" s="76">
        <v>0</v>
      </c>
      <c r="I563" s="76">
        <v>0</v>
      </c>
      <c r="J563" s="76">
        <v>0</v>
      </c>
      <c r="K563" s="76">
        <v>0</v>
      </c>
      <c r="L563" s="76">
        <v>0</v>
      </c>
      <c r="M563" s="76">
        <v>0</v>
      </c>
      <c r="N563" s="76">
        <v>0</v>
      </c>
      <c r="O563" s="76">
        <v>0</v>
      </c>
      <c r="P563" s="76">
        <v>0</v>
      </c>
      <c r="Q563" s="76">
        <v>0</v>
      </c>
      <c r="R563" s="76">
        <v>0</v>
      </c>
      <c r="S563" s="76">
        <v>0</v>
      </c>
      <c r="T563" s="76">
        <v>0</v>
      </c>
      <c r="U563" s="76">
        <v>0</v>
      </c>
      <c r="V563" s="76">
        <v>0</v>
      </c>
      <c r="W563" s="76">
        <v>0</v>
      </c>
      <c r="X563" s="76">
        <v>0</v>
      </c>
      <c r="Y563" s="76">
        <v>0</v>
      </c>
      <c r="Z563" s="76">
        <v>0</v>
      </c>
      <c r="AA563" s="76">
        <v>0</v>
      </c>
      <c r="AB563" s="76">
        <v>0</v>
      </c>
      <c r="AC563" s="76">
        <v>0</v>
      </c>
      <c r="AD563" s="76">
        <v>0</v>
      </c>
      <c r="AE563" s="76">
        <v>0</v>
      </c>
      <c r="AF563" s="76">
        <v>0</v>
      </c>
      <c r="AG563" s="76">
        <v>0</v>
      </c>
      <c r="AH563" s="76">
        <v>0</v>
      </c>
      <c r="AI563" s="76">
        <v>0</v>
      </c>
      <c r="AJ563" s="77">
        <f t="shared" si="8"/>
        <v>0</v>
      </c>
      <c r="AM563" s="70"/>
    </row>
    <row r="564" spans="1:39" ht="20.100000000000001" hidden="1" customHeight="1" outlineLevel="2">
      <c r="A564" s="73">
        <v>1809</v>
      </c>
      <c r="B564" s="74" t="s">
        <v>1198</v>
      </c>
      <c r="C564" s="75" t="s">
        <v>1301</v>
      </c>
      <c r="D564" s="76">
        <v>0</v>
      </c>
      <c r="E564" s="76">
        <v>0</v>
      </c>
      <c r="F564" s="76">
        <v>0</v>
      </c>
      <c r="G564" s="76">
        <v>0</v>
      </c>
      <c r="H564" s="76">
        <v>0</v>
      </c>
      <c r="I564" s="76">
        <v>0</v>
      </c>
      <c r="J564" s="76">
        <v>0</v>
      </c>
      <c r="K564" s="76">
        <v>0</v>
      </c>
      <c r="L564" s="76">
        <v>0</v>
      </c>
      <c r="M564" s="76">
        <v>0</v>
      </c>
      <c r="N564" s="76">
        <v>0</v>
      </c>
      <c r="O564" s="76">
        <v>0</v>
      </c>
      <c r="P564" s="76">
        <v>0</v>
      </c>
      <c r="Q564" s="76">
        <v>0</v>
      </c>
      <c r="R564" s="76">
        <v>0</v>
      </c>
      <c r="S564" s="76">
        <v>0</v>
      </c>
      <c r="T564" s="76">
        <v>0</v>
      </c>
      <c r="U564" s="76">
        <v>0</v>
      </c>
      <c r="V564" s="76">
        <v>0</v>
      </c>
      <c r="W564" s="76">
        <v>0</v>
      </c>
      <c r="X564" s="76">
        <v>0</v>
      </c>
      <c r="Y564" s="76">
        <v>0</v>
      </c>
      <c r="Z564" s="76">
        <v>0</v>
      </c>
      <c r="AA564" s="76">
        <v>0</v>
      </c>
      <c r="AB564" s="76">
        <v>0</v>
      </c>
      <c r="AC564" s="76">
        <v>0</v>
      </c>
      <c r="AD564" s="76">
        <v>0</v>
      </c>
      <c r="AE564" s="76">
        <v>0</v>
      </c>
      <c r="AF564" s="76">
        <v>0</v>
      </c>
      <c r="AG564" s="76">
        <v>0</v>
      </c>
      <c r="AH564" s="76">
        <v>0</v>
      </c>
      <c r="AI564" s="76">
        <v>0</v>
      </c>
      <c r="AJ564" s="77">
        <f t="shared" si="8"/>
        <v>0</v>
      </c>
      <c r="AM564" s="70"/>
    </row>
    <row r="565" spans="1:39" ht="20.100000000000001" hidden="1" customHeight="1" outlineLevel="2">
      <c r="A565" s="73">
        <v>1810</v>
      </c>
      <c r="B565" s="74" t="s">
        <v>1199</v>
      </c>
      <c r="C565" s="75" t="s">
        <v>1301</v>
      </c>
      <c r="D565" s="76">
        <v>0</v>
      </c>
      <c r="E565" s="76">
        <v>0</v>
      </c>
      <c r="F565" s="76">
        <v>0</v>
      </c>
      <c r="G565" s="76">
        <v>0</v>
      </c>
      <c r="H565" s="76">
        <v>0</v>
      </c>
      <c r="I565" s="76">
        <v>0</v>
      </c>
      <c r="J565" s="76">
        <v>0</v>
      </c>
      <c r="K565" s="76">
        <v>0</v>
      </c>
      <c r="L565" s="76">
        <v>0</v>
      </c>
      <c r="M565" s="76">
        <v>0</v>
      </c>
      <c r="N565" s="76">
        <v>0</v>
      </c>
      <c r="O565" s="76">
        <v>0</v>
      </c>
      <c r="P565" s="76">
        <v>0</v>
      </c>
      <c r="Q565" s="76">
        <v>0</v>
      </c>
      <c r="R565" s="76">
        <v>0</v>
      </c>
      <c r="S565" s="76">
        <v>0</v>
      </c>
      <c r="T565" s="76">
        <v>0</v>
      </c>
      <c r="U565" s="76">
        <v>0</v>
      </c>
      <c r="V565" s="76">
        <v>0</v>
      </c>
      <c r="W565" s="76">
        <v>0</v>
      </c>
      <c r="X565" s="76">
        <v>0</v>
      </c>
      <c r="Y565" s="76">
        <v>0</v>
      </c>
      <c r="Z565" s="76">
        <v>0</v>
      </c>
      <c r="AA565" s="76">
        <v>0</v>
      </c>
      <c r="AB565" s="76">
        <v>0</v>
      </c>
      <c r="AC565" s="76">
        <v>0</v>
      </c>
      <c r="AD565" s="76">
        <v>0</v>
      </c>
      <c r="AE565" s="76">
        <v>0</v>
      </c>
      <c r="AF565" s="76">
        <v>0</v>
      </c>
      <c r="AG565" s="76">
        <v>0</v>
      </c>
      <c r="AH565" s="76">
        <v>0</v>
      </c>
      <c r="AI565" s="76">
        <v>0</v>
      </c>
      <c r="AJ565" s="77">
        <f t="shared" si="8"/>
        <v>0</v>
      </c>
      <c r="AM565" s="70"/>
    </row>
    <row r="566" spans="1:39" ht="20.100000000000001" hidden="1" customHeight="1" outlineLevel="2">
      <c r="A566" s="73">
        <v>1811</v>
      </c>
      <c r="B566" s="74" t="s">
        <v>1200</v>
      </c>
      <c r="C566" s="75" t="s">
        <v>1301</v>
      </c>
      <c r="D566" s="76">
        <v>0</v>
      </c>
      <c r="E566" s="76">
        <v>0</v>
      </c>
      <c r="F566" s="76">
        <v>0</v>
      </c>
      <c r="G566" s="76">
        <v>0</v>
      </c>
      <c r="H566" s="76">
        <v>0</v>
      </c>
      <c r="I566" s="76">
        <v>0</v>
      </c>
      <c r="J566" s="76">
        <v>0</v>
      </c>
      <c r="K566" s="76">
        <v>0</v>
      </c>
      <c r="L566" s="76">
        <v>0</v>
      </c>
      <c r="M566" s="76">
        <v>0</v>
      </c>
      <c r="N566" s="76">
        <v>0</v>
      </c>
      <c r="O566" s="76">
        <v>0</v>
      </c>
      <c r="P566" s="76">
        <v>0</v>
      </c>
      <c r="Q566" s="76">
        <v>0</v>
      </c>
      <c r="R566" s="76">
        <v>0</v>
      </c>
      <c r="S566" s="76">
        <v>0</v>
      </c>
      <c r="T566" s="76">
        <v>0</v>
      </c>
      <c r="U566" s="76">
        <v>0</v>
      </c>
      <c r="V566" s="76">
        <v>0</v>
      </c>
      <c r="W566" s="76">
        <v>0</v>
      </c>
      <c r="X566" s="76">
        <v>0</v>
      </c>
      <c r="Y566" s="76">
        <v>0</v>
      </c>
      <c r="Z566" s="76">
        <v>0</v>
      </c>
      <c r="AA566" s="76">
        <v>0</v>
      </c>
      <c r="AB566" s="76">
        <v>0</v>
      </c>
      <c r="AC566" s="76">
        <v>0</v>
      </c>
      <c r="AD566" s="76">
        <v>0</v>
      </c>
      <c r="AE566" s="76">
        <v>0</v>
      </c>
      <c r="AF566" s="76">
        <v>0</v>
      </c>
      <c r="AG566" s="76">
        <v>0</v>
      </c>
      <c r="AH566" s="76">
        <v>0</v>
      </c>
      <c r="AI566" s="76">
        <v>0</v>
      </c>
      <c r="AJ566" s="77">
        <f t="shared" si="8"/>
        <v>0</v>
      </c>
      <c r="AM566" s="70"/>
    </row>
    <row r="567" spans="1:39" ht="20.100000000000001" hidden="1" customHeight="1" outlineLevel="2">
      <c r="A567" s="73">
        <v>1812</v>
      </c>
      <c r="B567" s="74" t="s">
        <v>1201</v>
      </c>
      <c r="C567" s="75" t="s">
        <v>1301</v>
      </c>
      <c r="D567" s="76">
        <v>0</v>
      </c>
      <c r="E567" s="76">
        <v>0</v>
      </c>
      <c r="F567" s="76">
        <v>0</v>
      </c>
      <c r="G567" s="76">
        <v>0</v>
      </c>
      <c r="H567" s="76">
        <v>0</v>
      </c>
      <c r="I567" s="76">
        <v>0</v>
      </c>
      <c r="J567" s="76">
        <v>0</v>
      </c>
      <c r="K567" s="76">
        <v>0</v>
      </c>
      <c r="L567" s="76">
        <v>0</v>
      </c>
      <c r="M567" s="76">
        <v>0</v>
      </c>
      <c r="N567" s="76">
        <v>0</v>
      </c>
      <c r="O567" s="76">
        <v>0</v>
      </c>
      <c r="P567" s="76">
        <v>0</v>
      </c>
      <c r="Q567" s="76">
        <v>0</v>
      </c>
      <c r="R567" s="76">
        <v>0</v>
      </c>
      <c r="S567" s="76">
        <v>0</v>
      </c>
      <c r="T567" s="76">
        <v>0</v>
      </c>
      <c r="U567" s="76">
        <v>0</v>
      </c>
      <c r="V567" s="76">
        <v>0</v>
      </c>
      <c r="W567" s="76">
        <v>0</v>
      </c>
      <c r="X567" s="76">
        <v>0</v>
      </c>
      <c r="Y567" s="76">
        <v>0</v>
      </c>
      <c r="Z567" s="76">
        <v>0</v>
      </c>
      <c r="AA567" s="76">
        <v>0</v>
      </c>
      <c r="AB567" s="76">
        <v>0</v>
      </c>
      <c r="AC567" s="76">
        <v>0</v>
      </c>
      <c r="AD567" s="76">
        <v>0</v>
      </c>
      <c r="AE567" s="76">
        <v>0</v>
      </c>
      <c r="AF567" s="76">
        <v>0</v>
      </c>
      <c r="AG567" s="76">
        <v>0</v>
      </c>
      <c r="AH567" s="76">
        <v>0</v>
      </c>
      <c r="AI567" s="76">
        <v>0</v>
      </c>
      <c r="AJ567" s="77">
        <f t="shared" si="8"/>
        <v>0</v>
      </c>
      <c r="AM567" s="70"/>
    </row>
    <row r="568" spans="1:39" ht="20.100000000000001" hidden="1" customHeight="1" outlineLevel="2">
      <c r="A568" s="73">
        <v>1813</v>
      </c>
      <c r="B568" s="74" t="s">
        <v>1202</v>
      </c>
      <c r="C568" s="75" t="s">
        <v>1301</v>
      </c>
      <c r="D568" s="76">
        <v>0</v>
      </c>
      <c r="E568" s="76">
        <v>0</v>
      </c>
      <c r="F568" s="76">
        <v>0</v>
      </c>
      <c r="G568" s="76">
        <v>0</v>
      </c>
      <c r="H568" s="76">
        <v>0</v>
      </c>
      <c r="I568" s="76">
        <v>0</v>
      </c>
      <c r="J568" s="76">
        <v>0</v>
      </c>
      <c r="K568" s="76">
        <v>0</v>
      </c>
      <c r="L568" s="76">
        <v>0</v>
      </c>
      <c r="M568" s="76">
        <v>0</v>
      </c>
      <c r="N568" s="76">
        <v>0</v>
      </c>
      <c r="O568" s="76">
        <v>0</v>
      </c>
      <c r="P568" s="76">
        <v>0</v>
      </c>
      <c r="Q568" s="76">
        <v>0</v>
      </c>
      <c r="R568" s="76">
        <v>0</v>
      </c>
      <c r="S568" s="76">
        <v>0</v>
      </c>
      <c r="T568" s="76">
        <v>0</v>
      </c>
      <c r="U568" s="76">
        <v>0</v>
      </c>
      <c r="V568" s="76">
        <v>0</v>
      </c>
      <c r="W568" s="76">
        <v>0</v>
      </c>
      <c r="X568" s="76">
        <v>0</v>
      </c>
      <c r="Y568" s="76">
        <v>0</v>
      </c>
      <c r="Z568" s="76">
        <v>0</v>
      </c>
      <c r="AA568" s="76">
        <v>0</v>
      </c>
      <c r="AB568" s="76">
        <v>0</v>
      </c>
      <c r="AC568" s="76">
        <v>0</v>
      </c>
      <c r="AD568" s="76">
        <v>0</v>
      </c>
      <c r="AE568" s="76">
        <v>0</v>
      </c>
      <c r="AF568" s="76">
        <v>0</v>
      </c>
      <c r="AG568" s="76">
        <v>0</v>
      </c>
      <c r="AH568" s="76">
        <v>0</v>
      </c>
      <c r="AI568" s="76">
        <v>0</v>
      </c>
      <c r="AJ568" s="77">
        <f t="shared" si="8"/>
        <v>0</v>
      </c>
      <c r="AM568" s="70"/>
    </row>
    <row r="569" spans="1:39" ht="20.100000000000001" hidden="1" customHeight="1" outlineLevel="2">
      <c r="A569" s="73">
        <v>1814</v>
      </c>
      <c r="B569" s="74" t="s">
        <v>1203</v>
      </c>
      <c r="C569" s="75" t="s">
        <v>1301</v>
      </c>
      <c r="D569" s="76">
        <v>0</v>
      </c>
      <c r="E569" s="76">
        <v>0</v>
      </c>
      <c r="F569" s="76">
        <v>0</v>
      </c>
      <c r="G569" s="76">
        <v>0</v>
      </c>
      <c r="H569" s="76">
        <v>0</v>
      </c>
      <c r="I569" s="76">
        <v>0</v>
      </c>
      <c r="J569" s="76">
        <v>0</v>
      </c>
      <c r="K569" s="76">
        <v>0</v>
      </c>
      <c r="L569" s="76">
        <v>0</v>
      </c>
      <c r="M569" s="76">
        <v>0</v>
      </c>
      <c r="N569" s="76">
        <v>0</v>
      </c>
      <c r="O569" s="76">
        <v>0</v>
      </c>
      <c r="P569" s="76">
        <v>0</v>
      </c>
      <c r="Q569" s="76">
        <v>0</v>
      </c>
      <c r="R569" s="76">
        <v>0</v>
      </c>
      <c r="S569" s="76">
        <v>0</v>
      </c>
      <c r="T569" s="76">
        <v>0</v>
      </c>
      <c r="U569" s="76">
        <v>0</v>
      </c>
      <c r="V569" s="76">
        <v>0</v>
      </c>
      <c r="W569" s="76">
        <v>0</v>
      </c>
      <c r="X569" s="76">
        <v>0</v>
      </c>
      <c r="Y569" s="76">
        <v>0</v>
      </c>
      <c r="Z569" s="76">
        <v>0</v>
      </c>
      <c r="AA569" s="76">
        <v>0</v>
      </c>
      <c r="AB569" s="76">
        <v>0</v>
      </c>
      <c r="AC569" s="76">
        <v>0</v>
      </c>
      <c r="AD569" s="76">
        <v>0</v>
      </c>
      <c r="AE569" s="76">
        <v>0</v>
      </c>
      <c r="AF569" s="76">
        <v>0</v>
      </c>
      <c r="AG569" s="76">
        <v>0</v>
      </c>
      <c r="AH569" s="76">
        <v>0</v>
      </c>
      <c r="AI569" s="76">
        <v>0</v>
      </c>
      <c r="AJ569" s="77">
        <f t="shared" si="8"/>
        <v>0</v>
      </c>
      <c r="AM569" s="70"/>
    </row>
    <row r="570" spans="1:39" ht="20.100000000000001" hidden="1" customHeight="1" outlineLevel="2">
      <c r="A570" s="73">
        <v>1815</v>
      </c>
      <c r="B570" s="74" t="s">
        <v>1185</v>
      </c>
      <c r="C570" s="75" t="s">
        <v>1301</v>
      </c>
      <c r="D570" s="76">
        <v>0</v>
      </c>
      <c r="E570" s="76">
        <v>0</v>
      </c>
      <c r="F570" s="76">
        <v>0</v>
      </c>
      <c r="G570" s="76">
        <v>0</v>
      </c>
      <c r="H570" s="76">
        <v>0</v>
      </c>
      <c r="I570" s="76">
        <v>0</v>
      </c>
      <c r="J570" s="76">
        <v>0</v>
      </c>
      <c r="K570" s="76">
        <v>0</v>
      </c>
      <c r="L570" s="76">
        <v>0</v>
      </c>
      <c r="M570" s="76">
        <v>0</v>
      </c>
      <c r="N570" s="76">
        <v>0</v>
      </c>
      <c r="O570" s="76">
        <v>0</v>
      </c>
      <c r="P570" s="76">
        <v>0</v>
      </c>
      <c r="Q570" s="76">
        <v>0</v>
      </c>
      <c r="R570" s="76">
        <v>0</v>
      </c>
      <c r="S570" s="76">
        <v>0</v>
      </c>
      <c r="T570" s="76">
        <v>0</v>
      </c>
      <c r="U570" s="76">
        <v>0</v>
      </c>
      <c r="V570" s="76">
        <v>0</v>
      </c>
      <c r="W570" s="76">
        <v>0</v>
      </c>
      <c r="X570" s="76">
        <v>0</v>
      </c>
      <c r="Y570" s="76">
        <v>0</v>
      </c>
      <c r="Z570" s="76">
        <v>0</v>
      </c>
      <c r="AA570" s="76">
        <v>0</v>
      </c>
      <c r="AB570" s="76">
        <v>0</v>
      </c>
      <c r="AC570" s="76">
        <v>0</v>
      </c>
      <c r="AD570" s="76">
        <v>0</v>
      </c>
      <c r="AE570" s="76">
        <v>0</v>
      </c>
      <c r="AF570" s="76">
        <v>0</v>
      </c>
      <c r="AG570" s="76">
        <v>0</v>
      </c>
      <c r="AH570" s="76">
        <v>0</v>
      </c>
      <c r="AI570" s="76">
        <v>0</v>
      </c>
      <c r="AJ570" s="77">
        <f t="shared" si="8"/>
        <v>0</v>
      </c>
      <c r="AM570" s="70"/>
    </row>
    <row r="571" spans="1:39" ht="20.100000000000001" hidden="1" customHeight="1" outlineLevel="2">
      <c r="A571" s="73">
        <v>1816</v>
      </c>
      <c r="B571" s="74" t="s">
        <v>1204</v>
      </c>
      <c r="C571" s="75" t="s">
        <v>1301</v>
      </c>
      <c r="D571" s="76">
        <v>0</v>
      </c>
      <c r="E571" s="76">
        <v>0</v>
      </c>
      <c r="F571" s="76">
        <v>0</v>
      </c>
      <c r="G571" s="76">
        <v>0</v>
      </c>
      <c r="H571" s="76">
        <v>0</v>
      </c>
      <c r="I571" s="76">
        <v>0</v>
      </c>
      <c r="J571" s="76">
        <v>0</v>
      </c>
      <c r="K571" s="76">
        <v>0</v>
      </c>
      <c r="L571" s="76">
        <v>0</v>
      </c>
      <c r="M571" s="76">
        <v>0</v>
      </c>
      <c r="N571" s="76">
        <v>0</v>
      </c>
      <c r="O571" s="76">
        <v>0</v>
      </c>
      <c r="P571" s="76">
        <v>0</v>
      </c>
      <c r="Q571" s="76">
        <v>0</v>
      </c>
      <c r="R571" s="76">
        <v>0</v>
      </c>
      <c r="S571" s="76">
        <v>0</v>
      </c>
      <c r="T571" s="76">
        <v>0</v>
      </c>
      <c r="U571" s="76">
        <v>0</v>
      </c>
      <c r="V571" s="76">
        <v>0</v>
      </c>
      <c r="W571" s="76">
        <v>0</v>
      </c>
      <c r="X571" s="76">
        <v>0</v>
      </c>
      <c r="Y571" s="76">
        <v>0</v>
      </c>
      <c r="Z571" s="76">
        <v>0</v>
      </c>
      <c r="AA571" s="76">
        <v>0</v>
      </c>
      <c r="AB571" s="76">
        <v>0</v>
      </c>
      <c r="AC571" s="76">
        <v>0</v>
      </c>
      <c r="AD571" s="76">
        <v>0</v>
      </c>
      <c r="AE571" s="76">
        <v>0</v>
      </c>
      <c r="AF571" s="76">
        <v>0</v>
      </c>
      <c r="AG571" s="76">
        <v>0</v>
      </c>
      <c r="AH571" s="76">
        <v>0</v>
      </c>
      <c r="AI571" s="76">
        <v>0</v>
      </c>
      <c r="AJ571" s="77">
        <f t="shared" si="8"/>
        <v>0</v>
      </c>
      <c r="AM571" s="70"/>
    </row>
    <row r="572" spans="1:39" ht="20.100000000000001" hidden="1" customHeight="1" outlineLevel="2">
      <c r="A572" s="73">
        <v>1817</v>
      </c>
      <c r="B572" s="74" t="s">
        <v>1205</v>
      </c>
      <c r="C572" s="75" t="s">
        <v>1301</v>
      </c>
      <c r="D572" s="76">
        <v>0</v>
      </c>
      <c r="E572" s="76">
        <v>0</v>
      </c>
      <c r="F572" s="76">
        <v>0</v>
      </c>
      <c r="G572" s="76">
        <v>0</v>
      </c>
      <c r="H572" s="76">
        <v>0</v>
      </c>
      <c r="I572" s="76">
        <v>0</v>
      </c>
      <c r="J572" s="76">
        <v>0</v>
      </c>
      <c r="K572" s="76">
        <v>0</v>
      </c>
      <c r="L572" s="76">
        <v>0</v>
      </c>
      <c r="M572" s="76">
        <v>0</v>
      </c>
      <c r="N572" s="76">
        <v>0</v>
      </c>
      <c r="O572" s="76">
        <v>0</v>
      </c>
      <c r="P572" s="76">
        <v>0</v>
      </c>
      <c r="Q572" s="76">
        <v>0</v>
      </c>
      <c r="R572" s="76">
        <v>0</v>
      </c>
      <c r="S572" s="76">
        <v>0</v>
      </c>
      <c r="T572" s="76">
        <v>0</v>
      </c>
      <c r="U572" s="76">
        <v>0</v>
      </c>
      <c r="V572" s="76">
        <v>0</v>
      </c>
      <c r="W572" s="76">
        <v>0</v>
      </c>
      <c r="X572" s="76">
        <v>0</v>
      </c>
      <c r="Y572" s="76">
        <v>0</v>
      </c>
      <c r="Z572" s="76">
        <v>0</v>
      </c>
      <c r="AA572" s="76">
        <v>0</v>
      </c>
      <c r="AB572" s="76">
        <v>0</v>
      </c>
      <c r="AC572" s="76">
        <v>0</v>
      </c>
      <c r="AD572" s="76">
        <v>0</v>
      </c>
      <c r="AE572" s="76">
        <v>0</v>
      </c>
      <c r="AF572" s="76">
        <v>0</v>
      </c>
      <c r="AG572" s="76">
        <v>0</v>
      </c>
      <c r="AH572" s="76">
        <v>0</v>
      </c>
      <c r="AI572" s="76">
        <v>0</v>
      </c>
      <c r="AJ572" s="77">
        <f t="shared" si="8"/>
        <v>0</v>
      </c>
      <c r="AM572" s="70"/>
    </row>
    <row r="573" spans="1:39" ht="20.100000000000001" hidden="1" customHeight="1" outlineLevel="2">
      <c r="A573" s="73">
        <v>1818</v>
      </c>
      <c r="B573" s="74" t="s">
        <v>1206</v>
      </c>
      <c r="C573" s="75" t="s">
        <v>1301</v>
      </c>
      <c r="D573" s="76">
        <v>0</v>
      </c>
      <c r="E573" s="76">
        <v>0</v>
      </c>
      <c r="F573" s="76">
        <v>0</v>
      </c>
      <c r="G573" s="76">
        <v>0</v>
      </c>
      <c r="H573" s="76">
        <v>0</v>
      </c>
      <c r="I573" s="76">
        <v>0</v>
      </c>
      <c r="J573" s="76">
        <v>0</v>
      </c>
      <c r="K573" s="76">
        <v>0</v>
      </c>
      <c r="L573" s="76">
        <v>0</v>
      </c>
      <c r="M573" s="76">
        <v>0</v>
      </c>
      <c r="N573" s="76">
        <v>0</v>
      </c>
      <c r="O573" s="76">
        <v>0</v>
      </c>
      <c r="P573" s="76">
        <v>0</v>
      </c>
      <c r="Q573" s="76">
        <v>0</v>
      </c>
      <c r="R573" s="76">
        <v>0</v>
      </c>
      <c r="S573" s="76">
        <v>0</v>
      </c>
      <c r="T573" s="76">
        <v>0</v>
      </c>
      <c r="U573" s="76">
        <v>0</v>
      </c>
      <c r="V573" s="76">
        <v>0</v>
      </c>
      <c r="W573" s="76">
        <v>0</v>
      </c>
      <c r="X573" s="76">
        <v>0</v>
      </c>
      <c r="Y573" s="76">
        <v>0</v>
      </c>
      <c r="Z573" s="76">
        <v>0</v>
      </c>
      <c r="AA573" s="76">
        <v>0</v>
      </c>
      <c r="AB573" s="76">
        <v>0</v>
      </c>
      <c r="AC573" s="76">
        <v>0</v>
      </c>
      <c r="AD573" s="76">
        <v>0</v>
      </c>
      <c r="AE573" s="76">
        <v>0</v>
      </c>
      <c r="AF573" s="76">
        <v>0</v>
      </c>
      <c r="AG573" s="76">
        <v>0</v>
      </c>
      <c r="AH573" s="76">
        <v>0</v>
      </c>
      <c r="AI573" s="76">
        <v>0</v>
      </c>
      <c r="AJ573" s="77">
        <f t="shared" si="8"/>
        <v>0</v>
      </c>
      <c r="AM573" s="70"/>
    </row>
    <row r="574" spans="1:39" ht="20.100000000000001" hidden="1" customHeight="1" outlineLevel="2">
      <c r="A574" s="73">
        <v>1819</v>
      </c>
      <c r="B574" s="74" t="s">
        <v>1207</v>
      </c>
      <c r="C574" s="75" t="s">
        <v>1301</v>
      </c>
      <c r="D574" s="76">
        <v>0</v>
      </c>
      <c r="E574" s="76">
        <v>0</v>
      </c>
      <c r="F574" s="76">
        <v>0</v>
      </c>
      <c r="G574" s="76">
        <v>0</v>
      </c>
      <c r="H574" s="76">
        <v>0</v>
      </c>
      <c r="I574" s="76">
        <v>0</v>
      </c>
      <c r="J574" s="76">
        <v>0</v>
      </c>
      <c r="K574" s="76">
        <v>0</v>
      </c>
      <c r="L574" s="76">
        <v>0</v>
      </c>
      <c r="M574" s="76">
        <v>0</v>
      </c>
      <c r="N574" s="76">
        <v>0</v>
      </c>
      <c r="O574" s="76">
        <v>0</v>
      </c>
      <c r="P574" s="76">
        <v>0</v>
      </c>
      <c r="Q574" s="76">
        <v>0</v>
      </c>
      <c r="R574" s="76">
        <v>0</v>
      </c>
      <c r="S574" s="76">
        <v>0</v>
      </c>
      <c r="T574" s="76">
        <v>0</v>
      </c>
      <c r="U574" s="76">
        <v>0</v>
      </c>
      <c r="V574" s="76">
        <v>0</v>
      </c>
      <c r="W574" s="76">
        <v>0</v>
      </c>
      <c r="X574" s="76">
        <v>0</v>
      </c>
      <c r="Y574" s="76">
        <v>0</v>
      </c>
      <c r="Z574" s="76">
        <v>0</v>
      </c>
      <c r="AA574" s="76">
        <v>0</v>
      </c>
      <c r="AB574" s="76">
        <v>0</v>
      </c>
      <c r="AC574" s="76">
        <v>0</v>
      </c>
      <c r="AD574" s="76">
        <v>0</v>
      </c>
      <c r="AE574" s="76">
        <v>0</v>
      </c>
      <c r="AF574" s="76">
        <v>0</v>
      </c>
      <c r="AG574" s="76">
        <v>0</v>
      </c>
      <c r="AH574" s="76">
        <v>0</v>
      </c>
      <c r="AI574" s="76">
        <v>0</v>
      </c>
      <c r="AJ574" s="77">
        <f t="shared" si="8"/>
        <v>0</v>
      </c>
      <c r="AM574" s="70"/>
    </row>
    <row r="575" spans="1:39" ht="20.100000000000001" hidden="1" customHeight="1" outlineLevel="2">
      <c r="A575" s="73">
        <v>1820</v>
      </c>
      <c r="B575" s="74" t="s">
        <v>1208</v>
      </c>
      <c r="C575" s="75" t="s">
        <v>1301</v>
      </c>
      <c r="D575" s="76">
        <v>0</v>
      </c>
      <c r="E575" s="76">
        <v>0</v>
      </c>
      <c r="F575" s="76">
        <v>0</v>
      </c>
      <c r="G575" s="76">
        <v>0</v>
      </c>
      <c r="H575" s="76">
        <v>0</v>
      </c>
      <c r="I575" s="76">
        <v>0</v>
      </c>
      <c r="J575" s="76">
        <v>0</v>
      </c>
      <c r="K575" s="76">
        <v>0</v>
      </c>
      <c r="L575" s="76">
        <v>0</v>
      </c>
      <c r="M575" s="76">
        <v>0</v>
      </c>
      <c r="N575" s="76">
        <v>0</v>
      </c>
      <c r="O575" s="76">
        <v>0</v>
      </c>
      <c r="P575" s="76">
        <v>0</v>
      </c>
      <c r="Q575" s="76">
        <v>0</v>
      </c>
      <c r="R575" s="76">
        <v>0</v>
      </c>
      <c r="S575" s="76">
        <v>0</v>
      </c>
      <c r="T575" s="76">
        <v>0</v>
      </c>
      <c r="U575" s="76">
        <v>0</v>
      </c>
      <c r="V575" s="76">
        <v>0</v>
      </c>
      <c r="W575" s="76">
        <v>0</v>
      </c>
      <c r="X575" s="76">
        <v>0</v>
      </c>
      <c r="Y575" s="76">
        <v>0</v>
      </c>
      <c r="Z575" s="76">
        <v>0</v>
      </c>
      <c r="AA575" s="76">
        <v>0</v>
      </c>
      <c r="AB575" s="76">
        <v>0</v>
      </c>
      <c r="AC575" s="76">
        <v>0</v>
      </c>
      <c r="AD575" s="76">
        <v>0</v>
      </c>
      <c r="AE575" s="76">
        <v>0</v>
      </c>
      <c r="AF575" s="76">
        <v>0</v>
      </c>
      <c r="AG575" s="76">
        <v>0</v>
      </c>
      <c r="AH575" s="76">
        <v>0</v>
      </c>
      <c r="AI575" s="76">
        <v>0</v>
      </c>
      <c r="AJ575" s="77">
        <f t="shared" si="8"/>
        <v>0</v>
      </c>
      <c r="AM575" s="70"/>
    </row>
    <row r="576" spans="1:39" ht="20.100000000000001" hidden="1" customHeight="1" outlineLevel="2">
      <c r="A576" s="73">
        <v>1901</v>
      </c>
      <c r="B576" s="74" t="s">
        <v>1209</v>
      </c>
      <c r="C576" s="75" t="s">
        <v>1301</v>
      </c>
      <c r="D576" s="76">
        <v>0</v>
      </c>
      <c r="E576" s="76">
        <v>0</v>
      </c>
      <c r="F576" s="76">
        <v>0</v>
      </c>
      <c r="G576" s="76">
        <v>0</v>
      </c>
      <c r="H576" s="76">
        <v>0</v>
      </c>
      <c r="I576" s="76">
        <v>0</v>
      </c>
      <c r="J576" s="76">
        <v>0</v>
      </c>
      <c r="K576" s="76">
        <v>0</v>
      </c>
      <c r="L576" s="76">
        <v>0</v>
      </c>
      <c r="M576" s="76">
        <v>0</v>
      </c>
      <c r="N576" s="76">
        <v>0</v>
      </c>
      <c r="O576" s="76">
        <v>0</v>
      </c>
      <c r="P576" s="76">
        <v>0</v>
      </c>
      <c r="Q576" s="76">
        <v>0</v>
      </c>
      <c r="R576" s="76">
        <v>0</v>
      </c>
      <c r="S576" s="76">
        <v>0</v>
      </c>
      <c r="T576" s="76">
        <v>0</v>
      </c>
      <c r="U576" s="76">
        <v>0</v>
      </c>
      <c r="V576" s="76">
        <v>0</v>
      </c>
      <c r="W576" s="76">
        <v>0</v>
      </c>
      <c r="X576" s="76">
        <v>0</v>
      </c>
      <c r="Y576" s="76">
        <v>0</v>
      </c>
      <c r="Z576" s="76">
        <v>0</v>
      </c>
      <c r="AA576" s="76">
        <v>0</v>
      </c>
      <c r="AB576" s="76">
        <v>0</v>
      </c>
      <c r="AC576" s="76">
        <v>0</v>
      </c>
      <c r="AD576" s="76">
        <v>0</v>
      </c>
      <c r="AE576" s="76">
        <v>0</v>
      </c>
      <c r="AF576" s="76">
        <v>0</v>
      </c>
      <c r="AG576" s="76">
        <v>0</v>
      </c>
      <c r="AH576" s="76">
        <v>0</v>
      </c>
      <c r="AI576" s="76">
        <v>0</v>
      </c>
      <c r="AJ576" s="77">
        <f t="shared" si="8"/>
        <v>0</v>
      </c>
      <c r="AM576" s="70"/>
    </row>
    <row r="577" spans="1:39" ht="20.100000000000001" hidden="1" customHeight="1" outlineLevel="2">
      <c r="A577" s="73">
        <v>1902</v>
      </c>
      <c r="B577" s="74" t="s">
        <v>1210</v>
      </c>
      <c r="C577" s="75" t="s">
        <v>1301</v>
      </c>
      <c r="D577" s="76">
        <v>0</v>
      </c>
      <c r="E577" s="76">
        <v>0</v>
      </c>
      <c r="F577" s="76">
        <v>0</v>
      </c>
      <c r="G577" s="76">
        <v>0</v>
      </c>
      <c r="H577" s="76">
        <v>0</v>
      </c>
      <c r="I577" s="76">
        <v>0</v>
      </c>
      <c r="J577" s="76">
        <v>0</v>
      </c>
      <c r="K577" s="76">
        <v>0</v>
      </c>
      <c r="L577" s="76">
        <v>0</v>
      </c>
      <c r="M577" s="76">
        <v>0</v>
      </c>
      <c r="N577" s="76">
        <v>0</v>
      </c>
      <c r="O577" s="76">
        <v>0</v>
      </c>
      <c r="P577" s="76">
        <v>0</v>
      </c>
      <c r="Q577" s="76">
        <v>0</v>
      </c>
      <c r="R577" s="76">
        <v>0</v>
      </c>
      <c r="S577" s="76">
        <v>0</v>
      </c>
      <c r="T577" s="76">
        <v>0</v>
      </c>
      <c r="U577" s="76">
        <v>0</v>
      </c>
      <c r="V577" s="76">
        <v>0</v>
      </c>
      <c r="W577" s="76">
        <v>0</v>
      </c>
      <c r="X577" s="76">
        <v>0</v>
      </c>
      <c r="Y577" s="76">
        <v>0</v>
      </c>
      <c r="Z577" s="76">
        <v>0</v>
      </c>
      <c r="AA577" s="76">
        <v>0</v>
      </c>
      <c r="AB577" s="76">
        <v>0</v>
      </c>
      <c r="AC577" s="76">
        <v>0</v>
      </c>
      <c r="AD577" s="76">
        <v>0</v>
      </c>
      <c r="AE577" s="76">
        <v>0</v>
      </c>
      <c r="AF577" s="76">
        <v>0</v>
      </c>
      <c r="AG577" s="76">
        <v>0</v>
      </c>
      <c r="AH577" s="76">
        <v>0</v>
      </c>
      <c r="AI577" s="76">
        <v>0</v>
      </c>
      <c r="AJ577" s="77">
        <f t="shared" si="8"/>
        <v>0</v>
      </c>
      <c r="AM577" s="70"/>
    </row>
    <row r="578" spans="1:39" ht="20.100000000000001" hidden="1" customHeight="1" outlineLevel="2">
      <c r="A578" s="73">
        <v>1903</v>
      </c>
      <c r="B578" s="74" t="s">
        <v>1211</v>
      </c>
      <c r="C578" s="75" t="s">
        <v>1301</v>
      </c>
      <c r="D578" s="76">
        <v>0</v>
      </c>
      <c r="E578" s="76">
        <v>0</v>
      </c>
      <c r="F578" s="76">
        <v>0</v>
      </c>
      <c r="G578" s="76">
        <v>0</v>
      </c>
      <c r="H578" s="76">
        <v>0</v>
      </c>
      <c r="I578" s="76">
        <v>0</v>
      </c>
      <c r="J578" s="76">
        <v>0</v>
      </c>
      <c r="K578" s="76">
        <v>0</v>
      </c>
      <c r="L578" s="76">
        <v>0</v>
      </c>
      <c r="M578" s="76">
        <v>0</v>
      </c>
      <c r="N578" s="76">
        <v>0</v>
      </c>
      <c r="O578" s="76">
        <v>0</v>
      </c>
      <c r="P578" s="76">
        <v>0</v>
      </c>
      <c r="Q578" s="76">
        <v>0</v>
      </c>
      <c r="R578" s="76">
        <v>0</v>
      </c>
      <c r="S578" s="76">
        <v>0</v>
      </c>
      <c r="T578" s="76">
        <v>0</v>
      </c>
      <c r="U578" s="76">
        <v>0</v>
      </c>
      <c r="V578" s="76">
        <v>0</v>
      </c>
      <c r="W578" s="76">
        <v>0</v>
      </c>
      <c r="X578" s="76">
        <v>0</v>
      </c>
      <c r="Y578" s="76">
        <v>0</v>
      </c>
      <c r="Z578" s="76">
        <v>0</v>
      </c>
      <c r="AA578" s="76">
        <v>0</v>
      </c>
      <c r="AB578" s="76">
        <v>0</v>
      </c>
      <c r="AC578" s="76">
        <v>0</v>
      </c>
      <c r="AD578" s="76">
        <v>0</v>
      </c>
      <c r="AE578" s="76">
        <v>0</v>
      </c>
      <c r="AF578" s="76">
        <v>0</v>
      </c>
      <c r="AG578" s="76">
        <v>0</v>
      </c>
      <c r="AH578" s="76">
        <v>0</v>
      </c>
      <c r="AI578" s="76">
        <v>0</v>
      </c>
      <c r="AJ578" s="77">
        <f t="shared" si="8"/>
        <v>0</v>
      </c>
      <c r="AM578" s="70"/>
    </row>
    <row r="579" spans="1:39" ht="20.100000000000001" hidden="1" customHeight="1" outlineLevel="2">
      <c r="A579" s="73">
        <v>1904</v>
      </c>
      <c r="B579" s="74" t="s">
        <v>1212</v>
      </c>
      <c r="C579" s="75" t="s">
        <v>1301</v>
      </c>
      <c r="D579" s="76">
        <v>0</v>
      </c>
      <c r="E579" s="76">
        <v>0</v>
      </c>
      <c r="F579" s="76">
        <v>0</v>
      </c>
      <c r="G579" s="76">
        <v>0</v>
      </c>
      <c r="H579" s="76">
        <v>0</v>
      </c>
      <c r="I579" s="76">
        <v>0</v>
      </c>
      <c r="J579" s="76">
        <v>0</v>
      </c>
      <c r="K579" s="76">
        <v>0</v>
      </c>
      <c r="L579" s="76">
        <v>0</v>
      </c>
      <c r="M579" s="76">
        <v>0</v>
      </c>
      <c r="N579" s="76">
        <v>0</v>
      </c>
      <c r="O579" s="76">
        <v>0</v>
      </c>
      <c r="P579" s="76">
        <v>0</v>
      </c>
      <c r="Q579" s="76">
        <v>0</v>
      </c>
      <c r="R579" s="76">
        <v>0</v>
      </c>
      <c r="S579" s="76">
        <v>0</v>
      </c>
      <c r="T579" s="76">
        <v>0</v>
      </c>
      <c r="U579" s="76">
        <v>0</v>
      </c>
      <c r="V579" s="76">
        <v>0</v>
      </c>
      <c r="W579" s="76">
        <v>0</v>
      </c>
      <c r="X579" s="76">
        <v>0</v>
      </c>
      <c r="Y579" s="76">
        <v>0</v>
      </c>
      <c r="Z579" s="76">
        <v>0</v>
      </c>
      <c r="AA579" s="76">
        <v>0</v>
      </c>
      <c r="AB579" s="76">
        <v>0</v>
      </c>
      <c r="AC579" s="76">
        <v>0</v>
      </c>
      <c r="AD579" s="76">
        <v>0</v>
      </c>
      <c r="AE579" s="76">
        <v>0</v>
      </c>
      <c r="AF579" s="76">
        <v>0</v>
      </c>
      <c r="AG579" s="76">
        <v>0</v>
      </c>
      <c r="AH579" s="76">
        <v>0</v>
      </c>
      <c r="AI579" s="76">
        <v>0</v>
      </c>
      <c r="AJ579" s="77">
        <f t="shared" si="8"/>
        <v>0</v>
      </c>
      <c r="AM579" s="70"/>
    </row>
    <row r="580" spans="1:39" ht="20.100000000000001" hidden="1" customHeight="1" outlineLevel="2">
      <c r="A580" s="73">
        <v>1905</v>
      </c>
      <c r="B580" s="74" t="s">
        <v>1213</v>
      </c>
      <c r="C580" s="75" t="s">
        <v>1301</v>
      </c>
      <c r="D580" s="76">
        <v>0</v>
      </c>
      <c r="E580" s="76">
        <v>0</v>
      </c>
      <c r="F580" s="76">
        <v>0</v>
      </c>
      <c r="G580" s="76">
        <v>0</v>
      </c>
      <c r="H580" s="76">
        <v>0</v>
      </c>
      <c r="I580" s="76">
        <v>0</v>
      </c>
      <c r="J580" s="76">
        <v>0</v>
      </c>
      <c r="K580" s="76">
        <v>0</v>
      </c>
      <c r="L580" s="76">
        <v>0</v>
      </c>
      <c r="M580" s="76">
        <v>0</v>
      </c>
      <c r="N580" s="76">
        <v>0</v>
      </c>
      <c r="O580" s="76">
        <v>0</v>
      </c>
      <c r="P580" s="76">
        <v>0</v>
      </c>
      <c r="Q580" s="76">
        <v>0</v>
      </c>
      <c r="R580" s="76">
        <v>0</v>
      </c>
      <c r="S580" s="76">
        <v>0</v>
      </c>
      <c r="T580" s="76">
        <v>0</v>
      </c>
      <c r="U580" s="76">
        <v>0</v>
      </c>
      <c r="V580" s="76">
        <v>0</v>
      </c>
      <c r="W580" s="76">
        <v>0</v>
      </c>
      <c r="X580" s="76">
        <v>0</v>
      </c>
      <c r="Y580" s="76">
        <v>0</v>
      </c>
      <c r="Z580" s="76">
        <v>0</v>
      </c>
      <c r="AA580" s="76">
        <v>0</v>
      </c>
      <c r="AB580" s="76">
        <v>0</v>
      </c>
      <c r="AC580" s="76">
        <v>0</v>
      </c>
      <c r="AD580" s="76">
        <v>0</v>
      </c>
      <c r="AE580" s="76">
        <v>0</v>
      </c>
      <c r="AF580" s="76">
        <v>0</v>
      </c>
      <c r="AG580" s="76">
        <v>0</v>
      </c>
      <c r="AH580" s="76">
        <v>0</v>
      </c>
      <c r="AI580" s="76">
        <v>0</v>
      </c>
      <c r="AJ580" s="77">
        <f t="shared" si="8"/>
        <v>0</v>
      </c>
      <c r="AM580" s="70"/>
    </row>
    <row r="581" spans="1:39" ht="20.100000000000001" hidden="1" customHeight="1" outlineLevel="2">
      <c r="A581" s="73">
        <v>1906</v>
      </c>
      <c r="B581" s="74" t="s">
        <v>1189</v>
      </c>
      <c r="C581" s="75" t="s">
        <v>1301</v>
      </c>
      <c r="D581" s="76">
        <v>0</v>
      </c>
      <c r="E581" s="76">
        <v>0</v>
      </c>
      <c r="F581" s="76">
        <v>0</v>
      </c>
      <c r="G581" s="76">
        <v>0</v>
      </c>
      <c r="H581" s="76">
        <v>0</v>
      </c>
      <c r="I581" s="76">
        <v>0</v>
      </c>
      <c r="J581" s="76">
        <v>0</v>
      </c>
      <c r="K581" s="76">
        <v>0</v>
      </c>
      <c r="L581" s="76">
        <v>0</v>
      </c>
      <c r="M581" s="76">
        <v>0</v>
      </c>
      <c r="N581" s="76">
        <v>0</v>
      </c>
      <c r="O581" s="76">
        <v>0</v>
      </c>
      <c r="P581" s="76">
        <v>0</v>
      </c>
      <c r="Q581" s="76">
        <v>0</v>
      </c>
      <c r="R581" s="76">
        <v>0</v>
      </c>
      <c r="S581" s="76">
        <v>0</v>
      </c>
      <c r="T581" s="76">
        <v>0</v>
      </c>
      <c r="U581" s="76">
        <v>0</v>
      </c>
      <c r="V581" s="76">
        <v>0</v>
      </c>
      <c r="W581" s="76">
        <v>0</v>
      </c>
      <c r="X581" s="76">
        <v>0</v>
      </c>
      <c r="Y581" s="76">
        <v>0</v>
      </c>
      <c r="Z581" s="76">
        <v>0</v>
      </c>
      <c r="AA581" s="76">
        <v>0</v>
      </c>
      <c r="AB581" s="76">
        <v>0</v>
      </c>
      <c r="AC581" s="76">
        <v>0</v>
      </c>
      <c r="AD581" s="76">
        <v>0</v>
      </c>
      <c r="AE581" s="76">
        <v>0</v>
      </c>
      <c r="AF581" s="76">
        <v>0</v>
      </c>
      <c r="AG581" s="76">
        <v>0</v>
      </c>
      <c r="AH581" s="76">
        <v>0</v>
      </c>
      <c r="AI581" s="76">
        <v>0</v>
      </c>
      <c r="AJ581" s="77">
        <f t="shared" si="8"/>
        <v>0</v>
      </c>
      <c r="AM581" s="70"/>
    </row>
    <row r="582" spans="1:39" ht="20.100000000000001" hidden="1" customHeight="1" outlineLevel="2">
      <c r="A582" s="73">
        <v>1907</v>
      </c>
      <c r="B582" s="74" t="s">
        <v>1214</v>
      </c>
      <c r="C582" s="75" t="s">
        <v>1301</v>
      </c>
      <c r="D582" s="76">
        <v>0</v>
      </c>
      <c r="E582" s="76">
        <v>0</v>
      </c>
      <c r="F582" s="76">
        <v>0</v>
      </c>
      <c r="G582" s="76">
        <v>0</v>
      </c>
      <c r="H582" s="76">
        <v>0</v>
      </c>
      <c r="I582" s="76">
        <v>0</v>
      </c>
      <c r="J582" s="76">
        <v>0</v>
      </c>
      <c r="K582" s="76">
        <v>0</v>
      </c>
      <c r="L582" s="76">
        <v>0</v>
      </c>
      <c r="M582" s="76">
        <v>0</v>
      </c>
      <c r="N582" s="76">
        <v>0</v>
      </c>
      <c r="O582" s="76">
        <v>0</v>
      </c>
      <c r="P582" s="76">
        <v>0</v>
      </c>
      <c r="Q582" s="76">
        <v>0</v>
      </c>
      <c r="R582" s="76">
        <v>0</v>
      </c>
      <c r="S582" s="76">
        <v>0</v>
      </c>
      <c r="T582" s="76">
        <v>0</v>
      </c>
      <c r="U582" s="76">
        <v>0</v>
      </c>
      <c r="V582" s="76">
        <v>0</v>
      </c>
      <c r="W582" s="76">
        <v>0</v>
      </c>
      <c r="X582" s="76">
        <v>0</v>
      </c>
      <c r="Y582" s="76">
        <v>0</v>
      </c>
      <c r="Z582" s="76">
        <v>0</v>
      </c>
      <c r="AA582" s="76">
        <v>0</v>
      </c>
      <c r="AB582" s="76">
        <v>0</v>
      </c>
      <c r="AC582" s="76">
        <v>0</v>
      </c>
      <c r="AD582" s="76">
        <v>0</v>
      </c>
      <c r="AE582" s="76">
        <v>0</v>
      </c>
      <c r="AF582" s="76">
        <v>0</v>
      </c>
      <c r="AG582" s="76">
        <v>0</v>
      </c>
      <c r="AH582" s="76">
        <v>0</v>
      </c>
      <c r="AI582" s="76">
        <v>0</v>
      </c>
      <c r="AJ582" s="77">
        <f t="shared" si="8"/>
        <v>0</v>
      </c>
      <c r="AM582" s="70"/>
    </row>
    <row r="583" spans="1:39" ht="20.100000000000001" hidden="1" customHeight="1" outlineLevel="2">
      <c r="A583" s="73">
        <v>1908</v>
      </c>
      <c r="B583" s="74" t="s">
        <v>1215</v>
      </c>
      <c r="C583" s="75" t="s">
        <v>1301</v>
      </c>
      <c r="D583" s="76">
        <v>0</v>
      </c>
      <c r="E583" s="76">
        <v>0</v>
      </c>
      <c r="F583" s="76">
        <v>0</v>
      </c>
      <c r="G583" s="76">
        <v>0</v>
      </c>
      <c r="H583" s="76">
        <v>0</v>
      </c>
      <c r="I583" s="76">
        <v>0</v>
      </c>
      <c r="J583" s="76">
        <v>0</v>
      </c>
      <c r="K583" s="76">
        <v>0</v>
      </c>
      <c r="L583" s="76">
        <v>0</v>
      </c>
      <c r="M583" s="76">
        <v>0</v>
      </c>
      <c r="N583" s="76">
        <v>0</v>
      </c>
      <c r="O583" s="76">
        <v>0</v>
      </c>
      <c r="P583" s="76">
        <v>0</v>
      </c>
      <c r="Q583" s="76">
        <v>0</v>
      </c>
      <c r="R583" s="76">
        <v>0</v>
      </c>
      <c r="S583" s="76">
        <v>0</v>
      </c>
      <c r="T583" s="76">
        <v>0</v>
      </c>
      <c r="U583" s="76">
        <v>0</v>
      </c>
      <c r="V583" s="76">
        <v>0</v>
      </c>
      <c r="W583" s="76">
        <v>0</v>
      </c>
      <c r="X583" s="76">
        <v>0</v>
      </c>
      <c r="Y583" s="76">
        <v>0</v>
      </c>
      <c r="Z583" s="76">
        <v>0</v>
      </c>
      <c r="AA583" s="76">
        <v>0</v>
      </c>
      <c r="AB583" s="76">
        <v>0</v>
      </c>
      <c r="AC583" s="76">
        <v>0</v>
      </c>
      <c r="AD583" s="76">
        <v>0</v>
      </c>
      <c r="AE583" s="76">
        <v>0</v>
      </c>
      <c r="AF583" s="76">
        <v>0</v>
      </c>
      <c r="AG583" s="76">
        <v>0</v>
      </c>
      <c r="AH583" s="76">
        <v>0</v>
      </c>
      <c r="AI583" s="76">
        <v>0</v>
      </c>
      <c r="AJ583" s="77">
        <f t="shared" si="8"/>
        <v>0</v>
      </c>
      <c r="AM583" s="70"/>
    </row>
    <row r="584" spans="1:39" ht="20.100000000000001" hidden="1" customHeight="1" outlineLevel="2">
      <c r="A584" s="73">
        <v>1909</v>
      </c>
      <c r="B584" s="74" t="s">
        <v>1134</v>
      </c>
      <c r="C584" s="75" t="s">
        <v>1301</v>
      </c>
      <c r="D584" s="76">
        <v>0</v>
      </c>
      <c r="E584" s="76">
        <v>0</v>
      </c>
      <c r="F584" s="76">
        <v>0</v>
      </c>
      <c r="G584" s="76">
        <v>0</v>
      </c>
      <c r="H584" s="76">
        <v>0</v>
      </c>
      <c r="I584" s="76">
        <v>0</v>
      </c>
      <c r="J584" s="76">
        <v>0</v>
      </c>
      <c r="K584" s="76">
        <v>0</v>
      </c>
      <c r="L584" s="76">
        <v>0</v>
      </c>
      <c r="M584" s="76">
        <v>0</v>
      </c>
      <c r="N584" s="76">
        <v>0</v>
      </c>
      <c r="O584" s="76">
        <v>0</v>
      </c>
      <c r="P584" s="76">
        <v>0</v>
      </c>
      <c r="Q584" s="76">
        <v>0</v>
      </c>
      <c r="R584" s="76">
        <v>0</v>
      </c>
      <c r="S584" s="76">
        <v>0</v>
      </c>
      <c r="T584" s="76">
        <v>0</v>
      </c>
      <c r="U584" s="76">
        <v>0</v>
      </c>
      <c r="V584" s="76">
        <v>0</v>
      </c>
      <c r="W584" s="76">
        <v>0</v>
      </c>
      <c r="X584" s="76">
        <v>0</v>
      </c>
      <c r="Y584" s="76">
        <v>0</v>
      </c>
      <c r="Z584" s="76">
        <v>0</v>
      </c>
      <c r="AA584" s="76">
        <v>0</v>
      </c>
      <c r="AB584" s="76">
        <v>0</v>
      </c>
      <c r="AC584" s="76">
        <v>0</v>
      </c>
      <c r="AD584" s="76">
        <v>0</v>
      </c>
      <c r="AE584" s="76">
        <v>0</v>
      </c>
      <c r="AF584" s="76">
        <v>0</v>
      </c>
      <c r="AG584" s="76">
        <v>0</v>
      </c>
      <c r="AH584" s="76">
        <v>0</v>
      </c>
      <c r="AI584" s="76">
        <v>0</v>
      </c>
      <c r="AJ584" s="77">
        <f t="shared" si="8"/>
        <v>0</v>
      </c>
      <c r="AM584" s="70"/>
    </row>
    <row r="585" spans="1:39" ht="20.100000000000001" hidden="1" customHeight="1" outlineLevel="2">
      <c r="A585" s="73">
        <v>1910</v>
      </c>
      <c r="B585" s="74" t="s">
        <v>1216</v>
      </c>
      <c r="C585" s="75" t="s">
        <v>1301</v>
      </c>
      <c r="D585" s="76">
        <v>0</v>
      </c>
      <c r="E585" s="76">
        <v>0</v>
      </c>
      <c r="F585" s="76">
        <v>0</v>
      </c>
      <c r="G585" s="76">
        <v>0</v>
      </c>
      <c r="H585" s="76">
        <v>0</v>
      </c>
      <c r="I585" s="76">
        <v>0</v>
      </c>
      <c r="J585" s="76">
        <v>0</v>
      </c>
      <c r="K585" s="76">
        <v>0</v>
      </c>
      <c r="L585" s="76">
        <v>0</v>
      </c>
      <c r="M585" s="76">
        <v>0</v>
      </c>
      <c r="N585" s="76">
        <v>0</v>
      </c>
      <c r="O585" s="76">
        <v>0</v>
      </c>
      <c r="P585" s="76">
        <v>0</v>
      </c>
      <c r="Q585" s="76">
        <v>0</v>
      </c>
      <c r="R585" s="76">
        <v>0</v>
      </c>
      <c r="S585" s="76">
        <v>0</v>
      </c>
      <c r="T585" s="76">
        <v>0</v>
      </c>
      <c r="U585" s="76">
        <v>0</v>
      </c>
      <c r="V585" s="76">
        <v>0</v>
      </c>
      <c r="W585" s="76">
        <v>0</v>
      </c>
      <c r="X585" s="76">
        <v>0</v>
      </c>
      <c r="Y585" s="76">
        <v>0</v>
      </c>
      <c r="Z585" s="76">
        <v>0</v>
      </c>
      <c r="AA585" s="76">
        <v>0</v>
      </c>
      <c r="AB585" s="76">
        <v>0</v>
      </c>
      <c r="AC585" s="76">
        <v>0</v>
      </c>
      <c r="AD585" s="76">
        <v>0</v>
      </c>
      <c r="AE585" s="76">
        <v>0</v>
      </c>
      <c r="AF585" s="76">
        <v>0</v>
      </c>
      <c r="AG585" s="76">
        <v>0</v>
      </c>
      <c r="AH585" s="76">
        <v>0</v>
      </c>
      <c r="AI585" s="76">
        <v>0</v>
      </c>
      <c r="AJ585" s="77">
        <f t="shared" si="8"/>
        <v>0</v>
      </c>
      <c r="AM585" s="70"/>
    </row>
    <row r="586" spans="1:39" ht="20.100000000000001" hidden="1" customHeight="1" outlineLevel="2">
      <c r="A586" s="73">
        <v>1911</v>
      </c>
      <c r="B586" s="74" t="s">
        <v>1217</v>
      </c>
      <c r="C586" s="75" t="s">
        <v>1301</v>
      </c>
      <c r="D586" s="76">
        <v>0</v>
      </c>
      <c r="E586" s="76">
        <v>0</v>
      </c>
      <c r="F586" s="76">
        <v>0</v>
      </c>
      <c r="G586" s="76">
        <v>0</v>
      </c>
      <c r="H586" s="76">
        <v>0</v>
      </c>
      <c r="I586" s="76">
        <v>0</v>
      </c>
      <c r="J586" s="76">
        <v>0</v>
      </c>
      <c r="K586" s="76">
        <v>0</v>
      </c>
      <c r="L586" s="76">
        <v>0</v>
      </c>
      <c r="M586" s="76">
        <v>0</v>
      </c>
      <c r="N586" s="76">
        <v>0</v>
      </c>
      <c r="O586" s="76">
        <v>0</v>
      </c>
      <c r="P586" s="76">
        <v>0</v>
      </c>
      <c r="Q586" s="76">
        <v>0</v>
      </c>
      <c r="R586" s="76">
        <v>0</v>
      </c>
      <c r="S586" s="76">
        <v>0</v>
      </c>
      <c r="T586" s="76">
        <v>0</v>
      </c>
      <c r="U586" s="76">
        <v>0</v>
      </c>
      <c r="V586" s="76">
        <v>0</v>
      </c>
      <c r="W586" s="76">
        <v>0</v>
      </c>
      <c r="X586" s="76">
        <v>0</v>
      </c>
      <c r="Y586" s="76">
        <v>0</v>
      </c>
      <c r="Z586" s="76">
        <v>0</v>
      </c>
      <c r="AA586" s="76">
        <v>0</v>
      </c>
      <c r="AB586" s="76">
        <v>0</v>
      </c>
      <c r="AC586" s="76">
        <v>0</v>
      </c>
      <c r="AD586" s="76">
        <v>0</v>
      </c>
      <c r="AE586" s="76">
        <v>0</v>
      </c>
      <c r="AF586" s="76">
        <v>0</v>
      </c>
      <c r="AG586" s="76">
        <v>0</v>
      </c>
      <c r="AH586" s="76">
        <v>0</v>
      </c>
      <c r="AI586" s="76">
        <v>0</v>
      </c>
      <c r="AJ586" s="77">
        <f t="shared" si="8"/>
        <v>0</v>
      </c>
      <c r="AM586" s="70"/>
    </row>
    <row r="587" spans="1:39" ht="20.100000000000001" hidden="1" customHeight="1" outlineLevel="2">
      <c r="A587" s="73">
        <v>1912</v>
      </c>
      <c r="B587" s="74" t="s">
        <v>1218</v>
      </c>
      <c r="C587" s="75" t="s">
        <v>1301</v>
      </c>
      <c r="D587" s="76">
        <v>0</v>
      </c>
      <c r="E587" s="76">
        <v>0</v>
      </c>
      <c r="F587" s="76">
        <v>0</v>
      </c>
      <c r="G587" s="76">
        <v>0</v>
      </c>
      <c r="H587" s="76">
        <v>0</v>
      </c>
      <c r="I587" s="76">
        <v>0</v>
      </c>
      <c r="J587" s="76">
        <v>0</v>
      </c>
      <c r="K587" s="76">
        <v>0</v>
      </c>
      <c r="L587" s="76">
        <v>0</v>
      </c>
      <c r="M587" s="76">
        <v>0</v>
      </c>
      <c r="N587" s="76">
        <v>0</v>
      </c>
      <c r="O587" s="76">
        <v>0</v>
      </c>
      <c r="P587" s="76">
        <v>0</v>
      </c>
      <c r="Q587" s="76">
        <v>0</v>
      </c>
      <c r="R587" s="76">
        <v>0</v>
      </c>
      <c r="S587" s="76">
        <v>0</v>
      </c>
      <c r="T587" s="76">
        <v>0</v>
      </c>
      <c r="U587" s="76">
        <v>0</v>
      </c>
      <c r="V587" s="76">
        <v>0</v>
      </c>
      <c r="W587" s="76">
        <v>0</v>
      </c>
      <c r="X587" s="76">
        <v>0</v>
      </c>
      <c r="Y587" s="76">
        <v>0</v>
      </c>
      <c r="Z587" s="76">
        <v>0</v>
      </c>
      <c r="AA587" s="76">
        <v>0</v>
      </c>
      <c r="AB587" s="76">
        <v>0</v>
      </c>
      <c r="AC587" s="76">
        <v>0</v>
      </c>
      <c r="AD587" s="76">
        <v>0</v>
      </c>
      <c r="AE587" s="76">
        <v>0</v>
      </c>
      <c r="AF587" s="76">
        <v>0</v>
      </c>
      <c r="AG587" s="76">
        <v>0</v>
      </c>
      <c r="AH587" s="76">
        <v>0</v>
      </c>
      <c r="AI587" s="76">
        <v>0</v>
      </c>
      <c r="AJ587" s="77">
        <f t="shared" si="8"/>
        <v>0</v>
      </c>
      <c r="AM587" s="70"/>
    </row>
    <row r="588" spans="1:39" ht="20.100000000000001" hidden="1" customHeight="1" outlineLevel="2">
      <c r="A588" s="73">
        <v>1913</v>
      </c>
      <c r="B588" s="74" t="s">
        <v>1219</v>
      </c>
      <c r="C588" s="75" t="s">
        <v>1301</v>
      </c>
      <c r="D588" s="76">
        <v>0</v>
      </c>
      <c r="E588" s="76">
        <v>0</v>
      </c>
      <c r="F588" s="76">
        <v>0</v>
      </c>
      <c r="G588" s="76">
        <v>0</v>
      </c>
      <c r="H588" s="76">
        <v>0</v>
      </c>
      <c r="I588" s="76">
        <v>0</v>
      </c>
      <c r="J588" s="76">
        <v>0</v>
      </c>
      <c r="K588" s="76">
        <v>0</v>
      </c>
      <c r="L588" s="76">
        <v>0</v>
      </c>
      <c r="M588" s="76">
        <v>0</v>
      </c>
      <c r="N588" s="76">
        <v>0</v>
      </c>
      <c r="O588" s="76">
        <v>0</v>
      </c>
      <c r="P588" s="76">
        <v>0</v>
      </c>
      <c r="Q588" s="76">
        <v>0</v>
      </c>
      <c r="R588" s="76">
        <v>0</v>
      </c>
      <c r="S588" s="76">
        <v>0</v>
      </c>
      <c r="T588" s="76">
        <v>0</v>
      </c>
      <c r="U588" s="76">
        <v>0</v>
      </c>
      <c r="V588" s="76">
        <v>0</v>
      </c>
      <c r="W588" s="76">
        <v>0</v>
      </c>
      <c r="X588" s="76">
        <v>0</v>
      </c>
      <c r="Y588" s="76">
        <v>0</v>
      </c>
      <c r="Z588" s="76">
        <v>0</v>
      </c>
      <c r="AA588" s="76">
        <v>0</v>
      </c>
      <c r="AB588" s="76">
        <v>0</v>
      </c>
      <c r="AC588" s="76">
        <v>0</v>
      </c>
      <c r="AD588" s="76">
        <v>0</v>
      </c>
      <c r="AE588" s="76">
        <v>0</v>
      </c>
      <c r="AF588" s="76">
        <v>0</v>
      </c>
      <c r="AG588" s="76">
        <v>0</v>
      </c>
      <c r="AH588" s="76">
        <v>0</v>
      </c>
      <c r="AI588" s="76">
        <v>0</v>
      </c>
      <c r="AJ588" s="77">
        <f t="shared" si="8"/>
        <v>0</v>
      </c>
      <c r="AM588" s="70"/>
    </row>
    <row r="589" spans="1:39" ht="20.100000000000001" hidden="1" customHeight="1" outlineLevel="2">
      <c r="A589" s="73">
        <v>1914</v>
      </c>
      <c r="B589" s="74" t="s">
        <v>1220</v>
      </c>
      <c r="C589" s="75" t="s">
        <v>1301</v>
      </c>
      <c r="D589" s="76">
        <v>0</v>
      </c>
      <c r="E589" s="76">
        <v>0</v>
      </c>
      <c r="F589" s="76">
        <v>0</v>
      </c>
      <c r="G589" s="76">
        <v>0</v>
      </c>
      <c r="H589" s="76">
        <v>0</v>
      </c>
      <c r="I589" s="76">
        <v>0</v>
      </c>
      <c r="J589" s="76">
        <v>0</v>
      </c>
      <c r="K589" s="76">
        <v>0</v>
      </c>
      <c r="L589" s="76">
        <v>0</v>
      </c>
      <c r="M589" s="76">
        <v>0</v>
      </c>
      <c r="N589" s="76">
        <v>0</v>
      </c>
      <c r="O589" s="76">
        <v>0</v>
      </c>
      <c r="P589" s="76">
        <v>0</v>
      </c>
      <c r="Q589" s="76">
        <v>0</v>
      </c>
      <c r="R589" s="76">
        <v>0</v>
      </c>
      <c r="S589" s="76">
        <v>0</v>
      </c>
      <c r="T589" s="76">
        <v>0</v>
      </c>
      <c r="U589" s="76">
        <v>0</v>
      </c>
      <c r="V589" s="76">
        <v>0</v>
      </c>
      <c r="W589" s="76">
        <v>0</v>
      </c>
      <c r="X589" s="76">
        <v>0</v>
      </c>
      <c r="Y589" s="76">
        <v>0</v>
      </c>
      <c r="Z589" s="76">
        <v>0</v>
      </c>
      <c r="AA589" s="76">
        <v>0</v>
      </c>
      <c r="AB589" s="76">
        <v>0</v>
      </c>
      <c r="AC589" s="76">
        <v>0</v>
      </c>
      <c r="AD589" s="76">
        <v>0</v>
      </c>
      <c r="AE589" s="76">
        <v>0</v>
      </c>
      <c r="AF589" s="76">
        <v>0</v>
      </c>
      <c r="AG589" s="76">
        <v>0</v>
      </c>
      <c r="AH589" s="76">
        <v>0</v>
      </c>
      <c r="AI589" s="76">
        <v>0</v>
      </c>
      <c r="AJ589" s="77">
        <f t="shared" si="8"/>
        <v>0</v>
      </c>
      <c r="AM589" s="70"/>
    </row>
    <row r="590" spans="1:39" ht="20.100000000000001" hidden="1" customHeight="1" outlineLevel="2">
      <c r="A590" s="73">
        <v>1915</v>
      </c>
      <c r="B590" s="74" t="s">
        <v>1221</v>
      </c>
      <c r="C590" s="75" t="s">
        <v>1301</v>
      </c>
      <c r="D590" s="76">
        <v>0</v>
      </c>
      <c r="E590" s="76">
        <v>0</v>
      </c>
      <c r="F590" s="76">
        <v>0</v>
      </c>
      <c r="G590" s="76">
        <v>0</v>
      </c>
      <c r="H590" s="76">
        <v>0</v>
      </c>
      <c r="I590" s="76">
        <v>0</v>
      </c>
      <c r="J590" s="76">
        <v>0</v>
      </c>
      <c r="K590" s="76">
        <v>0</v>
      </c>
      <c r="L590" s="76">
        <v>0</v>
      </c>
      <c r="M590" s="76">
        <v>0</v>
      </c>
      <c r="N590" s="76">
        <v>0</v>
      </c>
      <c r="O590" s="76">
        <v>0</v>
      </c>
      <c r="P590" s="76">
        <v>0</v>
      </c>
      <c r="Q590" s="76">
        <v>0</v>
      </c>
      <c r="R590" s="76">
        <v>0</v>
      </c>
      <c r="S590" s="76">
        <v>0</v>
      </c>
      <c r="T590" s="76">
        <v>0</v>
      </c>
      <c r="U590" s="76">
        <v>0</v>
      </c>
      <c r="V590" s="76">
        <v>0</v>
      </c>
      <c r="W590" s="76">
        <v>0</v>
      </c>
      <c r="X590" s="76">
        <v>0</v>
      </c>
      <c r="Y590" s="76">
        <v>0</v>
      </c>
      <c r="Z590" s="76">
        <v>0</v>
      </c>
      <c r="AA590" s="76">
        <v>0</v>
      </c>
      <c r="AB590" s="76">
        <v>0</v>
      </c>
      <c r="AC590" s="76">
        <v>0</v>
      </c>
      <c r="AD590" s="76">
        <v>0</v>
      </c>
      <c r="AE590" s="76">
        <v>0</v>
      </c>
      <c r="AF590" s="76">
        <v>0</v>
      </c>
      <c r="AG590" s="76">
        <v>0</v>
      </c>
      <c r="AH590" s="76">
        <v>0</v>
      </c>
      <c r="AI590" s="76">
        <v>0</v>
      </c>
      <c r="AJ590" s="77">
        <f t="shared" ref="AJ590:AJ614" si="9">SUM(D590:AI590)</f>
        <v>0</v>
      </c>
      <c r="AM590" s="70"/>
    </row>
    <row r="591" spans="1:39" ht="20.100000000000001" customHeight="1" collapsed="1">
      <c r="A591" s="59">
        <v>2301</v>
      </c>
      <c r="B591" s="60" t="s">
        <v>1222</v>
      </c>
      <c r="C591" s="61" t="s">
        <v>1301</v>
      </c>
      <c r="D591" s="62">
        <v>0</v>
      </c>
      <c r="E591" s="62">
        <v>0</v>
      </c>
      <c r="F591" s="62">
        <v>0</v>
      </c>
      <c r="G591" s="62">
        <v>0</v>
      </c>
      <c r="H591" s="62">
        <v>0</v>
      </c>
      <c r="I591" s="62">
        <v>0</v>
      </c>
      <c r="J591" s="62">
        <v>0</v>
      </c>
      <c r="K591" s="62">
        <v>0</v>
      </c>
      <c r="L591" s="62">
        <v>0</v>
      </c>
      <c r="M591" s="62">
        <v>0</v>
      </c>
      <c r="N591" s="62">
        <v>0</v>
      </c>
      <c r="O591" s="62">
        <v>0</v>
      </c>
      <c r="P591" s="62">
        <v>0</v>
      </c>
      <c r="Q591" s="62">
        <v>0</v>
      </c>
      <c r="R591" s="62">
        <v>0</v>
      </c>
      <c r="S591" s="62">
        <v>0</v>
      </c>
      <c r="T591" s="62">
        <v>0</v>
      </c>
      <c r="U591" s="62">
        <v>0</v>
      </c>
      <c r="V591" s="62">
        <v>0</v>
      </c>
      <c r="W591" s="62">
        <v>0</v>
      </c>
      <c r="X591" s="62">
        <v>0</v>
      </c>
      <c r="Y591" s="62">
        <v>0</v>
      </c>
      <c r="Z591" s="62">
        <v>0</v>
      </c>
      <c r="AA591" s="62">
        <v>0</v>
      </c>
      <c r="AB591" s="62">
        <v>0</v>
      </c>
      <c r="AC591" s="62">
        <v>0</v>
      </c>
      <c r="AD591" s="62">
        <v>0</v>
      </c>
      <c r="AE591" s="62">
        <v>0</v>
      </c>
      <c r="AF591" s="62">
        <v>0</v>
      </c>
      <c r="AG591" s="62">
        <v>0</v>
      </c>
      <c r="AH591" s="62">
        <v>0</v>
      </c>
      <c r="AI591" s="62">
        <v>0</v>
      </c>
      <c r="AJ591" s="63">
        <f t="shared" si="9"/>
        <v>0</v>
      </c>
      <c r="AM591" s="70"/>
    </row>
    <row r="592" spans="1:39" ht="20.100000000000001" customHeight="1">
      <c r="A592" s="59">
        <v>2302</v>
      </c>
      <c r="B592" s="60" t="s">
        <v>1223</v>
      </c>
      <c r="C592" s="61" t="s">
        <v>1301</v>
      </c>
      <c r="D592" s="62">
        <v>0</v>
      </c>
      <c r="E592" s="62">
        <v>0</v>
      </c>
      <c r="F592" s="62">
        <v>0</v>
      </c>
      <c r="G592" s="62">
        <v>0</v>
      </c>
      <c r="H592" s="62">
        <v>0</v>
      </c>
      <c r="I592" s="62">
        <v>0</v>
      </c>
      <c r="J592" s="62">
        <v>0</v>
      </c>
      <c r="K592" s="62">
        <v>0</v>
      </c>
      <c r="L592" s="62">
        <v>0</v>
      </c>
      <c r="M592" s="62">
        <v>0</v>
      </c>
      <c r="N592" s="62">
        <v>0</v>
      </c>
      <c r="O592" s="62">
        <v>0</v>
      </c>
      <c r="P592" s="62">
        <v>0</v>
      </c>
      <c r="Q592" s="62">
        <v>0</v>
      </c>
      <c r="R592" s="62">
        <v>0</v>
      </c>
      <c r="S592" s="62">
        <v>0</v>
      </c>
      <c r="T592" s="62">
        <v>0</v>
      </c>
      <c r="U592" s="62">
        <v>0</v>
      </c>
      <c r="V592" s="62">
        <v>0</v>
      </c>
      <c r="W592" s="62">
        <v>0</v>
      </c>
      <c r="X592" s="62">
        <v>0</v>
      </c>
      <c r="Y592" s="62">
        <v>0</v>
      </c>
      <c r="Z592" s="62">
        <v>0</v>
      </c>
      <c r="AA592" s="62">
        <v>0</v>
      </c>
      <c r="AB592" s="62">
        <v>0</v>
      </c>
      <c r="AC592" s="62">
        <v>0</v>
      </c>
      <c r="AD592" s="62">
        <v>0</v>
      </c>
      <c r="AE592" s="62">
        <v>0</v>
      </c>
      <c r="AF592" s="62">
        <v>0</v>
      </c>
      <c r="AG592" s="62">
        <v>0</v>
      </c>
      <c r="AH592" s="62">
        <v>0</v>
      </c>
      <c r="AI592" s="62">
        <v>0</v>
      </c>
      <c r="AJ592" s="63">
        <f t="shared" si="9"/>
        <v>0</v>
      </c>
      <c r="AM592" s="70"/>
    </row>
    <row r="593" spans="1:39" ht="20.100000000000001" customHeight="1">
      <c r="A593" s="59">
        <v>2303</v>
      </c>
      <c r="B593" s="60" t="s">
        <v>1224</v>
      </c>
      <c r="C593" s="61" t="s">
        <v>1301</v>
      </c>
      <c r="D593" s="62">
        <v>0</v>
      </c>
      <c r="E593" s="62">
        <v>0</v>
      </c>
      <c r="F593" s="62">
        <v>0</v>
      </c>
      <c r="G593" s="62">
        <v>0</v>
      </c>
      <c r="H593" s="62">
        <v>0</v>
      </c>
      <c r="I593" s="62">
        <v>0</v>
      </c>
      <c r="J593" s="62">
        <v>0</v>
      </c>
      <c r="K593" s="62">
        <v>0</v>
      </c>
      <c r="L593" s="62">
        <v>0</v>
      </c>
      <c r="M593" s="62">
        <v>0</v>
      </c>
      <c r="N593" s="62">
        <v>0</v>
      </c>
      <c r="O593" s="62">
        <v>0</v>
      </c>
      <c r="P593" s="62">
        <v>0</v>
      </c>
      <c r="Q593" s="62">
        <v>0</v>
      </c>
      <c r="R593" s="62">
        <v>0</v>
      </c>
      <c r="S593" s="62">
        <v>0</v>
      </c>
      <c r="T593" s="62">
        <v>0</v>
      </c>
      <c r="U593" s="62">
        <v>0</v>
      </c>
      <c r="V593" s="62">
        <v>0</v>
      </c>
      <c r="W593" s="62">
        <v>0</v>
      </c>
      <c r="X593" s="62">
        <v>0</v>
      </c>
      <c r="Y593" s="62">
        <v>0</v>
      </c>
      <c r="Z593" s="62">
        <v>0</v>
      </c>
      <c r="AA593" s="62">
        <v>0</v>
      </c>
      <c r="AB593" s="62">
        <v>0</v>
      </c>
      <c r="AC593" s="62">
        <v>0</v>
      </c>
      <c r="AD593" s="62">
        <v>0</v>
      </c>
      <c r="AE593" s="62">
        <v>0</v>
      </c>
      <c r="AF593" s="62">
        <v>0</v>
      </c>
      <c r="AG593" s="62">
        <v>0</v>
      </c>
      <c r="AH593" s="62">
        <v>0</v>
      </c>
      <c r="AI593" s="62">
        <v>0</v>
      </c>
      <c r="AJ593" s="63">
        <f t="shared" si="9"/>
        <v>0</v>
      </c>
      <c r="AM593" s="70"/>
    </row>
    <row r="594" spans="1:39" ht="20.100000000000001" customHeight="1">
      <c r="A594" s="59">
        <v>2311</v>
      </c>
      <c r="B594" s="60" t="s">
        <v>1225</v>
      </c>
      <c r="C594" s="61" t="s">
        <v>1301</v>
      </c>
      <c r="D594" s="62">
        <v>0</v>
      </c>
      <c r="E594" s="62">
        <v>0</v>
      </c>
      <c r="F594" s="62">
        <v>0</v>
      </c>
      <c r="G594" s="62">
        <v>0</v>
      </c>
      <c r="H594" s="62">
        <v>0</v>
      </c>
      <c r="I594" s="62">
        <v>0</v>
      </c>
      <c r="J594" s="62">
        <v>0</v>
      </c>
      <c r="K594" s="62">
        <v>0</v>
      </c>
      <c r="L594" s="62">
        <v>0</v>
      </c>
      <c r="M594" s="62">
        <v>0</v>
      </c>
      <c r="N594" s="62">
        <v>0</v>
      </c>
      <c r="O594" s="62">
        <v>0</v>
      </c>
      <c r="P594" s="62">
        <v>0</v>
      </c>
      <c r="Q594" s="62">
        <v>0</v>
      </c>
      <c r="R594" s="62">
        <v>0</v>
      </c>
      <c r="S594" s="62">
        <v>0</v>
      </c>
      <c r="T594" s="62">
        <v>0</v>
      </c>
      <c r="U594" s="62">
        <v>0</v>
      </c>
      <c r="V594" s="62">
        <v>0</v>
      </c>
      <c r="W594" s="62">
        <v>0</v>
      </c>
      <c r="X594" s="62">
        <v>0</v>
      </c>
      <c r="Y594" s="62">
        <v>0</v>
      </c>
      <c r="Z594" s="62">
        <v>0</v>
      </c>
      <c r="AA594" s="62">
        <v>0</v>
      </c>
      <c r="AB594" s="62">
        <v>0</v>
      </c>
      <c r="AC594" s="62">
        <v>0</v>
      </c>
      <c r="AD594" s="62">
        <v>0</v>
      </c>
      <c r="AE594" s="62">
        <v>0</v>
      </c>
      <c r="AF594" s="62">
        <v>0</v>
      </c>
      <c r="AG594" s="62">
        <v>0</v>
      </c>
      <c r="AH594" s="62">
        <v>0</v>
      </c>
      <c r="AI594" s="62">
        <v>0</v>
      </c>
      <c r="AJ594" s="63">
        <f t="shared" si="9"/>
        <v>0</v>
      </c>
      <c r="AM594" s="70"/>
    </row>
    <row r="595" spans="1:39" ht="20.100000000000001" customHeight="1">
      <c r="A595" s="59">
        <v>2312</v>
      </c>
      <c r="B595" s="60" t="s">
        <v>1226</v>
      </c>
      <c r="C595" s="61" t="s">
        <v>1301</v>
      </c>
      <c r="D595" s="62">
        <v>0</v>
      </c>
      <c r="E595" s="62">
        <v>0</v>
      </c>
      <c r="F595" s="62">
        <v>0</v>
      </c>
      <c r="G595" s="62">
        <v>0</v>
      </c>
      <c r="H595" s="62">
        <v>0</v>
      </c>
      <c r="I595" s="62">
        <v>0</v>
      </c>
      <c r="J595" s="62">
        <v>0</v>
      </c>
      <c r="K595" s="62">
        <v>0</v>
      </c>
      <c r="L595" s="62">
        <v>0</v>
      </c>
      <c r="M595" s="62">
        <v>0</v>
      </c>
      <c r="N595" s="62">
        <v>0</v>
      </c>
      <c r="O595" s="62">
        <v>0</v>
      </c>
      <c r="P595" s="62">
        <v>0</v>
      </c>
      <c r="Q595" s="62">
        <v>0</v>
      </c>
      <c r="R595" s="62">
        <v>0</v>
      </c>
      <c r="S595" s="62">
        <v>0</v>
      </c>
      <c r="T595" s="62">
        <v>0</v>
      </c>
      <c r="U595" s="62">
        <v>0</v>
      </c>
      <c r="V595" s="62">
        <v>0</v>
      </c>
      <c r="W595" s="62">
        <v>0</v>
      </c>
      <c r="X595" s="62">
        <v>0</v>
      </c>
      <c r="Y595" s="62">
        <v>0</v>
      </c>
      <c r="Z595" s="62">
        <v>0</v>
      </c>
      <c r="AA595" s="62">
        <v>0</v>
      </c>
      <c r="AB595" s="62">
        <v>0</v>
      </c>
      <c r="AC595" s="62">
        <v>0</v>
      </c>
      <c r="AD595" s="62">
        <v>0</v>
      </c>
      <c r="AE595" s="62">
        <v>0</v>
      </c>
      <c r="AF595" s="62">
        <v>0</v>
      </c>
      <c r="AG595" s="62">
        <v>0</v>
      </c>
      <c r="AH595" s="62">
        <v>0</v>
      </c>
      <c r="AI595" s="62">
        <v>0</v>
      </c>
      <c r="AJ595" s="63">
        <f t="shared" si="9"/>
        <v>0</v>
      </c>
      <c r="AM595" s="70"/>
    </row>
    <row r="596" spans="1:39" ht="20.100000000000001" customHeight="1">
      <c r="A596" s="59">
        <v>2313</v>
      </c>
      <c r="B596" s="60" t="s">
        <v>1227</v>
      </c>
      <c r="C596" s="61" t="s">
        <v>1301</v>
      </c>
      <c r="D596" s="62">
        <v>0</v>
      </c>
      <c r="E596" s="62">
        <v>0</v>
      </c>
      <c r="F596" s="62">
        <v>0</v>
      </c>
      <c r="G596" s="62">
        <v>0</v>
      </c>
      <c r="H596" s="62">
        <v>0</v>
      </c>
      <c r="I596" s="62">
        <v>0</v>
      </c>
      <c r="J596" s="62">
        <v>0</v>
      </c>
      <c r="K596" s="62">
        <v>0</v>
      </c>
      <c r="L596" s="62">
        <v>0</v>
      </c>
      <c r="M596" s="62">
        <v>0</v>
      </c>
      <c r="N596" s="62">
        <v>0</v>
      </c>
      <c r="O596" s="62">
        <v>0</v>
      </c>
      <c r="P596" s="62">
        <v>0</v>
      </c>
      <c r="Q596" s="62">
        <v>0</v>
      </c>
      <c r="R596" s="62">
        <v>0</v>
      </c>
      <c r="S596" s="62">
        <v>0</v>
      </c>
      <c r="T596" s="62">
        <v>0</v>
      </c>
      <c r="U596" s="62">
        <v>0</v>
      </c>
      <c r="V596" s="62">
        <v>0</v>
      </c>
      <c r="W596" s="62">
        <v>0</v>
      </c>
      <c r="X596" s="62">
        <v>0</v>
      </c>
      <c r="Y596" s="62">
        <v>0</v>
      </c>
      <c r="Z596" s="62">
        <v>0</v>
      </c>
      <c r="AA596" s="62">
        <v>0</v>
      </c>
      <c r="AB596" s="62">
        <v>0</v>
      </c>
      <c r="AC596" s="62">
        <v>0</v>
      </c>
      <c r="AD596" s="62">
        <v>0</v>
      </c>
      <c r="AE596" s="62">
        <v>0</v>
      </c>
      <c r="AF596" s="62">
        <v>0</v>
      </c>
      <c r="AG596" s="62">
        <v>0</v>
      </c>
      <c r="AH596" s="62">
        <v>0</v>
      </c>
      <c r="AI596" s="62">
        <v>0</v>
      </c>
      <c r="AJ596" s="63">
        <f t="shared" si="9"/>
        <v>0</v>
      </c>
      <c r="AM596" s="70"/>
    </row>
    <row r="597" spans="1:39" ht="20.100000000000001" customHeight="1">
      <c r="A597" s="59">
        <v>2314</v>
      </c>
      <c r="B597" s="60" t="s">
        <v>1228</v>
      </c>
      <c r="C597" s="61" t="s">
        <v>1301</v>
      </c>
      <c r="D597" s="62">
        <v>0</v>
      </c>
      <c r="E597" s="62">
        <v>0</v>
      </c>
      <c r="F597" s="62">
        <v>0</v>
      </c>
      <c r="G597" s="62">
        <v>0</v>
      </c>
      <c r="H597" s="62">
        <v>0</v>
      </c>
      <c r="I597" s="62">
        <v>0</v>
      </c>
      <c r="J597" s="62">
        <v>0</v>
      </c>
      <c r="K597" s="62">
        <v>0</v>
      </c>
      <c r="L597" s="62">
        <v>0</v>
      </c>
      <c r="M597" s="62">
        <v>0</v>
      </c>
      <c r="N597" s="62">
        <v>0</v>
      </c>
      <c r="O597" s="62">
        <v>0</v>
      </c>
      <c r="P597" s="62">
        <v>0</v>
      </c>
      <c r="Q597" s="62">
        <v>0</v>
      </c>
      <c r="R597" s="62">
        <v>0</v>
      </c>
      <c r="S597" s="62">
        <v>0</v>
      </c>
      <c r="T597" s="62">
        <v>0</v>
      </c>
      <c r="U597" s="62">
        <v>0</v>
      </c>
      <c r="V597" s="62">
        <v>0</v>
      </c>
      <c r="W597" s="62">
        <v>0</v>
      </c>
      <c r="X597" s="62">
        <v>0</v>
      </c>
      <c r="Y597" s="62">
        <v>0</v>
      </c>
      <c r="Z597" s="62">
        <v>0</v>
      </c>
      <c r="AA597" s="62">
        <v>0</v>
      </c>
      <c r="AB597" s="62">
        <v>0</v>
      </c>
      <c r="AC597" s="62">
        <v>0</v>
      </c>
      <c r="AD597" s="62">
        <v>0</v>
      </c>
      <c r="AE597" s="62">
        <v>0</v>
      </c>
      <c r="AF597" s="62">
        <v>0</v>
      </c>
      <c r="AG597" s="62">
        <v>0</v>
      </c>
      <c r="AH597" s="62">
        <v>0</v>
      </c>
      <c r="AI597" s="62">
        <v>0</v>
      </c>
      <c r="AJ597" s="63">
        <f t="shared" si="9"/>
        <v>0</v>
      </c>
      <c r="AM597" s="70"/>
    </row>
    <row r="598" spans="1:39" ht="20.100000000000001" customHeight="1">
      <c r="A598" s="59">
        <v>2315</v>
      </c>
      <c r="B598" s="60" t="s">
        <v>1229</v>
      </c>
      <c r="C598" s="61" t="s">
        <v>1301</v>
      </c>
      <c r="D598" s="62">
        <v>0</v>
      </c>
      <c r="E598" s="62">
        <v>0</v>
      </c>
      <c r="F598" s="62">
        <v>0</v>
      </c>
      <c r="G598" s="62">
        <v>0</v>
      </c>
      <c r="H598" s="62">
        <v>0</v>
      </c>
      <c r="I598" s="62">
        <v>0</v>
      </c>
      <c r="J598" s="62">
        <v>0</v>
      </c>
      <c r="K598" s="62">
        <v>0</v>
      </c>
      <c r="L598" s="62">
        <v>0</v>
      </c>
      <c r="M598" s="62">
        <v>0</v>
      </c>
      <c r="N598" s="62">
        <v>0</v>
      </c>
      <c r="O598" s="62">
        <v>0</v>
      </c>
      <c r="P598" s="62">
        <v>0</v>
      </c>
      <c r="Q598" s="62">
        <v>0</v>
      </c>
      <c r="R598" s="62">
        <v>0</v>
      </c>
      <c r="S598" s="62">
        <v>0</v>
      </c>
      <c r="T598" s="62">
        <v>0</v>
      </c>
      <c r="U598" s="62">
        <v>0</v>
      </c>
      <c r="V598" s="62">
        <v>0</v>
      </c>
      <c r="W598" s="62">
        <v>0</v>
      </c>
      <c r="X598" s="62">
        <v>0</v>
      </c>
      <c r="Y598" s="62">
        <v>0</v>
      </c>
      <c r="Z598" s="62">
        <v>0</v>
      </c>
      <c r="AA598" s="62">
        <v>0</v>
      </c>
      <c r="AB598" s="62">
        <v>0</v>
      </c>
      <c r="AC598" s="62">
        <v>0</v>
      </c>
      <c r="AD598" s="62">
        <v>0</v>
      </c>
      <c r="AE598" s="62">
        <v>0</v>
      </c>
      <c r="AF598" s="62">
        <v>0</v>
      </c>
      <c r="AG598" s="62">
        <v>0</v>
      </c>
      <c r="AH598" s="62">
        <v>0</v>
      </c>
      <c r="AI598" s="62">
        <v>0</v>
      </c>
      <c r="AJ598" s="63">
        <f t="shared" si="9"/>
        <v>0</v>
      </c>
      <c r="AM598" s="70"/>
    </row>
    <row r="599" spans="1:39" ht="20.100000000000001" customHeight="1">
      <c r="A599" s="59">
        <v>2316</v>
      </c>
      <c r="B599" s="60" t="s">
        <v>1230</v>
      </c>
      <c r="C599" s="61" t="s">
        <v>1301</v>
      </c>
      <c r="D599" s="62">
        <v>0</v>
      </c>
      <c r="E599" s="62">
        <v>0</v>
      </c>
      <c r="F599" s="62">
        <v>0</v>
      </c>
      <c r="G599" s="62">
        <v>0</v>
      </c>
      <c r="H599" s="62">
        <v>0</v>
      </c>
      <c r="I599" s="62">
        <v>0</v>
      </c>
      <c r="J599" s="62">
        <v>0</v>
      </c>
      <c r="K599" s="62">
        <v>0</v>
      </c>
      <c r="L599" s="62">
        <v>0</v>
      </c>
      <c r="M599" s="62">
        <v>0</v>
      </c>
      <c r="N599" s="62">
        <v>0</v>
      </c>
      <c r="O599" s="62">
        <v>0</v>
      </c>
      <c r="P599" s="62">
        <v>0</v>
      </c>
      <c r="Q599" s="62">
        <v>0</v>
      </c>
      <c r="R599" s="62">
        <v>0</v>
      </c>
      <c r="S599" s="62">
        <v>0</v>
      </c>
      <c r="T599" s="62">
        <v>0</v>
      </c>
      <c r="U599" s="62">
        <v>0</v>
      </c>
      <c r="V599" s="62">
        <v>0</v>
      </c>
      <c r="W599" s="62">
        <v>0</v>
      </c>
      <c r="X599" s="62">
        <v>0</v>
      </c>
      <c r="Y599" s="62">
        <v>0</v>
      </c>
      <c r="Z599" s="62">
        <v>0</v>
      </c>
      <c r="AA599" s="62">
        <v>0</v>
      </c>
      <c r="AB599" s="62">
        <v>0</v>
      </c>
      <c r="AC599" s="62">
        <v>0</v>
      </c>
      <c r="AD599" s="62">
        <v>0</v>
      </c>
      <c r="AE599" s="62">
        <v>0</v>
      </c>
      <c r="AF599" s="62">
        <v>0</v>
      </c>
      <c r="AG599" s="62">
        <v>0</v>
      </c>
      <c r="AH599" s="62">
        <v>0</v>
      </c>
      <c r="AI599" s="62">
        <v>0</v>
      </c>
      <c r="AJ599" s="63">
        <f t="shared" si="9"/>
        <v>0</v>
      </c>
      <c r="AM599" s="70"/>
    </row>
    <row r="600" spans="1:39" ht="20.100000000000001" customHeight="1">
      <c r="A600" s="59">
        <v>2317</v>
      </c>
      <c r="B600" s="60" t="s">
        <v>1231</v>
      </c>
      <c r="C600" s="61" t="s">
        <v>1301</v>
      </c>
      <c r="D600" s="62">
        <v>0</v>
      </c>
      <c r="E600" s="62">
        <v>0</v>
      </c>
      <c r="F600" s="62">
        <v>0</v>
      </c>
      <c r="G600" s="62">
        <v>0</v>
      </c>
      <c r="H600" s="62">
        <v>0</v>
      </c>
      <c r="I600" s="62">
        <v>0</v>
      </c>
      <c r="J600" s="62">
        <v>0</v>
      </c>
      <c r="K600" s="62">
        <v>0</v>
      </c>
      <c r="L600" s="62">
        <v>0</v>
      </c>
      <c r="M600" s="62">
        <v>0</v>
      </c>
      <c r="N600" s="62">
        <v>0</v>
      </c>
      <c r="O600" s="62">
        <v>0</v>
      </c>
      <c r="P600" s="62">
        <v>0</v>
      </c>
      <c r="Q600" s="62">
        <v>0</v>
      </c>
      <c r="R600" s="62">
        <v>0</v>
      </c>
      <c r="S600" s="62">
        <v>0</v>
      </c>
      <c r="T600" s="62">
        <v>0</v>
      </c>
      <c r="U600" s="62">
        <v>0</v>
      </c>
      <c r="V600" s="62">
        <v>0</v>
      </c>
      <c r="W600" s="62">
        <v>0</v>
      </c>
      <c r="X600" s="62">
        <v>0</v>
      </c>
      <c r="Y600" s="62">
        <v>0</v>
      </c>
      <c r="Z600" s="62">
        <v>0</v>
      </c>
      <c r="AA600" s="62">
        <v>0</v>
      </c>
      <c r="AB600" s="62">
        <v>0</v>
      </c>
      <c r="AC600" s="62">
        <v>0</v>
      </c>
      <c r="AD600" s="62">
        <v>0</v>
      </c>
      <c r="AE600" s="62">
        <v>0</v>
      </c>
      <c r="AF600" s="62">
        <v>0</v>
      </c>
      <c r="AG600" s="62">
        <v>0</v>
      </c>
      <c r="AH600" s="62">
        <v>0</v>
      </c>
      <c r="AI600" s="62">
        <v>0</v>
      </c>
      <c r="AJ600" s="63">
        <f t="shared" si="9"/>
        <v>0</v>
      </c>
      <c r="AM600" s="70"/>
    </row>
    <row r="601" spans="1:39" ht="20.100000000000001" customHeight="1">
      <c r="A601" s="59">
        <v>2318</v>
      </c>
      <c r="B601" s="60" t="s">
        <v>1232</v>
      </c>
      <c r="C601" s="61" t="s">
        <v>1301</v>
      </c>
      <c r="D601" s="62">
        <v>0</v>
      </c>
      <c r="E601" s="62">
        <v>0</v>
      </c>
      <c r="F601" s="62">
        <v>0</v>
      </c>
      <c r="G601" s="62">
        <v>0</v>
      </c>
      <c r="H601" s="62">
        <v>0</v>
      </c>
      <c r="I601" s="62">
        <v>0</v>
      </c>
      <c r="J601" s="62">
        <v>0</v>
      </c>
      <c r="K601" s="62">
        <v>0</v>
      </c>
      <c r="L601" s="62">
        <v>0</v>
      </c>
      <c r="M601" s="62">
        <v>0</v>
      </c>
      <c r="N601" s="62">
        <v>0</v>
      </c>
      <c r="O601" s="62">
        <v>0</v>
      </c>
      <c r="P601" s="62">
        <v>0</v>
      </c>
      <c r="Q601" s="62">
        <v>0</v>
      </c>
      <c r="R601" s="62">
        <v>0</v>
      </c>
      <c r="S601" s="62">
        <v>0</v>
      </c>
      <c r="T601" s="62">
        <v>0</v>
      </c>
      <c r="U601" s="62">
        <v>0</v>
      </c>
      <c r="V601" s="62">
        <v>0</v>
      </c>
      <c r="W601" s="62">
        <v>0</v>
      </c>
      <c r="X601" s="62">
        <v>0</v>
      </c>
      <c r="Y601" s="62">
        <v>0</v>
      </c>
      <c r="Z601" s="62">
        <v>0</v>
      </c>
      <c r="AA601" s="62">
        <v>0</v>
      </c>
      <c r="AB601" s="62">
        <v>0</v>
      </c>
      <c r="AC601" s="62">
        <v>0</v>
      </c>
      <c r="AD601" s="62">
        <v>0</v>
      </c>
      <c r="AE601" s="62">
        <v>0</v>
      </c>
      <c r="AF601" s="62">
        <v>0</v>
      </c>
      <c r="AG601" s="62">
        <v>0</v>
      </c>
      <c r="AH601" s="62">
        <v>0</v>
      </c>
      <c r="AI601" s="62">
        <v>0</v>
      </c>
      <c r="AJ601" s="63">
        <f t="shared" si="9"/>
        <v>0</v>
      </c>
      <c r="AM601" s="70"/>
    </row>
    <row r="602" spans="1:39" ht="20.100000000000001" customHeight="1">
      <c r="A602" s="59">
        <v>2319</v>
      </c>
      <c r="B602" s="60" t="s">
        <v>1233</v>
      </c>
      <c r="C602" s="61" t="s">
        <v>1301</v>
      </c>
      <c r="D602" s="62">
        <v>0</v>
      </c>
      <c r="E602" s="62">
        <v>0</v>
      </c>
      <c r="F602" s="62">
        <v>0</v>
      </c>
      <c r="G602" s="62">
        <v>0</v>
      </c>
      <c r="H602" s="62">
        <v>0</v>
      </c>
      <c r="I602" s="62">
        <v>0</v>
      </c>
      <c r="J602" s="62">
        <v>0</v>
      </c>
      <c r="K602" s="62">
        <v>0</v>
      </c>
      <c r="L602" s="62">
        <v>0</v>
      </c>
      <c r="M602" s="62">
        <v>0</v>
      </c>
      <c r="N602" s="62">
        <v>0</v>
      </c>
      <c r="O602" s="62">
        <v>0</v>
      </c>
      <c r="P602" s="62">
        <v>0</v>
      </c>
      <c r="Q602" s="62">
        <v>0</v>
      </c>
      <c r="R602" s="62">
        <v>0</v>
      </c>
      <c r="S602" s="62">
        <v>0</v>
      </c>
      <c r="T602" s="62">
        <v>0</v>
      </c>
      <c r="U602" s="62">
        <v>0</v>
      </c>
      <c r="V602" s="62">
        <v>0</v>
      </c>
      <c r="W602" s="62">
        <v>0</v>
      </c>
      <c r="X602" s="62">
        <v>0</v>
      </c>
      <c r="Y602" s="62">
        <v>0</v>
      </c>
      <c r="Z602" s="62">
        <v>0</v>
      </c>
      <c r="AA602" s="62">
        <v>0</v>
      </c>
      <c r="AB602" s="62">
        <v>0</v>
      </c>
      <c r="AC602" s="62">
        <v>0</v>
      </c>
      <c r="AD602" s="62">
        <v>0</v>
      </c>
      <c r="AE602" s="62">
        <v>0</v>
      </c>
      <c r="AF602" s="62">
        <v>0</v>
      </c>
      <c r="AG602" s="62">
        <v>0</v>
      </c>
      <c r="AH602" s="62">
        <v>0</v>
      </c>
      <c r="AI602" s="62">
        <v>0</v>
      </c>
      <c r="AJ602" s="63">
        <f t="shared" si="9"/>
        <v>0</v>
      </c>
      <c r="AM602" s="70"/>
    </row>
    <row r="603" spans="1:39" ht="20.100000000000001" customHeight="1">
      <c r="A603" s="59">
        <v>2320</v>
      </c>
      <c r="B603" s="60" t="s">
        <v>1234</v>
      </c>
      <c r="C603" s="61" t="s">
        <v>1301</v>
      </c>
      <c r="D603" s="62">
        <v>0</v>
      </c>
      <c r="E603" s="62">
        <v>0</v>
      </c>
      <c r="F603" s="62">
        <v>0</v>
      </c>
      <c r="G603" s="62">
        <v>0</v>
      </c>
      <c r="H603" s="62">
        <v>0</v>
      </c>
      <c r="I603" s="62">
        <v>0</v>
      </c>
      <c r="J603" s="62">
        <v>0</v>
      </c>
      <c r="K603" s="62">
        <v>0</v>
      </c>
      <c r="L603" s="62">
        <v>0</v>
      </c>
      <c r="M603" s="62">
        <v>0</v>
      </c>
      <c r="N603" s="62">
        <v>0</v>
      </c>
      <c r="O603" s="62">
        <v>0</v>
      </c>
      <c r="P603" s="62">
        <v>0</v>
      </c>
      <c r="Q603" s="62">
        <v>0</v>
      </c>
      <c r="R603" s="62">
        <v>0</v>
      </c>
      <c r="S603" s="62">
        <v>0</v>
      </c>
      <c r="T603" s="62">
        <v>0</v>
      </c>
      <c r="U603" s="62">
        <v>0</v>
      </c>
      <c r="V603" s="62">
        <v>0</v>
      </c>
      <c r="W603" s="62">
        <v>0</v>
      </c>
      <c r="X603" s="62">
        <v>0</v>
      </c>
      <c r="Y603" s="62">
        <v>0</v>
      </c>
      <c r="Z603" s="62">
        <v>0</v>
      </c>
      <c r="AA603" s="62">
        <v>0</v>
      </c>
      <c r="AB603" s="62">
        <v>0</v>
      </c>
      <c r="AC603" s="62">
        <v>0</v>
      </c>
      <c r="AD603" s="62">
        <v>0</v>
      </c>
      <c r="AE603" s="62">
        <v>0</v>
      </c>
      <c r="AF603" s="62">
        <v>0</v>
      </c>
      <c r="AG603" s="62">
        <v>0</v>
      </c>
      <c r="AH603" s="62">
        <v>0</v>
      </c>
      <c r="AI603" s="62">
        <v>0</v>
      </c>
      <c r="AJ603" s="63">
        <f t="shared" si="9"/>
        <v>0</v>
      </c>
      <c r="AM603" s="70"/>
    </row>
    <row r="604" spans="1:39" ht="20.100000000000001" customHeight="1">
      <c r="A604" s="59">
        <v>2321</v>
      </c>
      <c r="B604" s="60" t="s">
        <v>610</v>
      </c>
      <c r="C604" s="61" t="s">
        <v>1301</v>
      </c>
      <c r="D604" s="62">
        <v>0</v>
      </c>
      <c r="E604" s="62">
        <v>0</v>
      </c>
      <c r="F604" s="62">
        <v>0</v>
      </c>
      <c r="G604" s="62">
        <v>0</v>
      </c>
      <c r="H604" s="62">
        <v>0</v>
      </c>
      <c r="I604" s="62">
        <v>0</v>
      </c>
      <c r="J604" s="62">
        <v>0</v>
      </c>
      <c r="K604" s="62">
        <v>0</v>
      </c>
      <c r="L604" s="62">
        <v>0</v>
      </c>
      <c r="M604" s="62">
        <v>0</v>
      </c>
      <c r="N604" s="62">
        <v>0</v>
      </c>
      <c r="O604" s="62">
        <v>0</v>
      </c>
      <c r="P604" s="62">
        <v>0</v>
      </c>
      <c r="Q604" s="62">
        <v>0</v>
      </c>
      <c r="R604" s="62">
        <v>0</v>
      </c>
      <c r="S604" s="62">
        <v>0</v>
      </c>
      <c r="T604" s="62">
        <v>0</v>
      </c>
      <c r="U604" s="62">
        <v>0</v>
      </c>
      <c r="V604" s="62">
        <v>0</v>
      </c>
      <c r="W604" s="62">
        <v>0</v>
      </c>
      <c r="X604" s="62">
        <v>0</v>
      </c>
      <c r="Y604" s="62">
        <v>0</v>
      </c>
      <c r="Z604" s="62">
        <v>0</v>
      </c>
      <c r="AA604" s="62">
        <v>0</v>
      </c>
      <c r="AB604" s="62">
        <v>0</v>
      </c>
      <c r="AC604" s="62">
        <v>0</v>
      </c>
      <c r="AD604" s="62">
        <v>0</v>
      </c>
      <c r="AE604" s="62">
        <v>0</v>
      </c>
      <c r="AF604" s="62">
        <v>0</v>
      </c>
      <c r="AG604" s="62">
        <v>0</v>
      </c>
      <c r="AH604" s="62">
        <v>0</v>
      </c>
      <c r="AI604" s="62">
        <v>0</v>
      </c>
      <c r="AJ604" s="63">
        <f t="shared" si="9"/>
        <v>0</v>
      </c>
      <c r="AM604" s="70"/>
    </row>
    <row r="605" spans="1:39" ht="20.100000000000001" customHeight="1">
      <c r="A605" s="59">
        <v>2322</v>
      </c>
      <c r="B605" s="60" t="s">
        <v>611</v>
      </c>
      <c r="C605" s="61" t="s">
        <v>1301</v>
      </c>
      <c r="D605" s="62">
        <v>0</v>
      </c>
      <c r="E605" s="62">
        <v>0</v>
      </c>
      <c r="F605" s="62">
        <v>0</v>
      </c>
      <c r="G605" s="62">
        <v>0</v>
      </c>
      <c r="H605" s="62">
        <v>0</v>
      </c>
      <c r="I605" s="62">
        <v>0</v>
      </c>
      <c r="J605" s="62">
        <v>0</v>
      </c>
      <c r="K605" s="62">
        <v>0</v>
      </c>
      <c r="L605" s="62">
        <v>0</v>
      </c>
      <c r="M605" s="62">
        <v>0</v>
      </c>
      <c r="N605" s="62">
        <v>0</v>
      </c>
      <c r="O605" s="62">
        <v>0</v>
      </c>
      <c r="P605" s="62">
        <v>0</v>
      </c>
      <c r="Q605" s="62">
        <v>0</v>
      </c>
      <c r="R605" s="62">
        <v>0</v>
      </c>
      <c r="S605" s="62">
        <v>0</v>
      </c>
      <c r="T605" s="62">
        <v>0</v>
      </c>
      <c r="U605" s="62">
        <v>0</v>
      </c>
      <c r="V605" s="62">
        <v>0</v>
      </c>
      <c r="W605" s="62">
        <v>0</v>
      </c>
      <c r="X605" s="62">
        <v>0</v>
      </c>
      <c r="Y605" s="62">
        <v>0</v>
      </c>
      <c r="Z605" s="62">
        <v>0</v>
      </c>
      <c r="AA605" s="62">
        <v>0</v>
      </c>
      <c r="AB605" s="62">
        <v>0</v>
      </c>
      <c r="AC605" s="62">
        <v>0</v>
      </c>
      <c r="AD605" s="62">
        <v>0</v>
      </c>
      <c r="AE605" s="62">
        <v>0</v>
      </c>
      <c r="AF605" s="62">
        <v>0</v>
      </c>
      <c r="AG605" s="62">
        <v>0</v>
      </c>
      <c r="AH605" s="62">
        <v>0</v>
      </c>
      <c r="AI605" s="62">
        <v>0</v>
      </c>
      <c r="AJ605" s="63">
        <f t="shared" si="9"/>
        <v>0</v>
      </c>
      <c r="AM605" s="70"/>
    </row>
    <row r="606" spans="1:39" ht="20.100000000000001" customHeight="1">
      <c r="A606" s="59">
        <v>2323</v>
      </c>
      <c r="B606" s="60" t="s">
        <v>612</v>
      </c>
      <c r="C606" s="61" t="s">
        <v>1301</v>
      </c>
      <c r="D606" s="62">
        <v>0</v>
      </c>
      <c r="E606" s="62">
        <v>0</v>
      </c>
      <c r="F606" s="62">
        <v>0</v>
      </c>
      <c r="G606" s="62">
        <v>0</v>
      </c>
      <c r="H606" s="62">
        <v>0</v>
      </c>
      <c r="I606" s="62">
        <v>0</v>
      </c>
      <c r="J606" s="62">
        <v>0</v>
      </c>
      <c r="K606" s="62">
        <v>0</v>
      </c>
      <c r="L606" s="62">
        <v>0</v>
      </c>
      <c r="M606" s="62">
        <v>0</v>
      </c>
      <c r="N606" s="62">
        <v>0</v>
      </c>
      <c r="O606" s="62">
        <v>0</v>
      </c>
      <c r="P606" s="62">
        <v>0</v>
      </c>
      <c r="Q606" s="62">
        <v>0</v>
      </c>
      <c r="R606" s="62">
        <v>0</v>
      </c>
      <c r="S606" s="62">
        <v>0</v>
      </c>
      <c r="T606" s="62">
        <v>0</v>
      </c>
      <c r="U606" s="62">
        <v>0</v>
      </c>
      <c r="V606" s="62">
        <v>0</v>
      </c>
      <c r="W606" s="62">
        <v>0</v>
      </c>
      <c r="X606" s="62">
        <v>0</v>
      </c>
      <c r="Y606" s="62">
        <v>0</v>
      </c>
      <c r="Z606" s="62">
        <v>0</v>
      </c>
      <c r="AA606" s="62">
        <v>0</v>
      </c>
      <c r="AB606" s="62">
        <v>0</v>
      </c>
      <c r="AC606" s="62">
        <v>0</v>
      </c>
      <c r="AD606" s="62">
        <v>0</v>
      </c>
      <c r="AE606" s="62">
        <v>0</v>
      </c>
      <c r="AF606" s="62">
        <v>0</v>
      </c>
      <c r="AG606" s="62">
        <v>0</v>
      </c>
      <c r="AH606" s="62">
        <v>0</v>
      </c>
      <c r="AI606" s="62">
        <v>0</v>
      </c>
      <c r="AJ606" s="63">
        <f t="shared" si="9"/>
        <v>0</v>
      </c>
      <c r="AM606" s="70"/>
    </row>
    <row r="607" spans="1:39" ht="20.100000000000001" customHeight="1">
      <c r="A607" s="59">
        <v>2324</v>
      </c>
      <c r="B607" s="60" t="s">
        <v>613</v>
      </c>
      <c r="C607" s="61" t="s">
        <v>1301</v>
      </c>
      <c r="D607" s="62">
        <v>0</v>
      </c>
      <c r="E607" s="62">
        <v>0</v>
      </c>
      <c r="F607" s="62">
        <v>0</v>
      </c>
      <c r="G607" s="62">
        <v>0</v>
      </c>
      <c r="H607" s="62">
        <v>0</v>
      </c>
      <c r="I607" s="62">
        <v>0</v>
      </c>
      <c r="J607" s="62">
        <v>0</v>
      </c>
      <c r="K607" s="62">
        <v>0</v>
      </c>
      <c r="L607" s="62">
        <v>0</v>
      </c>
      <c r="M607" s="62">
        <v>0</v>
      </c>
      <c r="N607" s="62">
        <v>0</v>
      </c>
      <c r="O607" s="62">
        <v>0</v>
      </c>
      <c r="P607" s="62">
        <v>0</v>
      </c>
      <c r="Q607" s="62">
        <v>0</v>
      </c>
      <c r="R607" s="62">
        <v>0</v>
      </c>
      <c r="S607" s="62">
        <v>0</v>
      </c>
      <c r="T607" s="62">
        <v>0</v>
      </c>
      <c r="U607" s="62">
        <v>0</v>
      </c>
      <c r="V607" s="62">
        <v>0</v>
      </c>
      <c r="W607" s="62">
        <v>0</v>
      </c>
      <c r="X607" s="62">
        <v>0</v>
      </c>
      <c r="Y607" s="62">
        <v>0</v>
      </c>
      <c r="Z607" s="62">
        <v>0</v>
      </c>
      <c r="AA607" s="62">
        <v>0</v>
      </c>
      <c r="AB607" s="62">
        <v>0</v>
      </c>
      <c r="AC607" s="62">
        <v>0</v>
      </c>
      <c r="AD607" s="62">
        <v>0</v>
      </c>
      <c r="AE607" s="62">
        <v>0</v>
      </c>
      <c r="AF607" s="62">
        <v>0</v>
      </c>
      <c r="AG607" s="62">
        <v>0</v>
      </c>
      <c r="AH607" s="62">
        <v>0</v>
      </c>
      <c r="AI607" s="62">
        <v>0</v>
      </c>
      <c r="AJ607" s="63">
        <f t="shared" si="9"/>
        <v>0</v>
      </c>
      <c r="AM607" s="70"/>
    </row>
    <row r="608" spans="1:39" ht="20.100000000000001" customHeight="1">
      <c r="A608" s="59">
        <v>2325</v>
      </c>
      <c r="B608" s="60" t="s">
        <v>614</v>
      </c>
      <c r="C608" s="61" t="s">
        <v>1301</v>
      </c>
      <c r="D608" s="62">
        <v>0</v>
      </c>
      <c r="E608" s="62">
        <v>0</v>
      </c>
      <c r="F608" s="62">
        <v>0</v>
      </c>
      <c r="G608" s="62">
        <v>0</v>
      </c>
      <c r="H608" s="62">
        <v>0</v>
      </c>
      <c r="I608" s="62">
        <v>0</v>
      </c>
      <c r="J608" s="62">
        <v>0</v>
      </c>
      <c r="K608" s="62">
        <v>0</v>
      </c>
      <c r="L608" s="62">
        <v>0</v>
      </c>
      <c r="M608" s="62">
        <v>0</v>
      </c>
      <c r="N608" s="62">
        <v>0</v>
      </c>
      <c r="O608" s="62">
        <v>0</v>
      </c>
      <c r="P608" s="62">
        <v>0</v>
      </c>
      <c r="Q608" s="62">
        <v>0</v>
      </c>
      <c r="R608" s="62">
        <v>0</v>
      </c>
      <c r="S608" s="62">
        <v>0</v>
      </c>
      <c r="T608" s="62">
        <v>0</v>
      </c>
      <c r="U608" s="62">
        <v>0</v>
      </c>
      <c r="V608" s="62">
        <v>0</v>
      </c>
      <c r="W608" s="62">
        <v>0</v>
      </c>
      <c r="X608" s="62">
        <v>0</v>
      </c>
      <c r="Y608" s="62">
        <v>0</v>
      </c>
      <c r="Z608" s="62">
        <v>0</v>
      </c>
      <c r="AA608" s="62">
        <v>0</v>
      </c>
      <c r="AB608" s="62">
        <v>0</v>
      </c>
      <c r="AC608" s="62">
        <v>0</v>
      </c>
      <c r="AD608" s="62">
        <v>0</v>
      </c>
      <c r="AE608" s="62">
        <v>0</v>
      </c>
      <c r="AF608" s="62">
        <v>0</v>
      </c>
      <c r="AG608" s="62">
        <v>0</v>
      </c>
      <c r="AH608" s="62">
        <v>0</v>
      </c>
      <c r="AI608" s="62">
        <v>0</v>
      </c>
      <c r="AJ608" s="63">
        <f t="shared" si="9"/>
        <v>0</v>
      </c>
      <c r="AM608" s="70"/>
    </row>
    <row r="609" spans="1:39" ht="20.100000000000001" customHeight="1">
      <c r="A609" s="59">
        <v>2326</v>
      </c>
      <c r="B609" s="60" t="s">
        <v>615</v>
      </c>
      <c r="C609" s="61" t="s">
        <v>1301</v>
      </c>
      <c r="D609" s="62">
        <v>0</v>
      </c>
      <c r="E609" s="62">
        <v>0</v>
      </c>
      <c r="F609" s="62">
        <v>0</v>
      </c>
      <c r="G609" s="62">
        <v>0</v>
      </c>
      <c r="H609" s="62">
        <v>0</v>
      </c>
      <c r="I609" s="62">
        <v>0</v>
      </c>
      <c r="J609" s="62">
        <v>0</v>
      </c>
      <c r="K609" s="62">
        <v>0</v>
      </c>
      <c r="L609" s="62">
        <v>0</v>
      </c>
      <c r="M609" s="62">
        <v>0</v>
      </c>
      <c r="N609" s="62">
        <v>0</v>
      </c>
      <c r="O609" s="62">
        <v>0</v>
      </c>
      <c r="P609" s="62">
        <v>0</v>
      </c>
      <c r="Q609" s="62">
        <v>0</v>
      </c>
      <c r="R609" s="62">
        <v>0</v>
      </c>
      <c r="S609" s="62">
        <v>0</v>
      </c>
      <c r="T609" s="62">
        <v>0</v>
      </c>
      <c r="U609" s="62">
        <v>0</v>
      </c>
      <c r="V609" s="62">
        <v>0</v>
      </c>
      <c r="W609" s="62">
        <v>0</v>
      </c>
      <c r="X609" s="62">
        <v>0</v>
      </c>
      <c r="Y609" s="62">
        <v>0</v>
      </c>
      <c r="Z609" s="62">
        <v>0</v>
      </c>
      <c r="AA609" s="62">
        <v>0</v>
      </c>
      <c r="AB609" s="62">
        <v>0</v>
      </c>
      <c r="AC609" s="62">
        <v>0</v>
      </c>
      <c r="AD609" s="62">
        <v>0</v>
      </c>
      <c r="AE609" s="62">
        <v>0</v>
      </c>
      <c r="AF609" s="62">
        <v>0</v>
      </c>
      <c r="AG609" s="62">
        <v>0</v>
      </c>
      <c r="AH609" s="62">
        <v>0</v>
      </c>
      <c r="AI609" s="62">
        <v>0</v>
      </c>
      <c r="AJ609" s="63">
        <f t="shared" si="9"/>
        <v>0</v>
      </c>
      <c r="AM609" s="70"/>
    </row>
    <row r="610" spans="1:39" ht="20.100000000000001" customHeight="1">
      <c r="A610" s="59">
        <v>2327</v>
      </c>
      <c r="B610" s="60" t="s">
        <v>616</v>
      </c>
      <c r="C610" s="61" t="s">
        <v>1301</v>
      </c>
      <c r="D610" s="62">
        <v>0</v>
      </c>
      <c r="E610" s="62">
        <v>0</v>
      </c>
      <c r="F610" s="62">
        <v>0</v>
      </c>
      <c r="G610" s="62">
        <v>0</v>
      </c>
      <c r="H610" s="62">
        <v>0</v>
      </c>
      <c r="I610" s="62">
        <v>0</v>
      </c>
      <c r="J610" s="62">
        <v>0</v>
      </c>
      <c r="K610" s="62">
        <v>0</v>
      </c>
      <c r="L610" s="62">
        <v>0</v>
      </c>
      <c r="M610" s="62">
        <v>0</v>
      </c>
      <c r="N610" s="62">
        <v>0</v>
      </c>
      <c r="O610" s="62">
        <v>0</v>
      </c>
      <c r="P610" s="62">
        <v>0</v>
      </c>
      <c r="Q610" s="62">
        <v>0</v>
      </c>
      <c r="R610" s="62">
        <v>0</v>
      </c>
      <c r="S610" s="62">
        <v>0</v>
      </c>
      <c r="T610" s="62">
        <v>0</v>
      </c>
      <c r="U610" s="62">
        <v>0</v>
      </c>
      <c r="V610" s="62">
        <v>0</v>
      </c>
      <c r="W610" s="62">
        <v>0</v>
      </c>
      <c r="X610" s="62">
        <v>0</v>
      </c>
      <c r="Y610" s="62">
        <v>0</v>
      </c>
      <c r="Z610" s="62">
        <v>0</v>
      </c>
      <c r="AA610" s="62">
        <v>0</v>
      </c>
      <c r="AB610" s="62">
        <v>0</v>
      </c>
      <c r="AC610" s="62">
        <v>0</v>
      </c>
      <c r="AD610" s="62">
        <v>0</v>
      </c>
      <c r="AE610" s="62">
        <v>0</v>
      </c>
      <c r="AF610" s="62">
        <v>0</v>
      </c>
      <c r="AG610" s="62">
        <v>0</v>
      </c>
      <c r="AH610" s="62">
        <v>0</v>
      </c>
      <c r="AI610" s="62">
        <v>0</v>
      </c>
      <c r="AJ610" s="63">
        <f t="shared" si="9"/>
        <v>0</v>
      </c>
      <c r="AM610" s="70"/>
    </row>
    <row r="611" spans="1:39" ht="20.100000000000001" customHeight="1">
      <c r="A611" s="59">
        <v>2328</v>
      </c>
      <c r="B611" s="60" t="s">
        <v>1279</v>
      </c>
      <c r="C611" s="61" t="s">
        <v>1301</v>
      </c>
      <c r="D611" s="62">
        <v>0</v>
      </c>
      <c r="E611" s="62">
        <v>0</v>
      </c>
      <c r="F611" s="62">
        <v>0</v>
      </c>
      <c r="G611" s="62">
        <v>0</v>
      </c>
      <c r="H611" s="62">
        <v>0</v>
      </c>
      <c r="I611" s="62">
        <v>0</v>
      </c>
      <c r="J611" s="62">
        <v>0</v>
      </c>
      <c r="K611" s="62">
        <v>0</v>
      </c>
      <c r="L611" s="62">
        <v>0</v>
      </c>
      <c r="M611" s="62">
        <v>0</v>
      </c>
      <c r="N611" s="62">
        <v>0</v>
      </c>
      <c r="O611" s="62">
        <v>0</v>
      </c>
      <c r="P611" s="62">
        <v>0</v>
      </c>
      <c r="Q611" s="62">
        <v>0</v>
      </c>
      <c r="R611" s="62">
        <v>0</v>
      </c>
      <c r="S611" s="62">
        <v>0</v>
      </c>
      <c r="T611" s="62">
        <v>0</v>
      </c>
      <c r="U611" s="62">
        <v>0</v>
      </c>
      <c r="V611" s="62">
        <v>0</v>
      </c>
      <c r="W611" s="62">
        <v>0</v>
      </c>
      <c r="X611" s="62">
        <v>0</v>
      </c>
      <c r="Y611" s="62">
        <v>0</v>
      </c>
      <c r="Z611" s="62">
        <v>0</v>
      </c>
      <c r="AA611" s="62">
        <v>0</v>
      </c>
      <c r="AB611" s="62">
        <v>0</v>
      </c>
      <c r="AC611" s="62">
        <v>0</v>
      </c>
      <c r="AD611" s="62">
        <v>0</v>
      </c>
      <c r="AE611" s="62">
        <v>0</v>
      </c>
      <c r="AF611" s="62">
        <v>0</v>
      </c>
      <c r="AG611" s="62">
        <v>0</v>
      </c>
      <c r="AH611" s="62">
        <v>0</v>
      </c>
      <c r="AI611" s="62">
        <v>0</v>
      </c>
      <c r="AJ611" s="63">
        <f t="shared" si="9"/>
        <v>0</v>
      </c>
      <c r="AM611" s="70"/>
    </row>
    <row r="612" spans="1:39" ht="20.100000000000001" customHeight="1">
      <c r="A612" s="59" t="s">
        <v>627</v>
      </c>
      <c r="B612" s="60" t="s">
        <v>1235</v>
      </c>
      <c r="C612" s="61" t="s">
        <v>1241</v>
      </c>
      <c r="D612" s="62">
        <v>0</v>
      </c>
      <c r="E612" s="62">
        <v>0</v>
      </c>
      <c r="F612" s="62">
        <v>0</v>
      </c>
      <c r="G612" s="62">
        <v>3323377.6600000006</v>
      </c>
      <c r="H612" s="62">
        <v>0</v>
      </c>
      <c r="I612" s="62">
        <v>0</v>
      </c>
      <c r="J612" s="62">
        <v>521380.27</v>
      </c>
      <c r="K612" s="62">
        <v>0</v>
      </c>
      <c r="L612" s="62">
        <v>0</v>
      </c>
      <c r="M612" s="62">
        <v>0</v>
      </c>
      <c r="N612" s="62">
        <v>0</v>
      </c>
      <c r="O612" s="62">
        <v>0</v>
      </c>
      <c r="P612" s="62">
        <v>55371.839999999997</v>
      </c>
      <c r="Q612" s="62">
        <v>0</v>
      </c>
      <c r="R612" s="62">
        <v>0</v>
      </c>
      <c r="S612" s="62">
        <v>0</v>
      </c>
      <c r="T612" s="62">
        <v>0</v>
      </c>
      <c r="U612" s="62">
        <v>0</v>
      </c>
      <c r="V612" s="62">
        <v>0</v>
      </c>
      <c r="W612" s="62">
        <v>0</v>
      </c>
      <c r="X612" s="62">
        <v>0</v>
      </c>
      <c r="Y612" s="62">
        <v>0</v>
      </c>
      <c r="Z612" s="62">
        <v>0</v>
      </c>
      <c r="AA612" s="62">
        <v>0</v>
      </c>
      <c r="AB612" s="62">
        <v>0</v>
      </c>
      <c r="AC612" s="62">
        <v>0</v>
      </c>
      <c r="AD612" s="62">
        <v>0</v>
      </c>
      <c r="AE612" s="62">
        <v>0</v>
      </c>
      <c r="AF612" s="62">
        <v>0</v>
      </c>
      <c r="AG612" s="62">
        <v>0</v>
      </c>
      <c r="AH612" s="62">
        <v>0</v>
      </c>
      <c r="AI612" s="62">
        <v>0</v>
      </c>
      <c r="AJ612" s="63">
        <f t="shared" si="9"/>
        <v>3900129.7700000005</v>
      </c>
      <c r="AM612" s="70"/>
    </row>
    <row r="613" spans="1:39" ht="20.100000000000001" customHeight="1">
      <c r="A613" s="59" t="s">
        <v>629</v>
      </c>
      <c r="B613" s="60" t="s">
        <v>1236</v>
      </c>
      <c r="C613" s="61" t="e">
        <v>#N/A</v>
      </c>
      <c r="D613" s="62">
        <v>0</v>
      </c>
      <c r="E613" s="62">
        <v>0</v>
      </c>
      <c r="F613" s="62">
        <v>0</v>
      </c>
      <c r="G613" s="62">
        <v>0</v>
      </c>
      <c r="H613" s="62">
        <v>0</v>
      </c>
      <c r="I613" s="62">
        <v>0</v>
      </c>
      <c r="J613" s="62">
        <v>0</v>
      </c>
      <c r="K613" s="62">
        <v>0</v>
      </c>
      <c r="L613" s="62">
        <v>0</v>
      </c>
      <c r="M613" s="62">
        <v>0</v>
      </c>
      <c r="N613" s="62">
        <v>0</v>
      </c>
      <c r="O613" s="62">
        <v>0</v>
      </c>
      <c r="P613" s="62">
        <v>0</v>
      </c>
      <c r="Q613" s="62">
        <v>0</v>
      </c>
      <c r="R613" s="62">
        <v>0</v>
      </c>
      <c r="S613" s="62">
        <v>0</v>
      </c>
      <c r="T613" s="62">
        <v>0</v>
      </c>
      <c r="U613" s="62">
        <v>0</v>
      </c>
      <c r="V613" s="62">
        <v>0</v>
      </c>
      <c r="W613" s="62">
        <v>0</v>
      </c>
      <c r="X613" s="62">
        <v>0</v>
      </c>
      <c r="Y613" s="62">
        <v>0</v>
      </c>
      <c r="Z613" s="62">
        <v>0</v>
      </c>
      <c r="AA613" s="62">
        <v>0</v>
      </c>
      <c r="AB613" s="62">
        <v>0</v>
      </c>
      <c r="AC613" s="62">
        <v>0</v>
      </c>
      <c r="AD613" s="62">
        <v>0</v>
      </c>
      <c r="AE613" s="62">
        <v>0</v>
      </c>
      <c r="AF613" s="62">
        <v>0</v>
      </c>
      <c r="AG613" s="62">
        <v>0</v>
      </c>
      <c r="AH613" s="62">
        <v>0</v>
      </c>
      <c r="AI613" s="62">
        <v>0</v>
      </c>
      <c r="AJ613" s="63">
        <f t="shared" si="9"/>
        <v>0</v>
      </c>
      <c r="AM613" s="70"/>
    </row>
    <row r="614" spans="1:39" ht="20.100000000000001" customHeight="1">
      <c r="A614" s="59" t="s">
        <v>631</v>
      </c>
      <c r="B614" s="60" t="s">
        <v>1237</v>
      </c>
      <c r="C614" s="61" t="e">
        <v>#N/A</v>
      </c>
      <c r="D614" s="62">
        <v>0</v>
      </c>
      <c r="E614" s="62">
        <v>0</v>
      </c>
      <c r="F614" s="62">
        <v>0</v>
      </c>
      <c r="G614" s="62">
        <v>2469539.8899999987</v>
      </c>
      <c r="H614" s="62">
        <v>0</v>
      </c>
      <c r="I614" s="62">
        <v>0</v>
      </c>
      <c r="J614" s="62">
        <v>0</v>
      </c>
      <c r="K614" s="62">
        <v>0</v>
      </c>
      <c r="L614" s="62">
        <v>0</v>
      </c>
      <c r="M614" s="62">
        <v>0</v>
      </c>
      <c r="N614" s="62">
        <v>0</v>
      </c>
      <c r="O614" s="62">
        <v>0</v>
      </c>
      <c r="P614" s="62">
        <v>0</v>
      </c>
      <c r="Q614" s="62">
        <v>0</v>
      </c>
      <c r="R614" s="62">
        <v>0</v>
      </c>
      <c r="S614" s="62">
        <v>0</v>
      </c>
      <c r="T614" s="62">
        <v>1684866.9399999997</v>
      </c>
      <c r="U614" s="62">
        <v>2332400</v>
      </c>
      <c r="V614" s="62">
        <v>0</v>
      </c>
      <c r="W614" s="62">
        <v>0</v>
      </c>
      <c r="X614" s="62">
        <v>0</v>
      </c>
      <c r="Y614" s="62">
        <v>0</v>
      </c>
      <c r="Z614" s="62">
        <v>0</v>
      </c>
      <c r="AA614" s="62">
        <v>6860000</v>
      </c>
      <c r="AB614" s="62">
        <v>0</v>
      </c>
      <c r="AC614" s="62">
        <v>0</v>
      </c>
      <c r="AD614" s="62">
        <v>0</v>
      </c>
      <c r="AE614" s="62">
        <v>0</v>
      </c>
      <c r="AF614" s="62">
        <v>0</v>
      </c>
      <c r="AG614" s="62">
        <v>0</v>
      </c>
      <c r="AH614" s="62">
        <v>0</v>
      </c>
      <c r="AI614" s="62">
        <v>0</v>
      </c>
      <c r="AJ614" s="63">
        <f t="shared" si="9"/>
        <v>13346806.829999998</v>
      </c>
      <c r="AM614" s="70"/>
    </row>
    <row r="615" spans="1:39" ht="4.5" customHeight="1">
      <c r="A615" s="59"/>
      <c r="B615" s="60"/>
      <c r="C615" s="61"/>
      <c r="D615" s="65"/>
      <c r="E615" s="65"/>
      <c r="F615" s="65"/>
      <c r="G615" s="65"/>
      <c r="H615" s="65"/>
      <c r="I615" s="65"/>
      <c r="J615" s="65"/>
      <c r="K615" s="65"/>
      <c r="L615" s="65"/>
      <c r="M615" s="65"/>
      <c r="N615" s="65"/>
      <c r="O615" s="65"/>
      <c r="P615" s="65"/>
      <c r="Q615" s="65"/>
      <c r="R615" s="65"/>
      <c r="S615" s="65"/>
      <c r="T615" s="65"/>
      <c r="U615" s="65"/>
      <c r="V615" s="65"/>
      <c r="W615" s="65"/>
      <c r="X615" s="65"/>
      <c r="Y615" s="65"/>
      <c r="Z615" s="65"/>
      <c r="AA615" s="65"/>
      <c r="AB615" s="65"/>
      <c r="AC615" s="65"/>
      <c r="AD615" s="65"/>
      <c r="AE615" s="65"/>
      <c r="AF615" s="65"/>
      <c r="AG615" s="65"/>
      <c r="AH615" s="65"/>
      <c r="AI615" s="65"/>
      <c r="AJ615" s="66"/>
      <c r="AM615" s="18"/>
    </row>
    <row r="616" spans="1:39" ht="18.95" customHeight="1" thickBot="1">
      <c r="A616" s="59"/>
      <c r="B616" s="67" t="s">
        <v>637</v>
      </c>
      <c r="C616" s="68"/>
      <c r="D616" s="69">
        <f>SUBTOTAL(9,D13:D614)</f>
        <v>105137903.60999997</v>
      </c>
      <c r="E616" s="69">
        <f t="shared" ref="E616:AJ616" si="10">SUBTOTAL(9,E13:E614)</f>
        <v>59879934.00999999</v>
      </c>
      <c r="F616" s="69">
        <f t="shared" si="10"/>
        <v>3427589180.0800009</v>
      </c>
      <c r="G616" s="69">
        <f t="shared" si="10"/>
        <v>443859064.56999999</v>
      </c>
      <c r="H616" s="69">
        <f t="shared" si="10"/>
        <v>21880656</v>
      </c>
      <c r="I616" s="69">
        <f t="shared" si="10"/>
        <v>3319019.1099999994</v>
      </c>
      <c r="J616" s="69">
        <f t="shared" si="10"/>
        <v>2059160819.4999995</v>
      </c>
      <c r="K616" s="69">
        <f t="shared" si="10"/>
        <v>2302705.6300000004</v>
      </c>
      <c r="L616" s="69">
        <f t="shared" si="10"/>
        <v>36824180.620000005</v>
      </c>
      <c r="M616" s="69">
        <f t="shared" si="10"/>
        <v>17847.87</v>
      </c>
      <c r="N616" s="69">
        <f t="shared" si="10"/>
        <v>1832041223.3399997</v>
      </c>
      <c r="O616" s="69">
        <f t="shared" si="10"/>
        <v>205191.13999999996</v>
      </c>
      <c r="P616" s="69">
        <f t="shared" si="10"/>
        <v>275378847.81</v>
      </c>
      <c r="Q616" s="69">
        <f t="shared" si="10"/>
        <v>746128249.17999995</v>
      </c>
      <c r="R616" s="69">
        <f t="shared" si="10"/>
        <v>711294533.3499999</v>
      </c>
      <c r="S616" s="69">
        <f t="shared" si="10"/>
        <v>5693528.6500000004</v>
      </c>
      <c r="T616" s="69">
        <f t="shared" si="10"/>
        <v>514632203.20000011</v>
      </c>
      <c r="U616" s="69">
        <f t="shared" si="10"/>
        <v>5198346.68</v>
      </c>
      <c r="V616" s="69">
        <f t="shared" si="10"/>
        <v>37730</v>
      </c>
      <c r="W616" s="69">
        <f t="shared" si="10"/>
        <v>38450.300000000003</v>
      </c>
      <c r="X616" s="69">
        <f t="shared" si="10"/>
        <v>1154961.6736000001</v>
      </c>
      <c r="Y616" s="69">
        <f t="shared" si="10"/>
        <v>29.017800000000005</v>
      </c>
      <c r="Z616" s="69">
        <f t="shared" si="10"/>
        <v>2950.5545999999999</v>
      </c>
      <c r="AA616" s="69">
        <f t="shared" si="10"/>
        <v>3025535815.8354001</v>
      </c>
      <c r="AB616" s="69">
        <f t="shared" si="10"/>
        <v>2375.9610000000002</v>
      </c>
      <c r="AC616" s="69">
        <f t="shared" si="10"/>
        <v>345161261.17899984</v>
      </c>
      <c r="AD616" s="69">
        <f t="shared" si="10"/>
        <v>3783394.9580000006</v>
      </c>
      <c r="AE616" s="69">
        <f t="shared" si="10"/>
        <v>2025846461.620801</v>
      </c>
      <c r="AF616" s="69">
        <f t="shared" si="10"/>
        <v>2816.9903999999997</v>
      </c>
      <c r="AG616" s="69">
        <f t="shared" si="10"/>
        <v>0.21</v>
      </c>
      <c r="AH616" s="69">
        <f t="shared" si="10"/>
        <v>5196900.0159999998</v>
      </c>
      <c r="AI616" s="69">
        <f t="shared" si="10"/>
        <v>2240172.0334000001</v>
      </c>
      <c r="AJ616" s="69">
        <f t="shared" si="10"/>
        <v>15659546754.700008</v>
      </c>
    </row>
    <row r="617" spans="1:39" ht="15.75" thickTop="1">
      <c r="A617" s="23"/>
      <c r="B617" s="24"/>
      <c r="C617" s="25"/>
      <c r="D617" s="26"/>
      <c r="E617" s="26"/>
      <c r="F617" s="26"/>
      <c r="G617" s="26"/>
      <c r="H617" s="26"/>
      <c r="I617" s="26"/>
      <c r="J617" s="26"/>
      <c r="K617" s="26"/>
      <c r="L617" s="26"/>
      <c r="M617" s="26"/>
      <c r="N617" s="26"/>
      <c r="O617" s="26"/>
      <c r="P617" s="26"/>
      <c r="Q617" s="26"/>
      <c r="R617" s="26"/>
      <c r="S617" s="26"/>
      <c r="T617" s="26"/>
      <c r="U617" s="26"/>
      <c r="V617" s="26"/>
      <c r="W617" s="26"/>
      <c r="X617" s="26"/>
      <c r="Y617" s="26"/>
      <c r="Z617" s="26"/>
      <c r="AA617" s="26"/>
      <c r="AB617" s="26"/>
      <c r="AC617" s="26"/>
      <c r="AD617" s="26"/>
      <c r="AE617" s="26"/>
      <c r="AF617" s="26"/>
      <c r="AG617" s="26"/>
      <c r="AH617" s="26"/>
      <c r="AI617" s="26"/>
      <c r="AJ617" s="27"/>
    </row>
    <row r="620" spans="1:39" s="19" customFormat="1" hidden="1"/>
    <row r="621" spans="1:39" hidden="1">
      <c r="E621" s="20"/>
      <c r="G621" s="20"/>
      <c r="H621" s="20"/>
      <c r="I621" s="20"/>
      <c r="J621" s="20"/>
      <c r="K621" s="20"/>
      <c r="L621" s="20"/>
      <c r="M621" s="20"/>
      <c r="N621" s="20"/>
      <c r="O621" s="20"/>
      <c r="P621" s="20"/>
      <c r="Q621" s="20"/>
      <c r="R621" s="20"/>
      <c r="S621" s="20"/>
      <c r="T621" s="20"/>
      <c r="U621" s="20"/>
      <c r="V621" s="20"/>
      <c r="W621" s="20"/>
      <c r="X621" s="20"/>
      <c r="Y621" s="20"/>
      <c r="Z621" s="20"/>
      <c r="AA621" s="20"/>
      <c r="AB621" s="20"/>
      <c r="AC621" s="20"/>
      <c r="AD621" s="20"/>
      <c r="AE621" s="20"/>
      <c r="AF621" s="20"/>
      <c r="AG621" s="20"/>
      <c r="AH621" s="20"/>
      <c r="AI621" s="20"/>
    </row>
    <row r="622" spans="1:39" hidden="1">
      <c r="D622" s="20"/>
      <c r="G622" s="20"/>
      <c r="H622" s="20"/>
      <c r="I622" s="20"/>
      <c r="J622" s="20"/>
      <c r="K622" s="20"/>
      <c r="L622" s="20"/>
      <c r="M622" s="20"/>
      <c r="N622" s="20"/>
      <c r="O622" s="20"/>
      <c r="P622" s="20"/>
      <c r="Q622" s="20"/>
      <c r="R622" s="20"/>
      <c r="S622" s="20"/>
      <c r="T622" s="20"/>
      <c r="U622" s="20"/>
      <c r="V622" s="20"/>
      <c r="W622" s="20"/>
      <c r="X622" s="20"/>
      <c r="Y622" s="20"/>
      <c r="Z622" s="20"/>
      <c r="AA622" s="20"/>
      <c r="AB622" s="20"/>
      <c r="AC622" s="20"/>
      <c r="AD622" s="20"/>
      <c r="AE622" s="20"/>
      <c r="AF622" s="20"/>
      <c r="AG622" s="20"/>
      <c r="AH622" s="20"/>
      <c r="AI622" s="20"/>
    </row>
    <row r="623" spans="1:39" hidden="1">
      <c r="D623" s="19"/>
      <c r="E623" s="19"/>
      <c r="F623" s="19"/>
      <c r="G623" s="19"/>
      <c r="H623" s="19"/>
      <c r="I623" s="19"/>
      <c r="J623" s="19"/>
      <c r="K623" s="19"/>
      <c r="L623" s="19"/>
      <c r="M623" s="19"/>
      <c r="N623" s="19"/>
      <c r="O623" s="19"/>
      <c r="P623" s="19"/>
      <c r="Q623" s="19"/>
      <c r="R623" s="19"/>
      <c r="S623" s="19"/>
      <c r="T623" s="19"/>
      <c r="U623" s="19"/>
      <c r="V623" s="19"/>
      <c r="W623" s="19"/>
      <c r="X623" s="19"/>
      <c r="Y623" s="19"/>
      <c r="Z623" s="19"/>
      <c r="AA623" s="19"/>
      <c r="AB623" s="19"/>
      <c r="AC623" s="19"/>
      <c r="AD623" s="19"/>
      <c r="AE623" s="19"/>
      <c r="AF623" s="19"/>
      <c r="AG623" s="19"/>
      <c r="AH623" s="19"/>
      <c r="AI623" s="19"/>
    </row>
    <row r="624" spans="1:39" hidden="1"/>
    <row r="625" spans="3:36" ht="15.75" hidden="1" thickBot="1">
      <c r="C625" s="21"/>
      <c r="D625" s="22"/>
      <c r="E625" s="22"/>
      <c r="F625" s="22"/>
      <c r="G625" s="22"/>
      <c r="H625" s="22"/>
      <c r="I625" s="22"/>
      <c r="J625" s="22"/>
      <c r="K625" s="22"/>
      <c r="L625" s="22"/>
      <c r="M625" s="22"/>
      <c r="N625" s="22"/>
      <c r="O625" s="22"/>
      <c r="P625" s="22"/>
      <c r="Q625" s="22"/>
      <c r="R625" s="22"/>
      <c r="S625" s="22"/>
      <c r="T625" s="22"/>
      <c r="U625" s="22"/>
      <c r="V625" s="22"/>
      <c r="W625" s="22"/>
      <c r="X625" s="22"/>
      <c r="Y625" s="22"/>
      <c r="Z625" s="22"/>
      <c r="AA625" s="22"/>
      <c r="AB625" s="22"/>
      <c r="AC625" s="22"/>
      <c r="AD625" s="22"/>
      <c r="AE625" s="22"/>
      <c r="AF625" s="22"/>
      <c r="AG625" s="22"/>
      <c r="AH625" s="22"/>
      <c r="AI625" s="22"/>
      <c r="AJ625" s="20"/>
    </row>
    <row r="626" spans="3:36" hidden="1">
      <c r="E626" s="20"/>
      <c r="F626" s="20"/>
      <c r="G626" s="20"/>
      <c r="H626" s="20"/>
      <c r="I626" s="20"/>
      <c r="J626" s="20"/>
      <c r="K626" s="20"/>
      <c r="L626" s="20"/>
      <c r="M626" s="20"/>
      <c r="N626" s="20"/>
      <c r="O626" s="20"/>
      <c r="P626" s="20"/>
      <c r="Q626" s="20"/>
      <c r="R626" s="20"/>
      <c r="S626" s="20"/>
      <c r="T626" s="20"/>
      <c r="U626" s="20"/>
      <c r="V626" s="20"/>
      <c r="W626" s="20"/>
      <c r="X626" s="20"/>
      <c r="Y626" s="20"/>
      <c r="Z626" s="20"/>
      <c r="AA626" s="20"/>
      <c r="AB626" s="20"/>
      <c r="AC626" s="20"/>
      <c r="AD626" s="20"/>
      <c r="AE626" s="20"/>
      <c r="AF626" s="20"/>
      <c r="AG626" s="20"/>
      <c r="AH626" s="20"/>
      <c r="AI626" s="20"/>
      <c r="AJ626" s="20"/>
    </row>
    <row r="627" spans="3:36">
      <c r="D627" s="30"/>
      <c r="E627" s="30"/>
      <c r="F627" s="30"/>
      <c r="G627" s="30"/>
      <c r="H627" s="30"/>
      <c r="I627" s="30"/>
      <c r="J627" s="30"/>
      <c r="K627" s="30"/>
      <c r="L627" s="30"/>
      <c r="M627" s="30"/>
      <c r="N627" s="30"/>
      <c r="O627" s="30"/>
      <c r="P627" s="30"/>
      <c r="Q627" s="30"/>
      <c r="R627" s="30"/>
      <c r="S627" s="30"/>
      <c r="T627" s="30"/>
      <c r="U627" s="30"/>
      <c r="V627" s="30"/>
      <c r="W627" s="30"/>
      <c r="X627" s="30"/>
      <c r="Y627" s="30"/>
      <c r="Z627" s="30"/>
      <c r="AA627" s="30"/>
      <c r="AB627" s="30"/>
      <c r="AC627" s="30"/>
      <c r="AD627" s="30"/>
      <c r="AE627" s="30"/>
      <c r="AF627" s="30"/>
      <c r="AG627" s="30"/>
      <c r="AH627" s="30"/>
      <c r="AI627" s="30"/>
      <c r="AJ627" s="20"/>
    </row>
    <row r="628" spans="3:36">
      <c r="D628" s="30"/>
      <c r="E628" s="30"/>
      <c r="F628" s="30"/>
      <c r="G628" s="30"/>
      <c r="H628" s="30"/>
      <c r="I628" s="30"/>
      <c r="J628" s="30"/>
      <c r="K628" s="30"/>
      <c r="L628" s="30"/>
      <c r="M628" s="30"/>
      <c r="N628" s="30"/>
      <c r="O628" s="30"/>
      <c r="P628" s="30"/>
      <c r="Q628" s="30"/>
      <c r="R628" s="30"/>
      <c r="S628" s="30"/>
      <c r="T628" s="30"/>
      <c r="U628" s="30"/>
      <c r="V628" s="30"/>
      <c r="W628" s="30"/>
      <c r="X628" s="30"/>
      <c r="Y628" s="30"/>
      <c r="Z628" s="30"/>
      <c r="AA628" s="30"/>
      <c r="AB628" s="30"/>
      <c r="AC628" s="30"/>
      <c r="AD628" s="30"/>
      <c r="AE628" s="30"/>
      <c r="AF628" s="30"/>
      <c r="AG628" s="30"/>
      <c r="AH628" s="30"/>
      <c r="AI628" s="30"/>
    </row>
  </sheetData>
  <sheetProtection algorithmName="SHA-512" hashValue="HanzzG+uvH8pER+4j8/HzB0bYNAdTyt5MDUQLcRr2Fzm7s2OeYD/Y2b9vNV+MZC4Fitpk2tbi//lhh9Gz4D6OQ==" saltValue="rdy++Wpmn1s8XsuiYoHBsg==" spinCount="100000" sheet="1" objects="1" scenarios="1" formatCells="0" formatColumns="0" formatRows="0" sort="0" autoFilter="0" pivotTables="0"/>
  <autoFilter ref="A12:AJ614"/>
  <mergeCells count="6">
    <mergeCell ref="D11:U11"/>
    <mergeCell ref="V11:AI11"/>
    <mergeCell ref="A7:AJ7"/>
    <mergeCell ref="A8:AJ8"/>
    <mergeCell ref="A9:AJ9"/>
    <mergeCell ref="A10:AJ10"/>
  </mergeCells>
  <printOptions horizontalCentered="1"/>
  <pageMargins left="0.19685039370078741" right="0.44" top="0.47244094488188981" bottom="0.23622047244094491" header="0.31496062992125984" footer="0.23622047244094491"/>
  <pageSetup scale="7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6"/>
  <sheetViews>
    <sheetView view="pageBreakPreview" zoomScale="130" zoomScaleNormal="100" zoomScaleSheetLayoutView="130" workbookViewId="0">
      <selection activeCell="B1" sqref="B1:B1048576"/>
    </sheetView>
  </sheetViews>
  <sheetFormatPr baseColWidth="10" defaultRowHeight="15"/>
  <cols>
    <col min="1" max="1" width="3.5703125" style="45" customWidth="1"/>
    <col min="2" max="2" width="105.7109375" style="45" customWidth="1"/>
    <col min="3" max="3" width="2.5703125" style="45" customWidth="1"/>
    <col min="4" max="16384" width="11.42578125" style="45"/>
  </cols>
  <sheetData>
    <row r="1" spans="1:2" ht="15.75">
      <c r="A1" s="46"/>
      <c r="B1" s="47" t="s">
        <v>646</v>
      </c>
    </row>
    <row r="2" spans="1:2" ht="3.75" customHeight="1">
      <c r="A2" s="46"/>
      <c r="B2" s="47"/>
    </row>
    <row r="3" spans="1:2" ht="91.5" customHeight="1">
      <c r="A3" s="46"/>
      <c r="B3" s="48" t="s">
        <v>647</v>
      </c>
    </row>
    <row r="4" spans="1:2" ht="65.25" customHeight="1">
      <c r="A4" s="46"/>
      <c r="B4" s="48" t="s">
        <v>648</v>
      </c>
    </row>
    <row r="5" spans="1:2" ht="27" customHeight="1">
      <c r="A5" s="46"/>
      <c r="B5" s="48" t="s">
        <v>649</v>
      </c>
    </row>
    <row r="6" spans="1:2" ht="15.75" thickBot="1">
      <c r="A6" s="46"/>
      <c r="B6" s="48" t="s">
        <v>650</v>
      </c>
    </row>
    <row r="7" spans="1:2" ht="13.5" customHeight="1">
      <c r="A7" s="46"/>
      <c r="B7" s="49" t="s">
        <v>651</v>
      </c>
    </row>
    <row r="8" spans="1:2" ht="22.5">
      <c r="A8" s="46"/>
      <c r="B8" s="50" t="s">
        <v>652</v>
      </c>
    </row>
    <row r="9" spans="1:2" ht="23.25" thickBot="1">
      <c r="A9" s="46"/>
      <c r="B9" s="51" t="s">
        <v>653</v>
      </c>
    </row>
    <row r="10" spans="1:2" ht="12.75" customHeight="1">
      <c r="A10" s="46"/>
      <c r="B10" s="52" t="s">
        <v>654</v>
      </c>
    </row>
    <row r="11" spans="1:2">
      <c r="A11" s="46"/>
      <c r="B11" s="50" t="s">
        <v>655</v>
      </c>
    </row>
    <row r="12" spans="1:2" ht="57" thickBot="1">
      <c r="A12" s="46"/>
      <c r="B12" s="51" t="s">
        <v>656</v>
      </c>
    </row>
    <row r="13" spans="1:2" ht="13.5" customHeight="1">
      <c r="A13" s="46"/>
      <c r="B13" s="52" t="s">
        <v>657</v>
      </c>
    </row>
    <row r="14" spans="1:2">
      <c r="A14" s="46"/>
      <c r="B14" s="50" t="s">
        <v>658</v>
      </c>
    </row>
    <row r="15" spans="1:2" ht="15.75" thickBot="1">
      <c r="A15" s="46"/>
      <c r="B15" s="51" t="s">
        <v>659</v>
      </c>
    </row>
    <row r="16" spans="1:2" ht="12.75" customHeight="1">
      <c r="A16" s="46"/>
      <c r="B16" s="52" t="s">
        <v>660</v>
      </c>
    </row>
    <row r="17" spans="1:2">
      <c r="A17" s="46"/>
      <c r="B17" s="50" t="s">
        <v>661</v>
      </c>
    </row>
    <row r="18" spans="1:2" ht="23.25" thickBot="1">
      <c r="A18" s="46"/>
      <c r="B18" s="51" t="s">
        <v>662</v>
      </c>
    </row>
    <row r="19" spans="1:2" ht="12.75" customHeight="1">
      <c r="A19" s="46"/>
      <c r="B19" s="52" t="s">
        <v>663</v>
      </c>
    </row>
    <row r="20" spans="1:2">
      <c r="A20" s="46"/>
      <c r="B20" s="50" t="s">
        <v>664</v>
      </c>
    </row>
    <row r="21" spans="1:2" ht="23.25" thickBot="1">
      <c r="A21" s="46"/>
      <c r="B21" s="51" t="s">
        <v>665</v>
      </c>
    </row>
    <row r="22" spans="1:2" ht="12" customHeight="1">
      <c r="A22" s="46"/>
      <c r="B22" s="52" t="s">
        <v>666</v>
      </c>
    </row>
    <row r="23" spans="1:2">
      <c r="A23" s="46"/>
      <c r="B23" s="50" t="s">
        <v>667</v>
      </c>
    </row>
    <row r="24" spans="1:2" ht="15.75" thickBot="1">
      <c r="A24" s="46"/>
      <c r="B24" s="51" t="s">
        <v>668</v>
      </c>
    </row>
    <row r="25" spans="1:2" ht="13.5" customHeight="1">
      <c r="A25" s="46"/>
      <c r="B25" s="52" t="s">
        <v>669</v>
      </c>
    </row>
    <row r="26" spans="1:2">
      <c r="A26" s="46"/>
      <c r="B26" s="50" t="s">
        <v>670</v>
      </c>
    </row>
    <row r="27" spans="1:2" ht="15.75" thickBot="1">
      <c r="A27" s="46"/>
      <c r="B27" s="51" t="s">
        <v>671</v>
      </c>
    </row>
    <row r="28" spans="1:2" ht="12.75" customHeight="1">
      <c r="A28" s="46"/>
      <c r="B28" s="52" t="s">
        <v>672</v>
      </c>
    </row>
    <row r="29" spans="1:2">
      <c r="A29" s="46"/>
      <c r="B29" s="50" t="s">
        <v>673</v>
      </c>
    </row>
    <row r="30" spans="1:2" ht="15.75" thickBot="1">
      <c r="A30" s="46"/>
      <c r="B30" s="51" t="s">
        <v>674</v>
      </c>
    </row>
    <row r="31" spans="1:2" ht="13.5" customHeight="1">
      <c r="A31" s="46"/>
      <c r="B31" s="52" t="s">
        <v>675</v>
      </c>
    </row>
    <row r="32" spans="1:2">
      <c r="A32" s="46"/>
      <c r="B32" s="50" t="s">
        <v>676</v>
      </c>
    </row>
    <row r="33" spans="1:2" ht="15.75" thickBot="1">
      <c r="A33" s="46"/>
      <c r="B33" s="51" t="s">
        <v>674</v>
      </c>
    </row>
    <row r="34" spans="1:2" ht="13.5" customHeight="1">
      <c r="A34" s="46"/>
      <c r="B34" s="52" t="s">
        <v>677</v>
      </c>
    </row>
    <row r="35" spans="1:2" ht="22.5">
      <c r="A35" s="46"/>
      <c r="B35" s="50" t="s">
        <v>678</v>
      </c>
    </row>
    <row r="36" spans="1:2" ht="23.25" thickBot="1">
      <c r="A36" s="46"/>
      <c r="B36" s="51" t="s">
        <v>679</v>
      </c>
    </row>
    <row r="37" spans="1:2" ht="13.5" customHeight="1">
      <c r="A37" s="46"/>
      <c r="B37" s="52" t="s">
        <v>680</v>
      </c>
    </row>
    <row r="38" spans="1:2" ht="22.5">
      <c r="A38" s="46"/>
      <c r="B38" s="50" t="s">
        <v>681</v>
      </c>
    </row>
    <row r="39" spans="1:2">
      <c r="A39" s="46"/>
      <c r="B39" s="50" t="s">
        <v>682</v>
      </c>
    </row>
    <row r="40" spans="1:2" ht="23.25" thickBot="1">
      <c r="A40" s="46"/>
      <c r="B40" s="51" t="s">
        <v>683</v>
      </c>
    </row>
    <row r="41" spans="1:2" ht="13.5" customHeight="1">
      <c r="A41" s="46"/>
      <c r="B41" s="52" t="s">
        <v>684</v>
      </c>
    </row>
    <row r="42" spans="1:2">
      <c r="A42" s="46"/>
      <c r="B42" s="50" t="s">
        <v>685</v>
      </c>
    </row>
    <row r="43" spans="1:2">
      <c r="A43" s="46"/>
      <c r="B43" s="50" t="s">
        <v>686</v>
      </c>
    </row>
    <row r="44" spans="1:2" ht="13.5" customHeight="1">
      <c r="A44" s="46"/>
      <c r="B44" s="50" t="s">
        <v>687</v>
      </c>
    </row>
    <row r="45" spans="1:2" ht="19.5" customHeight="1" thickBot="1">
      <c r="A45" s="46"/>
      <c r="B45" s="51" t="s">
        <v>688</v>
      </c>
    </row>
    <row r="46" spans="1:2">
      <c r="A46" s="46"/>
      <c r="B46" s="53" t="s">
        <v>689</v>
      </c>
    </row>
  </sheetData>
  <sheetProtection algorithmName="SHA-512" hashValue="rp4YXOsjj5TFMAxNUMmowZAwMGUPDo3rwy2eFiNcRk07VUlznx6J7af6rPeqslU+Sy1vjMQMMT7iDAlb2Lo9zA==" saltValue="PfTY19JXt0rNtk/eE9T6ow==" spinCount="100000" sheet="1" objects="1" scenarios="1"/>
  <pageMargins left="0.25" right="0.25" top="0.27" bottom="0.22" header="0.17" footer="0.17"/>
  <pageSetup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C608"/>
  <sheetViews>
    <sheetView topLeftCell="A140" zoomScale="175" zoomScaleNormal="175" workbookViewId="0">
      <selection activeCell="A152" sqref="A152"/>
    </sheetView>
  </sheetViews>
  <sheetFormatPr baseColWidth="10" defaultRowHeight="15"/>
  <cols>
    <col min="1" max="1" width="11.42578125" style="45"/>
    <col min="2" max="2" width="76.7109375" style="45" bestFit="1" customWidth="1"/>
    <col min="3" max="3" width="73" style="45" bestFit="1" customWidth="1"/>
    <col min="4" max="16384" width="11.42578125" style="45"/>
  </cols>
  <sheetData>
    <row r="1" spans="1:3" ht="15" customHeight="1"/>
    <row r="2" spans="1:3" ht="21">
      <c r="A2" s="8" t="s">
        <v>40</v>
      </c>
      <c r="B2" s="9" t="str">
        <f>UPPER(C2)</f>
        <v>DESCRIPCIÓN</v>
      </c>
      <c r="C2" s="9" t="s">
        <v>2</v>
      </c>
    </row>
    <row r="3" spans="1:3">
      <c r="A3" s="1">
        <v>0</v>
      </c>
      <c r="B3" s="2" t="str">
        <f t="shared" ref="B3:B67" si="0">UPPER(C3)</f>
        <v>SIN  NOMBRE</v>
      </c>
      <c r="C3" s="2" t="s">
        <v>635</v>
      </c>
    </row>
    <row r="4" spans="1:3">
      <c r="A4" s="3">
        <v>6</v>
      </c>
      <c r="B4" s="4" t="str">
        <f t="shared" si="0"/>
        <v>VICEPRESIDENCIA DEL ESTADO PLURINACIONAL</v>
      </c>
      <c r="C4" s="4" t="s">
        <v>43</v>
      </c>
    </row>
    <row r="5" spans="1:3">
      <c r="A5" s="3">
        <v>10</v>
      </c>
      <c r="B5" s="4" t="str">
        <f t="shared" si="0"/>
        <v>MINISTERIO DE RELACIONES EXTERIORES</v>
      </c>
      <c r="C5" s="4" t="s">
        <v>44</v>
      </c>
    </row>
    <row r="6" spans="1:3">
      <c r="A6" s="3">
        <v>15</v>
      </c>
      <c r="B6" s="4" t="str">
        <f t="shared" si="0"/>
        <v>MINISTERIO DE GOBIERNO</v>
      </c>
      <c r="C6" s="4" t="s">
        <v>45</v>
      </c>
    </row>
    <row r="7" spans="1:3">
      <c r="A7" s="3">
        <v>16</v>
      </c>
      <c r="B7" s="4" t="str">
        <f t="shared" si="0"/>
        <v>MINISTERIO DE EDUCACIÓN</v>
      </c>
      <c r="C7" s="4" t="s">
        <v>46</v>
      </c>
    </row>
    <row r="8" spans="1:3">
      <c r="A8" s="3">
        <v>20</v>
      </c>
      <c r="B8" s="4" t="str">
        <f t="shared" si="0"/>
        <v>MINISTERIO DE DEFENSA</v>
      </c>
      <c r="C8" s="4" t="s">
        <v>47</v>
      </c>
    </row>
    <row r="9" spans="1:3">
      <c r="A9" s="3">
        <v>25</v>
      </c>
      <c r="B9" s="4" t="str">
        <f t="shared" si="0"/>
        <v>MINISTERIO DE LA PRESIDENCIA</v>
      </c>
      <c r="C9" s="4" t="s">
        <v>48</v>
      </c>
    </row>
    <row r="10" spans="1:3">
      <c r="A10" s="3">
        <v>30</v>
      </c>
      <c r="B10" s="4" t="str">
        <f t="shared" si="0"/>
        <v>MINISTERIO DE JUSTICIA Y TRANSPARENCIA INSTITUCIONAL</v>
      </c>
      <c r="C10" s="4" t="s">
        <v>1327</v>
      </c>
    </row>
    <row r="11" spans="1:3">
      <c r="A11" s="3">
        <v>35</v>
      </c>
      <c r="B11" s="4" t="str">
        <f t="shared" si="0"/>
        <v>MINISTERIO DE ECONOMÍA Y FINANZAS PÚBLICAS</v>
      </c>
      <c r="C11" s="4" t="s">
        <v>49</v>
      </c>
    </row>
    <row r="12" spans="1:3">
      <c r="A12" s="3">
        <v>41</v>
      </c>
      <c r="B12" s="4" t="str">
        <f t="shared" si="0"/>
        <v>MINISTERIO DE DESARROLLO PRODUCTIVO Y ECONOMÍA PLURAL</v>
      </c>
      <c r="C12" s="4" t="s">
        <v>50</v>
      </c>
    </row>
    <row r="13" spans="1:3">
      <c r="A13" s="3">
        <v>46</v>
      </c>
      <c r="B13" s="4" t="str">
        <f t="shared" si="0"/>
        <v>MINISTERIO DE SALUD</v>
      </c>
      <c r="C13" s="4" t="s">
        <v>51</v>
      </c>
    </row>
    <row r="14" spans="1:3">
      <c r="A14" s="3">
        <v>47</v>
      </c>
      <c r="B14" s="4" t="str">
        <f t="shared" si="0"/>
        <v>MINISTERIO DE DESARROLLO RURAL Y TIERRAS</v>
      </c>
      <c r="C14" s="4" t="s">
        <v>52</v>
      </c>
    </row>
    <row r="15" spans="1:3">
      <c r="A15" s="5">
        <v>48</v>
      </c>
      <c r="B15" s="6" t="str">
        <f t="shared" si="0"/>
        <v>MINISTERIO DE DEPORTES</v>
      </c>
      <c r="C15" s="6" t="s">
        <v>53</v>
      </c>
    </row>
    <row r="16" spans="1:3">
      <c r="A16" s="3">
        <v>50</v>
      </c>
      <c r="B16" s="4" t="str">
        <f t="shared" si="0"/>
        <v>MIN DE TRANSPARENCIA INST. Y LUCHA CONTRA LA CORRUPCIÓN</v>
      </c>
      <c r="C16" s="4" t="s">
        <v>54</v>
      </c>
    </row>
    <row r="17" spans="1:3">
      <c r="A17" s="3">
        <v>51</v>
      </c>
      <c r="B17" s="4" t="s">
        <v>1364</v>
      </c>
      <c r="C17" s="4" t="s">
        <v>55</v>
      </c>
    </row>
    <row r="18" spans="1:3">
      <c r="A18" s="3">
        <v>52</v>
      </c>
      <c r="B18" s="4" t="str">
        <f t="shared" si="0"/>
        <v>MINISTERIO DE CULTURAS Y TURISMO</v>
      </c>
      <c r="C18" s="4" t="s">
        <v>56</v>
      </c>
    </row>
    <row r="19" spans="1:3">
      <c r="A19" s="3">
        <v>66</v>
      </c>
      <c r="B19" s="4" t="str">
        <f t="shared" si="0"/>
        <v>MINISTERIO DE PLANIFICACIÓN DEL DESARROLLO</v>
      </c>
      <c r="C19" s="4" t="s">
        <v>57</v>
      </c>
    </row>
    <row r="20" spans="1:3">
      <c r="A20" s="3">
        <v>70</v>
      </c>
      <c r="B20" s="4" t="str">
        <f t="shared" si="0"/>
        <v>MINISTERIO DE TRABAJO, EMPLEO Y PREVISIÓN SOCIAL</v>
      </c>
      <c r="C20" s="4" t="s">
        <v>58</v>
      </c>
    </row>
    <row r="21" spans="1:3">
      <c r="A21" s="3">
        <v>76</v>
      </c>
      <c r="B21" s="4" t="str">
        <f t="shared" si="0"/>
        <v>MINISTERIO DE MINERÍA Y METALURGIA</v>
      </c>
      <c r="C21" s="4" t="s">
        <v>59</v>
      </c>
    </row>
    <row r="22" spans="1:3">
      <c r="A22" s="3">
        <v>78</v>
      </c>
      <c r="B22" s="4" t="str">
        <f t="shared" si="0"/>
        <v>MINISTERIO DE HIDROCARBUROS</v>
      </c>
      <c r="C22" s="4" t="s">
        <v>1323</v>
      </c>
    </row>
    <row r="23" spans="1:3">
      <c r="A23" s="3">
        <v>80</v>
      </c>
      <c r="B23" s="4" t="str">
        <f t="shared" si="0"/>
        <v>MINISTERIO DE DEFENSA LEGAL DEL ESTADO</v>
      </c>
      <c r="C23" s="4" t="s">
        <v>60</v>
      </c>
    </row>
    <row r="24" spans="1:3">
      <c r="A24" s="3">
        <v>81</v>
      </c>
      <c r="B24" s="4" t="str">
        <f t="shared" si="0"/>
        <v>MINISTERIO DE OBRAS PÚBLICAS, SERVICIOS Y VIVIENDA</v>
      </c>
      <c r="C24" s="4" t="s">
        <v>61</v>
      </c>
    </row>
    <row r="25" spans="1:3">
      <c r="A25" s="3">
        <v>86</v>
      </c>
      <c r="B25" s="4" t="str">
        <f t="shared" si="0"/>
        <v>MINISTERIO DE MEDIO AMBIENTE Y AGUA</v>
      </c>
      <c r="C25" s="4" t="s">
        <v>62</v>
      </c>
    </row>
    <row r="26" spans="1:3">
      <c r="A26" s="3">
        <v>85</v>
      </c>
      <c r="B26" s="4" t="str">
        <f t="shared" si="0"/>
        <v>MINISTERIO DE ENERGÍAS</v>
      </c>
      <c r="C26" s="4" t="s">
        <v>1325</v>
      </c>
    </row>
    <row r="27" spans="1:3">
      <c r="A27" s="3">
        <v>87</v>
      </c>
      <c r="B27" s="4" t="str">
        <f t="shared" si="0"/>
        <v>MINISTERIO DE COMUNICACIÓN</v>
      </c>
      <c r="C27" s="4" t="s">
        <v>63</v>
      </c>
    </row>
    <row r="28" spans="1:3">
      <c r="A28" s="5">
        <v>95</v>
      </c>
      <c r="B28" s="6" t="str">
        <f t="shared" si="0"/>
        <v>CONSEJO SUPREMO DE DEFENSA PLURINACIONAL</v>
      </c>
      <c r="C28" s="6" t="s">
        <v>64</v>
      </c>
    </row>
    <row r="29" spans="1:3">
      <c r="A29" s="3">
        <v>99</v>
      </c>
      <c r="B29" s="4" t="str">
        <f t="shared" si="0"/>
        <v>TESORO GENERAL DE LA NACIÓN</v>
      </c>
      <c r="C29" s="4" t="s">
        <v>65</v>
      </c>
    </row>
    <row r="30" spans="1:3">
      <c r="A30" s="3">
        <v>108</v>
      </c>
      <c r="B30" s="4" t="str">
        <f t="shared" si="0"/>
        <v>ORQUESTA SINFÓNICA NACIONAL</v>
      </c>
      <c r="C30" s="4" t="s">
        <v>66</v>
      </c>
    </row>
    <row r="31" spans="1:3">
      <c r="A31" s="3">
        <v>109</v>
      </c>
      <c r="B31" s="6" t="str">
        <f t="shared" si="0"/>
        <v>CONSERVATORIO PLURINACIONAL DE MÚSICA</v>
      </c>
      <c r="C31" s="6" t="s">
        <v>67</v>
      </c>
    </row>
    <row r="32" spans="1:3">
      <c r="A32" s="3">
        <v>111</v>
      </c>
      <c r="B32" s="4" t="str">
        <f t="shared" si="0"/>
        <v>INSTITUTO BOLIVIANO DE LA CEGUERA</v>
      </c>
      <c r="C32" s="4" t="s">
        <v>68</v>
      </c>
    </row>
    <row r="33" spans="1:3">
      <c r="A33" s="3">
        <v>112</v>
      </c>
      <c r="B33" s="4" t="str">
        <f t="shared" si="0"/>
        <v>COMITÉ NACIONAL DE LA PERSONA CON DISCAPACIDAD</v>
      </c>
      <c r="C33" s="4" t="s">
        <v>69</v>
      </c>
    </row>
    <row r="34" spans="1:3">
      <c r="A34" s="3">
        <v>113</v>
      </c>
      <c r="B34" s="4" t="str">
        <f t="shared" si="0"/>
        <v>FONDO DE INVERSIÓN PARA EL DEPORTE</v>
      </c>
      <c r="C34" s="4" t="s">
        <v>70</v>
      </c>
    </row>
    <row r="35" spans="1:3">
      <c r="A35" s="3">
        <v>115</v>
      </c>
      <c r="B35" s="4" t="str">
        <f t="shared" si="0"/>
        <v>INST. BOLIVIANO DEL DEP. LA EDUC. FÍSICA Y LA RECREACIÓN</v>
      </c>
      <c r="C35" s="4" t="s">
        <v>71</v>
      </c>
    </row>
    <row r="36" spans="1:3">
      <c r="A36" s="3">
        <v>117</v>
      </c>
      <c r="B36" s="4" t="str">
        <f t="shared" si="0"/>
        <v>DIRECCIÓN GENERAL DE AERONÁUTICA CIVIL</v>
      </c>
      <c r="C36" s="4" t="s">
        <v>72</v>
      </c>
    </row>
    <row r="37" spans="1:3">
      <c r="A37" s="3">
        <v>119</v>
      </c>
      <c r="B37" s="4" t="str">
        <f t="shared" si="0"/>
        <v>AGENCIA PARA EL DES. DE LA SOC. DE LA INFORMACIÓN EN BOLIVIA</v>
      </c>
      <c r="C37" s="4" t="s">
        <v>73</v>
      </c>
    </row>
    <row r="38" spans="1:3">
      <c r="A38" s="3">
        <v>121</v>
      </c>
      <c r="B38" s="4" t="str">
        <f t="shared" si="0"/>
        <v>INSTITUTO BOLIVIANO DE CIENCIA Y TECNOLOGÍA NUCLEAR</v>
      </c>
      <c r="C38" s="4" t="s">
        <v>74</v>
      </c>
    </row>
    <row r="39" spans="1:3">
      <c r="A39" s="3">
        <v>124</v>
      </c>
      <c r="B39" s="4" t="str">
        <f t="shared" si="0"/>
        <v>ACADEMIA NACIONAL DE CIENCIAS</v>
      </c>
      <c r="C39" s="4" t="s">
        <v>75</v>
      </c>
    </row>
    <row r="40" spans="1:3">
      <c r="A40" s="3">
        <v>129</v>
      </c>
      <c r="B40" s="4" t="str">
        <f t="shared" si="0"/>
        <v>ESCUELA DE GESTIÓN PÚBLICA PLURINACIONAL</v>
      </c>
      <c r="C40" s="4" t="s">
        <v>76</v>
      </c>
    </row>
    <row r="41" spans="1:3">
      <c r="A41" s="3">
        <v>130</v>
      </c>
      <c r="B41" s="4" t="str">
        <f t="shared" si="0"/>
        <v>FONDO DE FINANCIAMIENTO PARA LA MINERÍA</v>
      </c>
      <c r="C41" s="4" t="s">
        <v>77</v>
      </c>
    </row>
    <row r="42" spans="1:3">
      <c r="A42" s="3">
        <v>132</v>
      </c>
      <c r="B42" s="4" t="str">
        <f t="shared" si="0"/>
        <v>SERVICIO DE DESARROLLO DE LAS EMPRESAS PÚB. PRODUCTIVAS</v>
      </c>
      <c r="C42" s="4" t="s">
        <v>78</v>
      </c>
    </row>
    <row r="43" spans="1:3">
      <c r="A43" s="3">
        <v>133</v>
      </c>
      <c r="B43" s="4" t="str">
        <f t="shared" si="0"/>
        <v>LOTERÍA NACIONAL DE BENEFICENCIA Y SALUBRIDAD</v>
      </c>
      <c r="C43" s="4" t="s">
        <v>79</v>
      </c>
    </row>
    <row r="44" spans="1:3">
      <c r="A44" s="5">
        <v>134</v>
      </c>
      <c r="B44" s="6" t="str">
        <f t="shared" si="0"/>
        <v>CONSEJO NACIONAL DE VIVIENDA POLICIAL</v>
      </c>
      <c r="C44" s="6" t="s">
        <v>80</v>
      </c>
    </row>
    <row r="45" spans="1:3">
      <c r="A45" s="3">
        <v>137</v>
      </c>
      <c r="B45" s="4" t="str">
        <f t="shared" si="0"/>
        <v>COMITÉ EJECUTIVO DE LA UNIVERSIDAD BOLIVIANA</v>
      </c>
      <c r="C45" s="4" t="s">
        <v>81</v>
      </c>
    </row>
    <row r="46" spans="1:3">
      <c r="A46" s="3">
        <v>138</v>
      </c>
      <c r="B46" s="4" t="str">
        <f t="shared" si="0"/>
        <v>UNIVERSIDAD MAYOR REAL Y PONTIFICIA DE SAN FRANCISCO XAVIER</v>
      </c>
      <c r="C46" s="4" t="s">
        <v>82</v>
      </c>
    </row>
    <row r="47" spans="1:3">
      <c r="A47" s="3">
        <v>139</v>
      </c>
      <c r="B47" s="4" t="str">
        <f t="shared" si="0"/>
        <v>UNIVERSIDAD MAYOR DE SAN ANDRÉS</v>
      </c>
      <c r="C47" s="4" t="s">
        <v>83</v>
      </c>
    </row>
    <row r="48" spans="1:3">
      <c r="A48" s="3">
        <v>140</v>
      </c>
      <c r="B48" s="4" t="str">
        <f t="shared" si="0"/>
        <v>UNIVERSIDAD PÚBLICA DE EL ALTO</v>
      </c>
      <c r="C48" s="4" t="s">
        <v>84</v>
      </c>
    </row>
    <row r="49" spans="1:3">
      <c r="A49" s="3">
        <v>141</v>
      </c>
      <c r="B49" s="4" t="str">
        <f t="shared" si="0"/>
        <v>UNIVERSIDAD MAYOR DE SAN SIMÓN</v>
      </c>
      <c r="C49" s="4" t="s">
        <v>85</v>
      </c>
    </row>
    <row r="50" spans="1:3">
      <c r="A50" s="3">
        <v>142</v>
      </c>
      <c r="B50" s="4" t="str">
        <f t="shared" si="0"/>
        <v>UNIVERSIDAD TÉCNICA DE ORURO</v>
      </c>
      <c r="C50" s="4" t="s">
        <v>86</v>
      </c>
    </row>
    <row r="51" spans="1:3">
      <c r="A51" s="5">
        <v>143</v>
      </c>
      <c r="B51" s="6" t="str">
        <f t="shared" si="0"/>
        <v>UNIVERSIDAD AUTÓNOMA TOMÁS FRÍAS</v>
      </c>
      <c r="C51" s="6" t="s">
        <v>87</v>
      </c>
    </row>
    <row r="52" spans="1:3">
      <c r="A52" s="3">
        <v>144</v>
      </c>
      <c r="B52" s="4" t="str">
        <f t="shared" si="0"/>
        <v>UNIVERSIDAD NACIONAL SIGLO XX</v>
      </c>
      <c r="C52" s="4" t="s">
        <v>88</v>
      </c>
    </row>
    <row r="53" spans="1:3">
      <c r="A53" s="3">
        <v>145</v>
      </c>
      <c r="B53" s="4" t="str">
        <f t="shared" si="0"/>
        <v>UNIVERSIDAD AUTÓNOMA JUAN MISAEL SARACHO</v>
      </c>
      <c r="C53" s="4" t="s">
        <v>89</v>
      </c>
    </row>
    <row r="54" spans="1:3">
      <c r="A54" s="3">
        <v>146</v>
      </c>
      <c r="B54" s="4" t="str">
        <f t="shared" si="0"/>
        <v>UNIVERSIDAD AUTÓNOMA GABRIEL RENÉ MORENO</v>
      </c>
      <c r="C54" s="4" t="s">
        <v>90</v>
      </c>
    </row>
    <row r="55" spans="1:3">
      <c r="A55" s="3">
        <v>147</v>
      </c>
      <c r="B55" s="4" t="str">
        <f t="shared" si="0"/>
        <v>UNIVERSIDAD AUTÓNOMA DEL BENI JOSÉ  BALLIVIÁN</v>
      </c>
      <c r="C55" s="4" t="s">
        <v>91</v>
      </c>
    </row>
    <row r="56" spans="1:3">
      <c r="A56" s="3">
        <v>148</v>
      </c>
      <c r="B56" s="4" t="str">
        <f t="shared" si="0"/>
        <v>UNIVERSIDAD AMAZÓNICA DE PANDO</v>
      </c>
      <c r="C56" s="4" t="s">
        <v>92</v>
      </c>
    </row>
    <row r="57" spans="1:3">
      <c r="A57" s="3">
        <v>149</v>
      </c>
      <c r="B57" s="4" t="str">
        <f t="shared" si="0"/>
        <v>CONSEJO NACIONAL DEL CINE</v>
      </c>
      <c r="C57" s="4" t="s">
        <v>93</v>
      </c>
    </row>
    <row r="58" spans="1:3">
      <c r="A58" s="3">
        <v>150</v>
      </c>
      <c r="B58" s="4" t="str">
        <f t="shared" si="0"/>
        <v>PROYECTO SUCRE CIUDAD UNIVERSITARIA</v>
      </c>
      <c r="C58" s="4" t="s">
        <v>94</v>
      </c>
    </row>
    <row r="59" spans="1:3">
      <c r="A59" s="3">
        <v>152</v>
      </c>
      <c r="B59" s="4" t="str">
        <f t="shared" si="0"/>
        <v>SERVICIO PLURINACIONAL DE DEFENSA PÚBLICA</v>
      </c>
      <c r="C59" s="4" t="s">
        <v>95</v>
      </c>
    </row>
    <row r="60" spans="1:3">
      <c r="A60" s="3">
        <v>153</v>
      </c>
      <c r="B60" s="4" t="str">
        <f t="shared" si="0"/>
        <v>OBSERVATORIO PLURINACIONAL DE LA CALIDAD  EDUCATIVA</v>
      </c>
      <c r="C60" s="4" t="s">
        <v>96</v>
      </c>
    </row>
    <row r="61" spans="1:3">
      <c r="A61" s="3">
        <v>154</v>
      </c>
      <c r="B61" s="4" t="str">
        <f t="shared" si="0"/>
        <v>MUSEO NACIONAL DE HISTORIA NATURAL</v>
      </c>
      <c r="C61" s="4" t="s">
        <v>97</v>
      </c>
    </row>
    <row r="62" spans="1:3">
      <c r="A62" s="3">
        <v>155</v>
      </c>
      <c r="B62" s="4" t="str">
        <f t="shared" si="0"/>
        <v>DIRECCIÓN DEL NOTARIADO PLURINACIONAL</v>
      </c>
      <c r="C62" s="4" t="s">
        <v>98</v>
      </c>
    </row>
    <row r="63" spans="1:3">
      <c r="A63" s="3">
        <v>156</v>
      </c>
      <c r="B63" s="4" t="str">
        <f t="shared" si="0"/>
        <v>SERVICIO PLURINACIONAL DE ASISTENCIA A LA VÍCTIMA</v>
      </c>
      <c r="C63" s="4" t="s">
        <v>99</v>
      </c>
    </row>
    <row r="64" spans="1:3">
      <c r="A64" s="3">
        <v>157</v>
      </c>
      <c r="B64" s="4" t="str">
        <f t="shared" si="0"/>
        <v>SERVICIO PARA LA PREVENCIÓN DE LA TORTURA</v>
      </c>
      <c r="C64" s="4" t="s">
        <v>100</v>
      </c>
    </row>
    <row r="65" spans="1:3">
      <c r="A65" s="3">
        <v>159</v>
      </c>
      <c r="B65" s="4" t="str">
        <f t="shared" si="0"/>
        <v>OFICINATÉCNICA PARA EL FORTALECIMIENTO DE LA EMPRESA PÚBLICA</v>
      </c>
      <c r="C65" s="4" t="s">
        <v>101</v>
      </c>
    </row>
    <row r="66" spans="1:3">
      <c r="A66" s="3">
        <v>163</v>
      </c>
      <c r="B66" s="4" t="str">
        <f t="shared" si="0"/>
        <v>AGENCIA NACIONAL DE HIDROCARBUROS</v>
      </c>
      <c r="C66" s="4" t="s">
        <v>102</v>
      </c>
    </row>
    <row r="67" spans="1:3">
      <c r="A67" s="3">
        <v>169</v>
      </c>
      <c r="B67" s="4" t="str">
        <f t="shared" si="0"/>
        <v>AUTORIDAD GENERAL DE IMPUGNACIÓN TRIBUTARIA</v>
      </c>
      <c r="C67" s="4" t="s">
        <v>103</v>
      </c>
    </row>
    <row r="68" spans="1:3">
      <c r="A68" s="3">
        <v>170</v>
      </c>
      <c r="B68" s="4" t="str">
        <f t="shared" ref="B68:B131" si="1">UPPER(C68)</f>
        <v>ESCUELA MILITAR DE INGENIERÍA</v>
      </c>
      <c r="C68" s="4" t="s">
        <v>104</v>
      </c>
    </row>
    <row r="69" spans="1:3">
      <c r="A69" s="3">
        <v>171</v>
      </c>
      <c r="B69" s="4" t="str">
        <f t="shared" si="1"/>
        <v>CENTRO DE INVESTIGACIÓN AGRÍCOLA TROPICAL</v>
      </c>
      <c r="C69" s="4" t="s">
        <v>105</v>
      </c>
    </row>
    <row r="70" spans="1:3">
      <c r="A70" s="3">
        <v>188</v>
      </c>
      <c r="B70" s="4" t="str">
        <f t="shared" si="1"/>
        <v>COMPLEJO INDUS. DE LOS REC.EVAPORÍTICOS DEL SALAR DE UYUNI</v>
      </c>
      <c r="C70" s="4" t="s">
        <v>106</v>
      </c>
    </row>
    <row r="71" spans="1:3">
      <c r="A71" s="3">
        <v>190</v>
      </c>
      <c r="B71" s="4" t="str">
        <f t="shared" si="1"/>
        <v>AUTORIDAD JURISDICCIONAL ADMINISTRATIVA MINERA</v>
      </c>
      <c r="C71" s="4" t="s">
        <v>107</v>
      </c>
    </row>
    <row r="72" spans="1:3">
      <c r="A72" s="3">
        <v>192</v>
      </c>
      <c r="B72" s="4" t="str">
        <f t="shared" si="1"/>
        <v>SERVICIO AL MEJORAMIENTO DE LA NAVEGACIÓN AMAZÓNICA</v>
      </c>
      <c r="C72" s="4" t="s">
        <v>108</v>
      </c>
    </row>
    <row r="73" spans="1:3">
      <c r="A73" s="3">
        <v>197</v>
      </c>
      <c r="B73" s="4" t="str">
        <f t="shared" si="1"/>
        <v>DIRECCIÓN ESTRATÉGICA DE REIVINDICACIÓN MARÍTIMA, SILALA Y RECURSOS HÍDRICOS INTERNACIONALES</v>
      </c>
      <c r="C73" s="4" t="s">
        <v>1332</v>
      </c>
    </row>
    <row r="74" spans="1:3">
      <c r="A74" s="3">
        <v>200</v>
      </c>
      <c r="B74" s="4" t="str">
        <f t="shared" si="1"/>
        <v>REGISTRO ÚNICO PARA LA ADMINISTRACIÓN TRIBUTARIA MUNICIPAL</v>
      </c>
      <c r="C74" s="4" t="s">
        <v>109</v>
      </c>
    </row>
    <row r="75" spans="1:3">
      <c r="A75" s="3">
        <v>201</v>
      </c>
      <c r="B75" s="4" t="str">
        <f t="shared" si="1"/>
        <v>AGENCIA PARA EL DES. DE LAS MACROREG. Y ZONAS FRONTERIZAS</v>
      </c>
      <c r="C75" s="4" t="s">
        <v>110</v>
      </c>
    </row>
    <row r="76" spans="1:3">
      <c r="A76" s="3">
        <v>203</v>
      </c>
      <c r="B76" s="4" t="str">
        <f t="shared" si="1"/>
        <v>AUTORIDAD DE SUPERVISIÓN DEL SISTEMA FINANCIERO</v>
      </c>
      <c r="C76" s="4" t="s">
        <v>111</v>
      </c>
    </row>
    <row r="77" spans="1:3">
      <c r="A77" s="3">
        <v>206</v>
      </c>
      <c r="B77" s="4" t="str">
        <f t="shared" si="1"/>
        <v>INSTITUTO NACIONAL DE ESTADÍSTICA</v>
      </c>
      <c r="C77" s="4" t="s">
        <v>112</v>
      </c>
    </row>
    <row r="78" spans="1:3">
      <c r="A78" s="5">
        <v>209</v>
      </c>
      <c r="B78" s="6" t="str">
        <f t="shared" si="1"/>
        <v>ADMINISTRACIÓN DE SERVICIOS PORTUARIOS - BOLIVIA</v>
      </c>
      <c r="C78" s="6" t="s">
        <v>113</v>
      </c>
    </row>
    <row r="79" spans="1:3">
      <c r="A79" s="3">
        <v>210</v>
      </c>
      <c r="B79" s="4" t="str">
        <f t="shared" si="1"/>
        <v>UNIDAD DE ANÁLISIS DE POLÍTICAS SOCIALES Y ECONÓMICAS</v>
      </c>
      <c r="C79" s="4" t="s">
        <v>114</v>
      </c>
    </row>
    <row r="80" spans="1:3">
      <c r="A80" s="3">
        <v>212</v>
      </c>
      <c r="B80" s="4" t="str">
        <f t="shared" si="1"/>
        <v>INSTITUTO NACIONAL DE REFORMA AGRARIA</v>
      </c>
      <c r="C80" s="4" t="s">
        <v>115</v>
      </c>
    </row>
    <row r="81" spans="1:3">
      <c r="A81" s="3">
        <v>213</v>
      </c>
      <c r="B81" s="4" t="str">
        <f t="shared" si="1"/>
        <v>SERVICIO NACIONAL DE METEOROLOGÍA E HIDROLOGÍA</v>
      </c>
      <c r="C81" s="4" t="s">
        <v>116</v>
      </c>
    </row>
    <row r="82" spans="1:3">
      <c r="A82" s="3">
        <v>221</v>
      </c>
      <c r="B82" s="4" t="str">
        <f t="shared" si="1"/>
        <v>SERV. NAL. DE REG. Y CONTROL DE LA COMER. DE MINERALES Y METALES</v>
      </c>
      <c r="C82" s="4" t="s">
        <v>117</v>
      </c>
    </row>
    <row r="83" spans="1:3">
      <c r="A83" s="3">
        <v>222</v>
      </c>
      <c r="B83" s="4" t="str">
        <f t="shared" si="1"/>
        <v>INSTITUTO NACIONAL DE INNOVACIÓN AGROPECUARIA Y FORESTAL</v>
      </c>
      <c r="C83" s="4" t="s">
        <v>118</v>
      </c>
    </row>
    <row r="84" spans="1:3">
      <c r="A84" s="3">
        <v>223</v>
      </c>
      <c r="B84" s="4" t="str">
        <f t="shared" si="1"/>
        <v>FONDO NACIONAL DE DESARROLLO FORESTAL</v>
      </c>
      <c r="C84" s="4" t="s">
        <v>119</v>
      </c>
    </row>
    <row r="85" spans="1:3">
      <c r="A85" s="3">
        <v>224</v>
      </c>
      <c r="B85" s="4" t="str">
        <f t="shared" si="1"/>
        <v>INSUMOS BOLIVIA</v>
      </c>
      <c r="C85" s="4" t="s">
        <v>120</v>
      </c>
    </row>
    <row r="86" spans="1:3">
      <c r="A86" s="3">
        <v>225</v>
      </c>
      <c r="B86" s="4" t="str">
        <f t="shared" si="1"/>
        <v>SERV. NAL. PARA LA SOSTENIBILIDAD EN SANEAMIENTO BÁSICO</v>
      </c>
      <c r="C86" s="4" t="s">
        <v>121</v>
      </c>
    </row>
    <row r="87" spans="1:3">
      <c r="A87" s="3">
        <v>226</v>
      </c>
      <c r="B87" s="4" t="str">
        <f t="shared" si="1"/>
        <v>SERVICIO ESTATAL DE AUTONOMÍAS</v>
      </c>
      <c r="C87" s="4" t="s">
        <v>122</v>
      </c>
    </row>
    <row r="88" spans="1:3">
      <c r="A88" s="3">
        <v>227</v>
      </c>
      <c r="B88" s="4" t="str">
        <f t="shared" si="1"/>
        <v>ZONA FRANCA COMERCIAL E INDUSTRIAL DE COBIJA</v>
      </c>
      <c r="C88" s="4" t="s">
        <v>123</v>
      </c>
    </row>
    <row r="89" spans="1:3">
      <c r="A89" s="3">
        <v>234</v>
      </c>
      <c r="B89" s="4" t="str">
        <f t="shared" si="1"/>
        <v>SERVICIO GEOLÓGICO MINERO</v>
      </c>
      <c r="C89" s="4" t="s">
        <v>124</v>
      </c>
    </row>
    <row r="90" spans="1:3">
      <c r="A90" s="3">
        <v>242</v>
      </c>
      <c r="B90" s="4" t="str">
        <f t="shared" si="1"/>
        <v>COMANDO DE INGENIERÍA DEL EJÉRCITO</v>
      </c>
      <c r="C90" s="4" t="s">
        <v>125</v>
      </c>
    </row>
    <row r="91" spans="1:3">
      <c r="A91" s="3">
        <v>243</v>
      </c>
      <c r="B91" s="4" t="str">
        <f t="shared" si="1"/>
        <v>SERVICIO NACIONAL DE HIDROGRAFÍA NAVAL</v>
      </c>
      <c r="C91" s="4" t="s">
        <v>126</v>
      </c>
    </row>
    <row r="92" spans="1:3">
      <c r="A92" s="3">
        <v>244</v>
      </c>
      <c r="B92" s="4" t="str">
        <f t="shared" si="1"/>
        <v>SERVICIO NACIONAL DE AEROFOTOGRAMETRÍA</v>
      </c>
      <c r="C92" s="4" t="s">
        <v>127</v>
      </c>
    </row>
    <row r="93" spans="1:3">
      <c r="A93" s="3">
        <v>245</v>
      </c>
      <c r="B93" s="4" t="str">
        <f t="shared" si="1"/>
        <v>SERVICIO GEODÉSICO DE MAPAS</v>
      </c>
      <c r="C93" s="4" t="s">
        <v>128</v>
      </c>
    </row>
    <row r="94" spans="1:3">
      <c r="A94" s="3">
        <v>247</v>
      </c>
      <c r="B94" s="4" t="str">
        <f t="shared" si="1"/>
        <v>CORPORACIÓN GESTORA DEL PROYECTO ABAPO - IZOZOG</v>
      </c>
      <c r="C94" s="4" t="s">
        <v>129</v>
      </c>
    </row>
    <row r="95" spans="1:3">
      <c r="A95" s="3">
        <v>248</v>
      </c>
      <c r="B95" s="4" t="str">
        <f t="shared" si="1"/>
        <v>CENTRO DE INVESTIGACIÓN Y DESARROLLO ACUÍCOLA BOLIVIANO</v>
      </c>
      <c r="C95" s="4" t="s">
        <v>130</v>
      </c>
    </row>
    <row r="96" spans="1:3">
      <c r="A96" s="3">
        <v>249</v>
      </c>
      <c r="B96" s="4" t="str">
        <f t="shared" si="1"/>
        <v>CENTRAL DE ABASTECIMIENTO Y SUMINISTROS DE SALUD</v>
      </c>
      <c r="C96" s="4" t="s">
        <v>131</v>
      </c>
    </row>
    <row r="97" spans="1:3">
      <c r="A97" s="3">
        <v>250</v>
      </c>
      <c r="B97" s="4" t="str">
        <f t="shared" si="1"/>
        <v>FONDO DE DES. PARA LOS PUEBLOS INDÍGENAS, ORIG. Y COM. CAMP.</v>
      </c>
      <c r="C97" s="4" t="s">
        <v>132</v>
      </c>
    </row>
    <row r="98" spans="1:3">
      <c r="A98" s="3">
        <v>251</v>
      </c>
      <c r="B98" s="4" t="str">
        <f t="shared" si="1"/>
        <v>INSTITUTO NACIONAL DE SALUD OCUPACIONAL</v>
      </c>
      <c r="C98" s="4" t="s">
        <v>133</v>
      </c>
    </row>
    <row r="99" spans="1:3">
      <c r="A99" s="3">
        <v>253</v>
      </c>
      <c r="B99" s="4" t="str">
        <f t="shared" si="1"/>
        <v>ENTIDAD EJECUTORA DE MEDIO AMBIENTE Y AGUA</v>
      </c>
      <c r="C99" s="4" t="s">
        <v>134</v>
      </c>
    </row>
    <row r="100" spans="1:3">
      <c r="A100" s="5">
        <v>254</v>
      </c>
      <c r="B100" s="6" t="str">
        <f t="shared" si="1"/>
        <v>INSTITUTO DEL SEGURO AGRARIO</v>
      </c>
      <c r="C100" s="6" t="s">
        <v>135</v>
      </c>
    </row>
    <row r="101" spans="1:3">
      <c r="A101" s="1">
        <v>265</v>
      </c>
      <c r="B101" s="2" t="str">
        <f t="shared" si="1"/>
        <v>DIREC. DPTAL. DE EDUCACIÓN  CHUQUISACA</v>
      </c>
      <c r="C101" s="2" t="s">
        <v>136</v>
      </c>
    </row>
    <row r="102" spans="1:3">
      <c r="A102" s="3">
        <v>266</v>
      </c>
      <c r="B102" s="4" t="str">
        <f t="shared" si="1"/>
        <v>DIREC. DPTAL. DE EDUCACIÓN LA PAZ</v>
      </c>
      <c r="C102" s="4" t="s">
        <v>137</v>
      </c>
    </row>
    <row r="103" spans="1:3">
      <c r="A103" s="3">
        <v>267</v>
      </c>
      <c r="B103" s="4" t="str">
        <f t="shared" si="1"/>
        <v>DIREC. DPTAL. DE EDUCACIÓN COCHABAMBA</v>
      </c>
      <c r="C103" s="4" t="s">
        <v>138</v>
      </c>
    </row>
    <row r="104" spans="1:3">
      <c r="A104" s="3">
        <v>268</v>
      </c>
      <c r="B104" s="4" t="str">
        <f t="shared" si="1"/>
        <v>DIREC. DPTAL. DE EDUCACIÓN ORURO</v>
      </c>
      <c r="C104" s="4" t="s">
        <v>139</v>
      </c>
    </row>
    <row r="105" spans="1:3">
      <c r="A105" s="3">
        <v>269</v>
      </c>
      <c r="B105" s="4" t="str">
        <f t="shared" si="1"/>
        <v>DIREC. DPTAL. DE EDUCACIÓN POTOSÍ</v>
      </c>
      <c r="C105" s="4" t="s">
        <v>140</v>
      </c>
    </row>
    <row r="106" spans="1:3">
      <c r="A106" s="3">
        <v>270</v>
      </c>
      <c r="B106" s="4" t="str">
        <f t="shared" si="1"/>
        <v>DIREC. DPTAL. DE EDUCACIÓN TARIJA</v>
      </c>
      <c r="C106" s="4" t="s">
        <v>141</v>
      </c>
    </row>
    <row r="107" spans="1:3">
      <c r="A107" s="3">
        <v>271</v>
      </c>
      <c r="B107" s="4" t="str">
        <f t="shared" si="1"/>
        <v>DIREC. DPTAL. DE EDUCACIÓN SANTA CRUZ</v>
      </c>
      <c r="C107" s="4" t="s">
        <v>142</v>
      </c>
    </row>
    <row r="108" spans="1:3">
      <c r="A108" s="3">
        <v>272</v>
      </c>
      <c r="B108" s="4" t="str">
        <f t="shared" si="1"/>
        <v>DIREC. DPTAL. DE EDUCACIÓN BENI</v>
      </c>
      <c r="C108" s="4" t="s">
        <v>143</v>
      </c>
    </row>
    <row r="109" spans="1:3">
      <c r="A109" s="3">
        <v>273</v>
      </c>
      <c r="B109" s="4" t="str">
        <f t="shared" si="1"/>
        <v>DIREC. DPTAL. DE EDUCACIÓN PANDO</v>
      </c>
      <c r="C109" s="4" t="s">
        <v>144</v>
      </c>
    </row>
    <row r="110" spans="1:3">
      <c r="A110" s="3">
        <v>281</v>
      </c>
      <c r="B110" s="4" t="str">
        <f t="shared" si="1"/>
        <v>OFICINA TÉCNICA NACIONAL DE LOS RÍOS PILCOMAYO Y BERMEJO</v>
      </c>
      <c r="C110" s="4" t="s">
        <v>145</v>
      </c>
    </row>
    <row r="111" spans="1:3">
      <c r="A111" s="3">
        <v>283</v>
      </c>
      <c r="B111" s="4" t="str">
        <f t="shared" si="1"/>
        <v>ADUANA NACIONAL</v>
      </c>
      <c r="C111" s="4" t="s">
        <v>146</v>
      </c>
    </row>
    <row r="112" spans="1:3">
      <c r="A112" s="3">
        <v>287</v>
      </c>
      <c r="B112" s="4" t="str">
        <f t="shared" si="1"/>
        <v>FONDO NACIONAL DE INVERSIÓN PRODUCTIVA Y SOCIAL</v>
      </c>
      <c r="C112" s="4" t="s">
        <v>147</v>
      </c>
    </row>
    <row r="113" spans="1:3">
      <c r="A113" s="3">
        <v>288</v>
      </c>
      <c r="B113" s="4" t="str">
        <f t="shared" si="1"/>
        <v>SERVICIO NACIONAL DE RIEGO</v>
      </c>
      <c r="C113" s="4" t="s">
        <v>148</v>
      </c>
    </row>
    <row r="114" spans="1:3">
      <c r="A114" s="3">
        <v>289</v>
      </c>
      <c r="B114" s="4" t="str">
        <f t="shared" si="1"/>
        <v>MUTUAL DE SEGUROS DEL POLICÍA</v>
      </c>
      <c r="C114" s="4" t="s">
        <v>149</v>
      </c>
    </row>
    <row r="115" spans="1:3">
      <c r="A115" s="3">
        <v>290</v>
      </c>
      <c r="B115" s="4" t="str">
        <f t="shared" si="1"/>
        <v>SERVICIO DE IMPUESTOS NACIONALES</v>
      </c>
      <c r="C115" s="4" t="s">
        <v>150</v>
      </c>
    </row>
    <row r="116" spans="1:3">
      <c r="A116" s="3">
        <v>291</v>
      </c>
      <c r="B116" s="4" t="str">
        <f t="shared" si="1"/>
        <v>ADMINISTRADORA BOLIVIANA DE CARRETERAS</v>
      </c>
      <c r="C116" s="4" t="s">
        <v>151</v>
      </c>
    </row>
    <row r="117" spans="1:3">
      <c r="A117" s="3">
        <v>292</v>
      </c>
      <c r="B117" s="4" t="str">
        <f t="shared" si="1"/>
        <v>VÍAS BOLIVIA</v>
      </c>
      <c r="C117" s="4" t="s">
        <v>152</v>
      </c>
    </row>
    <row r="118" spans="1:3">
      <c r="A118" s="3">
        <v>293</v>
      </c>
      <c r="B118" s="4" t="str">
        <f t="shared" si="1"/>
        <v>FUNDACIÓN CULTURAL DEL BANCO CENTRAL DE BOLIVIA</v>
      </c>
      <c r="C118" s="4" t="s">
        <v>153</v>
      </c>
    </row>
    <row r="119" spans="1:3">
      <c r="A119" s="3">
        <v>294</v>
      </c>
      <c r="B119" s="4" t="str">
        <f t="shared" si="1"/>
        <v>UNIV. INDÍGENA BOL. COMUN. INTERCULTL PROD. TUPAK KATARI</v>
      </c>
      <c r="C119" s="4" t="s">
        <v>154</v>
      </c>
    </row>
    <row r="120" spans="1:3">
      <c r="A120" s="3">
        <v>295</v>
      </c>
      <c r="B120" s="4" t="str">
        <f t="shared" si="1"/>
        <v>UNIV. INDÍGENA BOL. COMUN. INTERCULT PROD. CASIMIRO HUANCA</v>
      </c>
      <c r="C120" s="4" t="s">
        <v>155</v>
      </c>
    </row>
    <row r="121" spans="1:3">
      <c r="A121" s="3">
        <v>296</v>
      </c>
      <c r="B121" s="4" t="str">
        <f t="shared" si="1"/>
        <v>UNIV. INDÍGENA BOL. COMUN. INTERCULT PROD. APIAGUAIKI TUPA</v>
      </c>
      <c r="C121" s="4" t="s">
        <v>156</v>
      </c>
    </row>
    <row r="122" spans="1:3">
      <c r="A122" s="3">
        <v>297</v>
      </c>
      <c r="B122" s="4" t="str">
        <f t="shared" si="1"/>
        <v>SERVICIO NACIONAL DE CAMINOS RESIDUAL</v>
      </c>
      <c r="C122" s="4" t="s">
        <v>157</v>
      </c>
    </row>
    <row r="123" spans="1:3">
      <c r="A123" s="3">
        <v>298</v>
      </c>
      <c r="B123" s="4" t="str">
        <f t="shared" si="1"/>
        <v>SERVICIO DEPARTAMENTAL DE RIEGO - CHUQUISACA</v>
      </c>
      <c r="C123" s="4" t="s">
        <v>158</v>
      </c>
    </row>
    <row r="124" spans="1:3">
      <c r="A124" s="3">
        <v>299</v>
      </c>
      <c r="B124" s="4" t="str">
        <f t="shared" si="1"/>
        <v>SERVICIO DEPARTAMENTAL DE RIEGO - LA PAZ</v>
      </c>
      <c r="C124" s="4" t="s">
        <v>159</v>
      </c>
    </row>
    <row r="125" spans="1:3">
      <c r="A125" s="3">
        <v>300</v>
      </c>
      <c r="B125" s="4" t="str">
        <f t="shared" si="1"/>
        <v>SERVICIO DEPARTAMENTAL DE RIEGO - COCHABAMBA</v>
      </c>
      <c r="C125" s="4" t="s">
        <v>160</v>
      </c>
    </row>
    <row r="126" spans="1:3">
      <c r="A126" s="3">
        <v>301</v>
      </c>
      <c r="B126" s="4" t="str">
        <f t="shared" si="1"/>
        <v>SERVICIO DEPARTAMENTAL DE RIEGO - ORURO</v>
      </c>
      <c r="C126" s="4" t="s">
        <v>161</v>
      </c>
    </row>
    <row r="127" spans="1:3">
      <c r="A127" s="3">
        <v>302</v>
      </c>
      <c r="B127" s="4" t="str">
        <f t="shared" si="1"/>
        <v>SERVICIO DEPARTAMENTAL DE RIEGO - POTOSÍ</v>
      </c>
      <c r="C127" s="4" t="s">
        <v>162</v>
      </c>
    </row>
    <row r="128" spans="1:3">
      <c r="A128" s="3">
        <v>303</v>
      </c>
      <c r="B128" s="4" t="str">
        <f t="shared" si="1"/>
        <v>SERVICIO DEPARTAMENTAL DE RIEGO - TARIJA</v>
      </c>
      <c r="C128" s="4" t="s">
        <v>163</v>
      </c>
    </row>
    <row r="129" spans="1:3">
      <c r="A129" s="5">
        <v>304</v>
      </c>
      <c r="B129" s="6" t="str">
        <f t="shared" si="1"/>
        <v>SERVICIO DEPARTAMENTAL DE RIEGO - SANTA CRUZ</v>
      </c>
      <c r="C129" s="6" t="s">
        <v>164</v>
      </c>
    </row>
    <row r="130" spans="1:3">
      <c r="A130" s="3">
        <v>305</v>
      </c>
      <c r="B130" s="4" t="str">
        <f t="shared" si="1"/>
        <v>SERVICIO DEPARTAMENTAL DE RIEGO - BENI</v>
      </c>
      <c r="C130" s="4" t="s">
        <v>165</v>
      </c>
    </row>
    <row r="131" spans="1:3">
      <c r="A131" s="3">
        <v>306</v>
      </c>
      <c r="B131" s="4" t="str">
        <f t="shared" si="1"/>
        <v>SERVICIO DEPARTAMENTAL DE RIEGO - PANDO</v>
      </c>
      <c r="C131" s="4" t="s">
        <v>166</v>
      </c>
    </row>
    <row r="132" spans="1:3">
      <c r="A132" s="3">
        <v>309</v>
      </c>
      <c r="B132" s="4" t="str">
        <f t="shared" ref="B132:B202" si="2">UPPER(C132)</f>
        <v>AUTORIDAD DE FISCALIZACIÓN Y CONTROL SOCIAL DEL JUEGO</v>
      </c>
      <c r="C132" s="4" t="s">
        <v>167</v>
      </c>
    </row>
    <row r="133" spans="1:3">
      <c r="A133" s="3">
        <v>310</v>
      </c>
      <c r="B133" s="4" t="str">
        <f t="shared" si="2"/>
        <v>AUTORIDAD DE REGULACIÓN Y FISCALIZACIÓN DE TELECOMUNICACIONES Y TRANSPORTES</v>
      </c>
      <c r="C133" s="4" t="s">
        <v>168</v>
      </c>
    </row>
    <row r="134" spans="1:3">
      <c r="A134" s="5">
        <v>311</v>
      </c>
      <c r="B134" s="6" t="str">
        <f t="shared" si="2"/>
        <v>AUTORIDAD DE FISC Y CTROL SOC DE AGUA POTABLE SANEAM.BÁSICO</v>
      </c>
      <c r="C134" s="6" t="s">
        <v>169</v>
      </c>
    </row>
    <row r="135" spans="1:3">
      <c r="A135" s="3">
        <v>312</v>
      </c>
      <c r="B135" s="4" t="str">
        <f t="shared" si="2"/>
        <v>AUTORIDAD DE FISCALIZAC. Y CONTROL SOC DE BOSQUES Y TIERRAS</v>
      </c>
      <c r="C135" s="4" t="s">
        <v>170</v>
      </c>
    </row>
    <row r="136" spans="1:3">
      <c r="A136" s="3">
        <v>313</v>
      </c>
      <c r="B136" s="4" t="str">
        <f t="shared" si="2"/>
        <v>AUTORIDAD DE FISCALIZACIÓN Y CONTROL DE PENSIONES Y SEGUROS - APS</v>
      </c>
      <c r="C136" s="4" t="s">
        <v>171</v>
      </c>
    </row>
    <row r="137" spans="1:3">
      <c r="A137" s="3">
        <v>314</v>
      </c>
      <c r="B137" s="4" t="str">
        <f t="shared" si="2"/>
        <v>AUTORIDAD DE FISCALIZACIÓN Y CONTROL SOCIAL DE ELECTRICIDAD</v>
      </c>
      <c r="C137" s="4" t="s">
        <v>172</v>
      </c>
    </row>
    <row r="138" spans="1:3">
      <c r="A138" s="3">
        <v>315</v>
      </c>
      <c r="B138" s="4" t="str">
        <f t="shared" si="2"/>
        <v>AUTORIDAD DE FISCALIZACIÓN Y CONTROL SOCIAL DE EMPRESAS</v>
      </c>
      <c r="C138" s="4" t="s">
        <v>173</v>
      </c>
    </row>
    <row r="139" spans="1:3">
      <c r="A139" s="3">
        <v>324</v>
      </c>
      <c r="B139" s="4" t="str">
        <f t="shared" si="2"/>
        <v>ESCUELA BOLIVIANA INTERCULTURAL DE MÚSICA</v>
      </c>
      <c r="C139" s="4" t="s">
        <v>174</v>
      </c>
    </row>
    <row r="140" spans="1:3">
      <c r="A140" s="3">
        <v>340</v>
      </c>
      <c r="B140" s="4" t="str">
        <f t="shared" si="2"/>
        <v>SERVICIO GENERAL DE IDENTIFICACIÓN PERSONAL</v>
      </c>
      <c r="C140" s="4" t="s">
        <v>175</v>
      </c>
    </row>
    <row r="141" spans="1:3">
      <c r="A141" s="3">
        <v>341</v>
      </c>
      <c r="B141" s="4" t="str">
        <f t="shared" si="2"/>
        <v>SERVICIO GENERAL DE LICENCIAS DE CONDUCIR</v>
      </c>
      <c r="C141" s="4" t="s">
        <v>176</v>
      </c>
    </row>
    <row r="142" spans="1:3">
      <c r="A142" s="3">
        <v>342</v>
      </c>
      <c r="B142" s="4" t="str">
        <f t="shared" si="2"/>
        <v>AGENCIA ESTATAL DE VIVIENDA</v>
      </c>
      <c r="C142" s="4" t="s">
        <v>177</v>
      </c>
    </row>
    <row r="143" spans="1:3">
      <c r="A143" s="3">
        <v>343</v>
      </c>
      <c r="B143" s="4" t="str">
        <f t="shared" si="2"/>
        <v>ESCUELA DE JUECES DEL ESTADO</v>
      </c>
      <c r="C143" s="4" t="s">
        <v>178</v>
      </c>
    </row>
    <row r="144" spans="1:3">
      <c r="A144" s="3">
        <v>344</v>
      </c>
      <c r="B144" s="4" t="str">
        <f t="shared" si="2"/>
        <v>INSTITUTO PLURINACIONAL DE ESTUDIO DE LENGUAS Y CULTURAS</v>
      </c>
      <c r="C144" s="4" t="s">
        <v>179</v>
      </c>
    </row>
    <row r="145" spans="1:3">
      <c r="A145" s="3">
        <v>345</v>
      </c>
      <c r="B145" s="4" t="str">
        <f t="shared" si="2"/>
        <v>MUTUAL DE SERVICIOS AL POLICÍA</v>
      </c>
      <c r="C145" s="4" t="s">
        <v>180</v>
      </c>
    </row>
    <row r="146" spans="1:3">
      <c r="A146" s="3">
        <v>346</v>
      </c>
      <c r="B146" s="4" t="str">
        <f t="shared" si="2"/>
        <v>UNIDAD DE INVESTIGACIONES FINANCIERAS</v>
      </c>
      <c r="C146" s="4" t="s">
        <v>181</v>
      </c>
    </row>
    <row r="147" spans="1:3">
      <c r="A147" s="3">
        <v>347</v>
      </c>
      <c r="B147" s="4" t="str">
        <f t="shared" si="2"/>
        <v>AUTORIDAD DE FISCALIZACIÓN Y CONTROL DE COOPERATIVAS</v>
      </c>
      <c r="C147" s="4" t="s">
        <v>182</v>
      </c>
    </row>
    <row r="148" spans="1:3">
      <c r="A148" s="3">
        <v>348</v>
      </c>
      <c r="B148" s="4" t="str">
        <f t="shared" si="2"/>
        <v>AUTORIDAD PLURINACIONAL DE LA MADRE TIERRA</v>
      </c>
      <c r="C148" s="4" t="s">
        <v>183</v>
      </c>
    </row>
    <row r="149" spans="1:3">
      <c r="A149" s="3">
        <v>349</v>
      </c>
      <c r="B149" s="4" t="str">
        <f t="shared" si="2"/>
        <v>CENTRO DE INV.ARQUEOLÓGICAS,ANTROPOLÓGICAS Y ADM.DE TIWANAKU</v>
      </c>
      <c r="C149" s="4" t="s">
        <v>184</v>
      </c>
    </row>
    <row r="150" spans="1:3">
      <c r="A150" s="3">
        <v>371</v>
      </c>
      <c r="B150" s="4" t="str">
        <f t="shared" si="2"/>
        <v>CENTRO INTERNACIONAL DE LA QUINUA</v>
      </c>
      <c r="C150" s="4" t="s">
        <v>185</v>
      </c>
    </row>
    <row r="151" spans="1:3">
      <c r="A151" s="3">
        <v>372</v>
      </c>
      <c r="B151" s="4" t="str">
        <f t="shared" si="2"/>
        <v>(UNIDAD DE LIQUIDACIÓN FONDO DES. PUEBLOS INDÍGENAS, ORIGINARIOS Y COM.CAMPESINAS)</v>
      </c>
      <c r="C151" s="4" t="s">
        <v>1438</v>
      </c>
    </row>
    <row r="152" spans="1:3">
      <c r="A152" s="3">
        <v>373</v>
      </c>
      <c r="B152" s="4" t="str">
        <f t="shared" si="2"/>
        <v>FONDO DE DESARROLLO INDIGENA</v>
      </c>
      <c r="C152" s="4" t="s">
        <v>1254</v>
      </c>
    </row>
    <row r="153" spans="1:3">
      <c r="A153" s="3">
        <v>374</v>
      </c>
      <c r="B153" s="4" t="str">
        <f t="shared" si="2"/>
        <v>AGENCIA DE GOBIERNO ELECTRONICO Y TEC. DE INF. Y COMUNICACIÓN</v>
      </c>
      <c r="C153" s="4" t="s">
        <v>1310</v>
      </c>
    </row>
    <row r="154" spans="1:3">
      <c r="A154" s="3">
        <v>376</v>
      </c>
      <c r="B154" s="4" t="str">
        <f t="shared" si="2"/>
        <v>AGENCIA BOLIVIANA DE ENERGIA NUCLEAR</v>
      </c>
      <c r="C154" s="4" t="s">
        <v>1326</v>
      </c>
    </row>
    <row r="155" spans="1:3">
      <c r="A155" s="3">
        <v>377</v>
      </c>
      <c r="B155" s="4" t="str">
        <f t="shared" si="2"/>
        <v>DIR. ESTRG. DE REINVINDICACIÓN MARÍTIMA, SILALA Y RECURSOS HÍDRICOS INTERNACIONALES</v>
      </c>
      <c r="C155" s="4" t="s">
        <v>1328</v>
      </c>
    </row>
    <row r="156" spans="1:3">
      <c r="A156" s="3">
        <v>380</v>
      </c>
      <c r="B156" s="4" t="str">
        <f t="shared" si="2"/>
        <v>AUTORIDAD DE FISCALIZACIÓN Y CONTROL DEL SISTEMA NACIONAL DE SALUD</v>
      </c>
      <c r="C156" s="4" t="s">
        <v>1330</v>
      </c>
    </row>
    <row r="157" spans="1:3">
      <c r="A157" s="3">
        <v>378</v>
      </c>
      <c r="B157" s="4" t="str">
        <f t="shared" si="2"/>
        <v>SERVICIO NACIONAL TEXTIL</v>
      </c>
      <c r="C157" s="4" t="s">
        <v>1277</v>
      </c>
    </row>
    <row r="158" spans="1:3">
      <c r="A158" s="3">
        <v>411</v>
      </c>
      <c r="B158" s="4" t="str">
        <f t="shared" si="2"/>
        <v>CORPORACIÓN DEL SEGURO SOCIAL MILITAR</v>
      </c>
      <c r="C158" s="4" t="s">
        <v>186</v>
      </c>
    </row>
    <row r="159" spans="1:3">
      <c r="A159" s="5">
        <v>417</v>
      </c>
      <c r="B159" s="6" t="str">
        <f t="shared" si="2"/>
        <v>CAJA NACIONAL DE SALUD</v>
      </c>
      <c r="C159" s="6" t="s">
        <v>187</v>
      </c>
    </row>
    <row r="160" spans="1:3">
      <c r="A160" s="5">
        <v>418</v>
      </c>
      <c r="B160" s="6" t="str">
        <f t="shared" si="2"/>
        <v>CAJA PETROLERA DE SALUD</v>
      </c>
      <c r="C160" s="6" t="s">
        <v>188</v>
      </c>
    </row>
    <row r="161" spans="1:3">
      <c r="A161" s="3">
        <v>422</v>
      </c>
      <c r="B161" s="4" t="str">
        <f t="shared" si="2"/>
        <v>CAJA BANCARIA ESTATAL DE SALUD</v>
      </c>
      <c r="C161" s="4" t="s">
        <v>189</v>
      </c>
    </row>
    <row r="162" spans="1:3">
      <c r="A162" s="3">
        <v>423</v>
      </c>
      <c r="B162" s="4" t="str">
        <f t="shared" si="2"/>
        <v>CAJA DE SALUD DEL SERVICIO NAL. DE CAMINOS Y RAMAS ANEXAS</v>
      </c>
      <c r="C162" s="4" t="s">
        <v>190</v>
      </c>
    </row>
    <row r="163" spans="1:3">
      <c r="A163" s="3">
        <v>424</v>
      </c>
      <c r="B163" s="4" t="str">
        <f t="shared" si="2"/>
        <v>CAJA DE SALUD CORDES</v>
      </c>
      <c r="C163" s="4" t="s">
        <v>191</v>
      </c>
    </row>
    <row r="164" spans="1:3">
      <c r="A164" s="3">
        <v>425</v>
      </c>
      <c r="B164" s="4" t="str">
        <f t="shared" si="2"/>
        <v>SEGURO SOCIAL UNIVERSITARIO DE COCHABAMBA</v>
      </c>
      <c r="C164" s="4" t="s">
        <v>192</v>
      </c>
    </row>
    <row r="165" spans="1:3">
      <c r="A165" s="3">
        <v>426</v>
      </c>
      <c r="B165" s="4" t="str">
        <f t="shared" si="2"/>
        <v>SEGURO SOCIAL UNIVERSITARIO DE ORURO</v>
      </c>
      <c r="C165" s="4" t="s">
        <v>193</v>
      </c>
    </row>
    <row r="166" spans="1:3">
      <c r="A166" s="3">
        <v>427</v>
      </c>
      <c r="B166" s="4" t="str">
        <f t="shared" si="2"/>
        <v>SEGURO SOCIAL UNIVERSITARIO DE SANTA CRUZ</v>
      </c>
      <c r="C166" s="4" t="s">
        <v>194</v>
      </c>
    </row>
    <row r="167" spans="1:3">
      <c r="A167" s="3">
        <v>428</v>
      </c>
      <c r="B167" s="4" t="str">
        <f t="shared" si="2"/>
        <v>SEGURO SOCIAL UNIVERSITARIO DE SUCRE</v>
      </c>
      <c r="C167" s="4" t="s">
        <v>195</v>
      </c>
    </row>
    <row r="168" spans="1:3">
      <c r="A168" s="3">
        <v>429</v>
      </c>
      <c r="B168" s="4" t="str">
        <f t="shared" si="2"/>
        <v>SEGURO SOCIAL UNIVERSITARIO DE LA PAZ</v>
      </c>
      <c r="C168" s="4" t="s">
        <v>196</v>
      </c>
    </row>
    <row r="169" spans="1:3">
      <c r="A169" s="3">
        <v>432</v>
      </c>
      <c r="B169" s="4" t="str">
        <f t="shared" si="2"/>
        <v>SEGURO SOCIAL UNIVERSITARIO DE TARIJA</v>
      </c>
      <c r="C169" s="4" t="s">
        <v>197</v>
      </c>
    </row>
    <row r="170" spans="1:3">
      <c r="A170" s="3">
        <v>433</v>
      </c>
      <c r="B170" s="4" t="str">
        <f t="shared" si="2"/>
        <v>SEGURO SOCIAL UNIVERSITARIO DE POTOSÍ</v>
      </c>
      <c r="C170" s="4" t="s">
        <v>198</v>
      </c>
    </row>
    <row r="171" spans="1:3">
      <c r="A171" s="3">
        <v>434</v>
      </c>
      <c r="B171" s="4" t="str">
        <f t="shared" si="2"/>
        <v>SEGURO SOCIAL UNIVERSITARIO DE BENI</v>
      </c>
      <c r="C171" s="4" t="s">
        <v>199</v>
      </c>
    </row>
    <row r="172" spans="1:3">
      <c r="A172" s="5">
        <v>435</v>
      </c>
      <c r="B172" s="6" t="str">
        <f t="shared" si="2"/>
        <v>SEGURO INTEGRAL DE SALUD</v>
      </c>
      <c r="C172" s="6" t="s">
        <v>200</v>
      </c>
    </row>
    <row r="173" spans="1:3">
      <c r="A173" s="3">
        <v>512</v>
      </c>
      <c r="B173" s="4" t="str">
        <f t="shared" si="2"/>
        <v>ADM. DE AEROPUERTOS Y SERVICIOS AUXILIARES A LA NAVEG. AÉREA</v>
      </c>
      <c r="C173" s="4" t="s">
        <v>1249</v>
      </c>
    </row>
    <row r="174" spans="1:3">
      <c r="A174" s="3">
        <v>513</v>
      </c>
      <c r="B174" s="4" t="str">
        <f t="shared" si="2"/>
        <v>YACIMIENTOS PETROLÍFEROS FISCALES BOLIVIANOS</v>
      </c>
      <c r="C174" s="4" t="s">
        <v>201</v>
      </c>
    </row>
    <row r="175" spans="1:3">
      <c r="A175" s="3">
        <v>514</v>
      </c>
      <c r="B175" s="4" t="str">
        <f t="shared" si="2"/>
        <v>EMPRESA NACIONAL DE ELECTRICIDAD</v>
      </c>
      <c r="C175" s="4" t="s">
        <v>202</v>
      </c>
    </row>
    <row r="176" spans="1:3">
      <c r="A176" s="3">
        <v>517</v>
      </c>
      <c r="B176" s="4" t="str">
        <f t="shared" si="2"/>
        <v>CORPORACIÓN MINERA DE BOLIVIA</v>
      </c>
      <c r="C176" s="4" t="s">
        <v>203</v>
      </c>
    </row>
    <row r="177" spans="1:3">
      <c r="A177" s="3">
        <v>520</v>
      </c>
      <c r="B177" s="4" t="str">
        <f t="shared" si="2"/>
        <v>EMPRESA METALÚRGICA VINTO - NACIONALIZADA</v>
      </c>
      <c r="C177" s="4" t="s">
        <v>204</v>
      </c>
    </row>
    <row r="178" spans="1:3">
      <c r="A178" s="3">
        <v>522</v>
      </c>
      <c r="B178" s="4" t="str">
        <f t="shared" si="2"/>
        <v>EMPRESA NACIONAL DE FERROCARRILES - RESIDUAL</v>
      </c>
      <c r="C178" s="4" t="s">
        <v>205</v>
      </c>
    </row>
    <row r="179" spans="1:3">
      <c r="A179" s="3">
        <v>523</v>
      </c>
      <c r="B179" s="4" t="str">
        <f t="shared" si="2"/>
        <v>EMPRESA DE CORREOS DE BOLIVIA</v>
      </c>
      <c r="C179" s="4" t="s">
        <v>206</v>
      </c>
    </row>
    <row r="180" spans="1:3">
      <c r="A180" s="3">
        <v>525</v>
      </c>
      <c r="B180" s="4" t="str">
        <f t="shared" si="2"/>
        <v>TRANSPORTES AÉREOS BOLIVIANOS</v>
      </c>
      <c r="C180" s="4" t="s">
        <v>207</v>
      </c>
    </row>
    <row r="181" spans="1:3">
      <c r="A181" s="3">
        <v>526</v>
      </c>
      <c r="B181" s="4" t="str">
        <f t="shared" si="2"/>
        <v>BOLIVIA TV</v>
      </c>
      <c r="C181" s="4" t="s">
        <v>208</v>
      </c>
    </row>
    <row r="182" spans="1:3">
      <c r="A182" s="3">
        <v>548</v>
      </c>
      <c r="B182" s="4" t="str">
        <f t="shared" si="2"/>
        <v>CORPORACIÓN DE LAS FUERZAS ARMADAS P/ EL DES. NACIONAL</v>
      </c>
      <c r="C182" s="4" t="s">
        <v>209</v>
      </c>
    </row>
    <row r="183" spans="1:3">
      <c r="A183" s="3">
        <v>551</v>
      </c>
      <c r="B183" s="4" t="str">
        <f t="shared" si="2"/>
        <v>EMPRESA NAVIERA BOLIVIANA</v>
      </c>
      <c r="C183" s="4" t="s">
        <v>210</v>
      </c>
    </row>
    <row r="184" spans="1:3">
      <c r="A184" s="5">
        <v>572</v>
      </c>
      <c r="B184" s="6" t="str">
        <f t="shared" si="2"/>
        <v>EMPRESA DE APOYO A LA PRODUCCIÓN DE ALIMENTOS</v>
      </c>
      <c r="C184" s="6" t="s">
        <v>211</v>
      </c>
    </row>
    <row r="185" spans="1:3">
      <c r="A185" s="3">
        <v>573</v>
      </c>
      <c r="B185" s="4" t="str">
        <f t="shared" si="2"/>
        <v>EMPRESA SIDERÚRGICA DEL MUTÚN</v>
      </c>
      <c r="C185" s="4" t="s">
        <v>212</v>
      </c>
    </row>
    <row r="186" spans="1:3">
      <c r="A186" s="3">
        <v>574</v>
      </c>
      <c r="B186" s="4" t="str">
        <f t="shared" si="2"/>
        <v>LÁCTEOS DE BOLIVIA</v>
      </c>
      <c r="C186" s="4" t="s">
        <v>213</v>
      </c>
    </row>
    <row r="187" spans="1:3">
      <c r="A187" s="3">
        <v>575</v>
      </c>
      <c r="B187" s="4" t="str">
        <f t="shared" si="2"/>
        <v>PAPELES DE BOLIVIA</v>
      </c>
      <c r="C187" s="4" t="s">
        <v>214</v>
      </c>
    </row>
    <row r="188" spans="1:3">
      <c r="A188" s="3">
        <v>576</v>
      </c>
      <c r="B188" s="4" t="str">
        <f t="shared" si="2"/>
        <v>CARTONES DE BOLIVIA</v>
      </c>
      <c r="C188" s="4" t="s">
        <v>215</v>
      </c>
    </row>
    <row r="189" spans="1:3">
      <c r="A189" s="3">
        <v>578</v>
      </c>
      <c r="B189" s="4" t="str">
        <f t="shared" si="2"/>
        <v>BOLIVIANA DE AVIACIÓN</v>
      </c>
      <c r="C189" s="4" t="s">
        <v>216</v>
      </c>
    </row>
    <row r="190" spans="1:3">
      <c r="A190" s="3">
        <v>579</v>
      </c>
      <c r="B190" s="4" t="str">
        <f t="shared" si="2"/>
        <v>EMPRESA PÚB. NAL. ESTRATÉGICA CEMENTOS DE BOLIVIA</v>
      </c>
      <c r="C190" s="4" t="s">
        <v>217</v>
      </c>
    </row>
    <row r="191" spans="1:3">
      <c r="A191" s="3">
        <v>580</v>
      </c>
      <c r="B191" s="4" t="str">
        <f t="shared" si="2"/>
        <v>DEPÓSITOS ADUANEROS BOLIVIANOS</v>
      </c>
      <c r="C191" s="4" t="s">
        <v>218</v>
      </c>
    </row>
    <row r="192" spans="1:3">
      <c r="A192" s="3">
        <v>581</v>
      </c>
      <c r="B192" s="4" t="str">
        <f t="shared" si="2"/>
        <v>EMPRESA PÚB. NAL. ESTRATÉGICA AZÚCAR DE BOLIVIA - BERMEJO</v>
      </c>
      <c r="C192" s="4" t="s">
        <v>219</v>
      </c>
    </row>
    <row r="193" spans="1:3">
      <c r="A193" s="3">
        <v>582</v>
      </c>
      <c r="B193" s="4" t="str">
        <f t="shared" si="2"/>
        <v>EMPRESA BOLIVIANA DE ALMENDRAS Y DERIVADOS</v>
      </c>
      <c r="C193" s="4" t="s">
        <v>220</v>
      </c>
    </row>
    <row r="194" spans="1:3">
      <c r="A194" s="5">
        <v>584</v>
      </c>
      <c r="B194" s="6" t="str">
        <f t="shared" si="2"/>
        <v>EMPRESA BOLIVIANA DE INDUSTRIALIZACION DE HIDROCARBUROS</v>
      </c>
      <c r="C194" s="6" t="s">
        <v>221</v>
      </c>
    </row>
    <row r="195" spans="1:3">
      <c r="A195" s="5">
        <v>585</v>
      </c>
      <c r="B195" s="6" t="str">
        <f t="shared" si="2"/>
        <v>AGENCIA BOLIVIANA ESPACIAL</v>
      </c>
      <c r="C195" s="6" t="s">
        <v>222</v>
      </c>
    </row>
    <row r="196" spans="1:3">
      <c r="A196" s="5">
        <v>586</v>
      </c>
      <c r="B196" s="6" t="str">
        <f t="shared" si="2"/>
        <v>EMPRESA AZUCARERA SAN BUENAVENTURA</v>
      </c>
      <c r="C196" s="6" t="s">
        <v>223</v>
      </c>
    </row>
    <row r="197" spans="1:3">
      <c r="A197" s="3">
        <v>587</v>
      </c>
      <c r="B197" s="7" t="str">
        <f t="shared" si="2"/>
        <v>EMPRESA ESTRATÉGICA BOLIVIANA CONSTRUCCIÓN Y CONSERV. INFRAESTRUCTURA CIVIL</v>
      </c>
      <c r="C197" s="7" t="s">
        <v>1238</v>
      </c>
    </row>
    <row r="198" spans="1:3">
      <c r="A198" s="3">
        <v>588</v>
      </c>
      <c r="B198" s="4" t="str">
        <f t="shared" si="2"/>
        <v>EMPRESA PÚBLICA NACIONAL TEXTIL</v>
      </c>
      <c r="C198" s="4" t="s">
        <v>224</v>
      </c>
    </row>
    <row r="199" spans="1:3">
      <c r="A199" s="3">
        <v>589</v>
      </c>
      <c r="B199" s="4" t="str">
        <f t="shared" si="2"/>
        <v>EMPRESA DE CONSTRUCCIONES DEL EJÉRCITO</v>
      </c>
      <c r="C199" s="4" t="s">
        <v>225</v>
      </c>
    </row>
    <row r="200" spans="1:3">
      <c r="A200" s="3">
        <v>590</v>
      </c>
      <c r="B200" s="4" t="str">
        <f t="shared" si="2"/>
        <v>EMPRESA PÚBLICA "QUIPUS"</v>
      </c>
      <c r="C200" s="4" t="s">
        <v>226</v>
      </c>
    </row>
    <row r="201" spans="1:3">
      <c r="A201" s="3">
        <v>591</v>
      </c>
      <c r="B201" s="4" t="str">
        <f t="shared" si="2"/>
        <v>EMPRESA ESTATAL DE TRANSPORTE POR CABLE MI TELEFÉRICO</v>
      </c>
      <c r="C201" s="4" t="s">
        <v>227</v>
      </c>
    </row>
    <row r="202" spans="1:3">
      <c r="A202" s="3">
        <v>592</v>
      </c>
      <c r="B202" s="4" t="str">
        <f t="shared" si="2"/>
        <v>EMPRESA ESTATAL BOLIVIANA DE TURISMO</v>
      </c>
      <c r="C202" s="4" t="s">
        <v>228</v>
      </c>
    </row>
    <row r="203" spans="1:3">
      <c r="A203" s="3">
        <v>593</v>
      </c>
      <c r="B203" s="4" t="str">
        <f t="shared" ref="B203:B269" si="3">UPPER(C203)</f>
        <v>EMPRESA PÚBLICA YACANA</v>
      </c>
      <c r="C203" s="4" t="s">
        <v>229</v>
      </c>
    </row>
    <row r="204" spans="1:3">
      <c r="A204" s="3">
        <v>594</v>
      </c>
      <c r="B204" s="4" t="str">
        <f t="shared" si="3"/>
        <v>ADMINISTRACIÓN DE SERVICIOS PORTUARIOS - BOLIVIA</v>
      </c>
      <c r="C204" s="4" t="s">
        <v>760</v>
      </c>
    </row>
    <row r="205" spans="1:3">
      <c r="A205" s="3">
        <v>595</v>
      </c>
      <c r="B205" s="4" t="str">
        <f t="shared" si="3"/>
        <v>GESTORA PÚBLICA DE LA SEGURIDAD SOCIAL DE LARGO PLAZO</v>
      </c>
      <c r="C205" s="4" t="s">
        <v>1278</v>
      </c>
    </row>
    <row r="206" spans="1:3">
      <c r="A206" s="3">
        <v>598</v>
      </c>
      <c r="B206" s="4" t="str">
        <f t="shared" si="3"/>
        <v>EMPRESA PÚBLICA "EDITORIAL DEL ESTADO PLURINACIONAL DE BOLIVIA"</v>
      </c>
      <c r="C206" s="4" t="s">
        <v>1420</v>
      </c>
    </row>
    <row r="207" spans="1:3">
      <c r="A207" s="3">
        <v>620</v>
      </c>
      <c r="B207" s="4" t="str">
        <f t="shared" si="3"/>
        <v>COMPLEJO AGROINDUSTRIAL DE SAN BUENA AVENTURA</v>
      </c>
      <c r="C207" s="4" t="s">
        <v>230</v>
      </c>
    </row>
    <row r="208" spans="1:3">
      <c r="A208" s="3">
        <v>633</v>
      </c>
      <c r="B208" s="4" t="str">
        <f t="shared" si="3"/>
        <v>EMPRESA MISICUNI</v>
      </c>
      <c r="C208" s="4" t="s">
        <v>231</v>
      </c>
    </row>
    <row r="209" spans="1:3">
      <c r="A209" s="3">
        <v>634</v>
      </c>
      <c r="B209" s="4" t="str">
        <f t="shared" si="3"/>
        <v>EMPRESA PÚB. DEPTAL. HOTEL TERMINAL-TERMINAL DE BUSES ORURO</v>
      </c>
      <c r="C209" s="4" t="s">
        <v>232</v>
      </c>
    </row>
    <row r="210" spans="1:3">
      <c r="A210" s="3">
        <v>650</v>
      </c>
      <c r="B210" s="4" t="str">
        <f t="shared" si="3"/>
        <v xml:space="preserve">ASAMBLEA LEGISLATIVA PLURINACIONAL                                     </v>
      </c>
      <c r="C210" s="100" t="s">
        <v>1331</v>
      </c>
    </row>
    <row r="211" spans="1:3">
      <c r="A211" s="3">
        <v>660</v>
      </c>
      <c r="B211" s="4" t="str">
        <f t="shared" si="3"/>
        <v>ÓRGANO JUDICIAL</v>
      </c>
      <c r="C211" s="4" t="s">
        <v>234</v>
      </c>
    </row>
    <row r="212" spans="1:3">
      <c r="A212" s="3">
        <v>661</v>
      </c>
      <c r="B212" s="4" t="str">
        <f t="shared" si="3"/>
        <v>TRIBUNAL CONSTITUCIONAL PLURINACIONAL</v>
      </c>
      <c r="C212" s="4" t="s">
        <v>235</v>
      </c>
    </row>
    <row r="213" spans="1:3">
      <c r="A213" s="3">
        <v>670</v>
      </c>
      <c r="B213" s="4" t="str">
        <f t="shared" si="3"/>
        <v>ÓRGANO ELECTORAL PLURINACIONAL</v>
      </c>
      <c r="C213" s="4" t="s">
        <v>236</v>
      </c>
    </row>
    <row r="214" spans="1:3">
      <c r="A214" s="3">
        <v>680</v>
      </c>
      <c r="B214" s="4" t="str">
        <f t="shared" si="3"/>
        <v>CONTRALORIA GENERAL DEL ESTADO</v>
      </c>
      <c r="C214" s="4" t="s">
        <v>237</v>
      </c>
    </row>
    <row r="215" spans="1:3">
      <c r="A215" s="3">
        <v>681</v>
      </c>
      <c r="B215" s="4" t="str">
        <f t="shared" si="3"/>
        <v>MINISTERIO PÚBLICO</v>
      </c>
      <c r="C215" s="4" t="s">
        <v>238</v>
      </c>
    </row>
    <row r="216" spans="1:3">
      <c r="A216" s="3">
        <v>682</v>
      </c>
      <c r="B216" s="4" t="str">
        <f t="shared" si="3"/>
        <v>DEFENSORÍA DEL PUEBLO</v>
      </c>
      <c r="C216" s="4" t="s">
        <v>239</v>
      </c>
    </row>
    <row r="217" spans="1:3">
      <c r="A217" s="3">
        <v>683</v>
      </c>
      <c r="B217" s="4" t="str">
        <f t="shared" si="3"/>
        <v>PROCURADURÍA GENERAL DEL ESTADO</v>
      </c>
      <c r="C217" s="4" t="s">
        <v>240</v>
      </c>
    </row>
    <row r="218" spans="1:3">
      <c r="A218" s="3">
        <v>716</v>
      </c>
      <c r="B218" s="4" t="str">
        <f t="shared" si="3"/>
        <v>EMPRESA TARIJEÑA DEL GAS</v>
      </c>
      <c r="C218" s="4" t="s">
        <v>241</v>
      </c>
    </row>
    <row r="219" spans="1:3">
      <c r="A219" s="3">
        <v>718</v>
      </c>
      <c r="B219" s="4" t="str">
        <f t="shared" si="3"/>
        <v>COMPLEJO AGROINDUSTRIAL BUENA VISTA</v>
      </c>
      <c r="C219" s="4" t="s">
        <v>242</v>
      </c>
    </row>
    <row r="220" spans="1:3">
      <c r="A220" s="3">
        <v>761</v>
      </c>
      <c r="B220" s="4" t="str">
        <f t="shared" si="3"/>
        <v>SERVICIO AUTÓNOMO MUNICIPAL DE AGUA POTABLE Y ALCANTARILLADO</v>
      </c>
      <c r="C220" s="4" t="s">
        <v>243</v>
      </c>
    </row>
    <row r="221" spans="1:3">
      <c r="A221" s="3">
        <v>781</v>
      </c>
      <c r="B221" s="4" t="str">
        <f t="shared" si="3"/>
        <v>SERVICIO MUNICIPAL DE AGUA POTABLE Y ALCANTARILLADO</v>
      </c>
      <c r="C221" s="4" t="s">
        <v>244</v>
      </c>
    </row>
    <row r="222" spans="1:3">
      <c r="A222" s="3">
        <v>802</v>
      </c>
      <c r="B222" s="4" t="str">
        <f t="shared" si="3"/>
        <v>EMPRESA LOCAL DE AGUA POTABLE Y ALCANTARILLADO SUCRE</v>
      </c>
      <c r="C222" s="4" t="s">
        <v>245</v>
      </c>
    </row>
    <row r="223" spans="1:3">
      <c r="A223" s="3">
        <v>821</v>
      </c>
      <c r="B223" s="4" t="str">
        <f t="shared" si="3"/>
        <v>ADMINISTRACIÓN AUTÓNOMA PARA OBRAS SANITARIAS - POTOSÍ</v>
      </c>
      <c r="C223" s="4" t="s">
        <v>246</v>
      </c>
    </row>
    <row r="224" spans="1:3">
      <c r="A224" s="3">
        <v>831</v>
      </c>
      <c r="B224" s="4" t="str">
        <f t="shared" si="3"/>
        <v>SERVICIO LOCAL DE ACUEDUCTOS Y ALCANTARILLADO - ORURO</v>
      </c>
      <c r="C224" s="4" t="s">
        <v>247</v>
      </c>
    </row>
    <row r="225" spans="1:3">
      <c r="A225" s="3">
        <v>862</v>
      </c>
      <c r="B225" s="4" t="str">
        <f t="shared" si="3"/>
        <v>FONDO NACIONAL DE DESARROLLO REGIONAL</v>
      </c>
      <c r="C225" s="4" t="s">
        <v>248</v>
      </c>
    </row>
    <row r="226" spans="1:3">
      <c r="A226" s="3">
        <v>865</v>
      </c>
      <c r="B226" s="4" t="str">
        <f t="shared" si="3"/>
        <v>FONDO DE DESARROLLO DEL SIST.FIN. Y APOYO AL SEC.PRODUCTIVO</v>
      </c>
      <c r="C226" s="4" t="s">
        <v>249</v>
      </c>
    </row>
    <row r="227" spans="1:3">
      <c r="A227" s="3">
        <v>866</v>
      </c>
      <c r="B227" s="4" t="str">
        <f t="shared" si="3"/>
        <v>DIRECTORIO UNICO DE FONDOS</v>
      </c>
      <c r="C227" s="4" t="s">
        <v>250</v>
      </c>
    </row>
    <row r="228" spans="1:3">
      <c r="A228" s="3">
        <v>867</v>
      </c>
      <c r="B228" s="4" t="str">
        <f t="shared" si="3"/>
        <v>FONDO ROTATORIO DE FOMENTO PRODUCTIVO REGIONAL</v>
      </c>
      <c r="C228" s="4" t="s">
        <v>251</v>
      </c>
    </row>
    <row r="229" spans="1:3">
      <c r="A229" s="3">
        <v>901</v>
      </c>
      <c r="B229" s="4" t="str">
        <f t="shared" si="3"/>
        <v>GOBIERNO AUTÓNOMO DEPARTAMENTAL DE CHUQUISACA</v>
      </c>
      <c r="C229" s="4" t="s">
        <v>252</v>
      </c>
    </row>
    <row r="230" spans="1:3">
      <c r="A230" s="3">
        <v>902</v>
      </c>
      <c r="B230" s="4" t="str">
        <f t="shared" si="3"/>
        <v>GOBIERNO AUTÓNOMO DEPARTAMENTAL DE LA PAZ</v>
      </c>
      <c r="C230" s="4" t="s">
        <v>253</v>
      </c>
    </row>
    <row r="231" spans="1:3">
      <c r="A231" s="3">
        <v>903</v>
      </c>
      <c r="B231" s="4" t="str">
        <f t="shared" si="3"/>
        <v>GOBIERNO AUTÓNOMO DEPARTAMENTAL DE COCHABAMBA</v>
      </c>
      <c r="C231" s="4" t="s">
        <v>254</v>
      </c>
    </row>
    <row r="232" spans="1:3">
      <c r="A232" s="3">
        <v>904</v>
      </c>
      <c r="B232" s="4" t="str">
        <f t="shared" si="3"/>
        <v>GOBIERNO AUTÓNOMO DEPARTAMENTAL DE ORURO</v>
      </c>
      <c r="C232" s="4" t="s">
        <v>255</v>
      </c>
    </row>
    <row r="233" spans="1:3">
      <c r="A233" s="3">
        <v>905</v>
      </c>
      <c r="B233" s="4" t="str">
        <f t="shared" si="3"/>
        <v>GOBIERNO AUTÓNOMO DEPARTAMENTAL DE POTOSÍ</v>
      </c>
      <c r="C233" s="4" t="s">
        <v>256</v>
      </c>
    </row>
    <row r="234" spans="1:3">
      <c r="A234" s="3">
        <v>906</v>
      </c>
      <c r="B234" s="4" t="str">
        <f t="shared" si="3"/>
        <v>GOBIERNO AUTÓNOMO DEPARTAMENTAL DE TARIJA</v>
      </c>
      <c r="C234" s="4" t="s">
        <v>257</v>
      </c>
    </row>
    <row r="235" spans="1:3">
      <c r="A235" s="3">
        <v>907</v>
      </c>
      <c r="B235" s="4" t="str">
        <f t="shared" si="3"/>
        <v>GOBIERNO AUTÓNOMO DEPARTAMENTAL DE SANTA CRUZ</v>
      </c>
      <c r="C235" s="4" t="s">
        <v>258</v>
      </c>
    </row>
    <row r="236" spans="1:3">
      <c r="A236" s="3">
        <v>908</v>
      </c>
      <c r="B236" s="4" t="str">
        <f t="shared" si="3"/>
        <v>GOBIERNO AUTÓNOMO DEPARTAMENTAL DEL BENI</v>
      </c>
      <c r="C236" s="4" t="s">
        <v>259</v>
      </c>
    </row>
    <row r="237" spans="1:3">
      <c r="A237" s="3">
        <v>909</v>
      </c>
      <c r="B237" s="4" t="str">
        <f t="shared" si="3"/>
        <v>GOBIERNO AUTÓNOMO DEPARTAMENTAL DE PANDO</v>
      </c>
      <c r="C237" s="4" t="s">
        <v>260</v>
      </c>
    </row>
    <row r="238" spans="1:3">
      <c r="A238" s="3">
        <v>950</v>
      </c>
      <c r="B238" s="4" t="str">
        <f t="shared" si="3"/>
        <v>BANCO VIVIENDA</v>
      </c>
      <c r="C238" s="4" t="s">
        <v>261</v>
      </c>
    </row>
    <row r="239" spans="1:3">
      <c r="A239" s="3">
        <v>951</v>
      </c>
      <c r="B239" s="4" t="str">
        <f t="shared" si="3"/>
        <v>BANCO CENTRAL DE BOLIVIA</v>
      </c>
      <c r="C239" s="4" t="s">
        <v>262</v>
      </c>
    </row>
    <row r="240" spans="1:3">
      <c r="A240" s="3">
        <v>999</v>
      </c>
      <c r="B240" s="4" t="str">
        <f t="shared" si="3"/>
        <v>SECTOR PRIVADO</v>
      </c>
      <c r="C240" s="4" t="s">
        <v>263</v>
      </c>
    </row>
    <row r="241" spans="1:3">
      <c r="A241" s="3">
        <v>1101</v>
      </c>
      <c r="B241" s="4" t="str">
        <f t="shared" si="3"/>
        <v>GOBIERNO AUTÓNOMO MUNICIPAL DE SUCRE</v>
      </c>
      <c r="C241" s="4" t="s">
        <v>264</v>
      </c>
    </row>
    <row r="242" spans="1:3">
      <c r="A242" s="3">
        <v>1102</v>
      </c>
      <c r="B242" s="4" t="str">
        <f t="shared" si="3"/>
        <v>GOBIERNO AUTÓNOMO MUNICIPAL DE YOTALA</v>
      </c>
      <c r="C242" s="4" t="s">
        <v>265</v>
      </c>
    </row>
    <row r="243" spans="1:3">
      <c r="A243" s="3">
        <v>1103</v>
      </c>
      <c r="B243" s="4" t="str">
        <f t="shared" si="3"/>
        <v>GOBIERNO AUTÓNOMO MUNICIPAL DE POROMA</v>
      </c>
      <c r="C243" s="4" t="s">
        <v>266</v>
      </c>
    </row>
    <row r="244" spans="1:3">
      <c r="A244" s="3">
        <v>1104</v>
      </c>
      <c r="B244" s="4" t="str">
        <f t="shared" si="3"/>
        <v>GOBIERNO AUTÓNOMO MUNICIPAL DE VILLA AZURDUY</v>
      </c>
      <c r="C244" s="4" t="s">
        <v>267</v>
      </c>
    </row>
    <row r="245" spans="1:3">
      <c r="A245" s="3">
        <v>1105</v>
      </c>
      <c r="B245" s="4" t="str">
        <f t="shared" si="3"/>
        <v>GOBIERNO AUTÓNOMO MUNICIPAL DE TARVITA (VILLA ORÍAS)</v>
      </c>
      <c r="C245" s="4" t="s">
        <v>268</v>
      </c>
    </row>
    <row r="246" spans="1:3">
      <c r="A246" s="3">
        <v>1106</v>
      </c>
      <c r="B246" s="4" t="str">
        <f t="shared" si="3"/>
        <v>GOBIERNO AUTÓNOMO MUNICIPAL DE VILLA ZUDAÑEZ (TACOPAYA)</v>
      </c>
      <c r="C246" s="4" t="s">
        <v>269</v>
      </c>
    </row>
    <row r="247" spans="1:3">
      <c r="A247" s="3">
        <v>1107</v>
      </c>
      <c r="B247" s="4" t="str">
        <f t="shared" si="3"/>
        <v>GOBIERNO AUTÓNOMO MUNICIPAL DE PRESTO</v>
      </c>
      <c r="C247" s="4" t="s">
        <v>270</v>
      </c>
    </row>
    <row r="248" spans="1:3">
      <c r="A248" s="3">
        <v>1108</v>
      </c>
      <c r="B248" s="4" t="str">
        <f t="shared" si="3"/>
        <v>GOBIERNO AUTÓNOMO MUNICIPAL DE VILLA MOJOCOYA</v>
      </c>
      <c r="C248" s="4" t="s">
        <v>271</v>
      </c>
    </row>
    <row r="249" spans="1:3">
      <c r="A249" s="3">
        <v>1109</v>
      </c>
      <c r="B249" s="4" t="str">
        <f t="shared" si="3"/>
        <v>GOBIERNO AUTÓNOMO MUNICIPAL DE ICLA</v>
      </c>
      <c r="C249" s="4" t="s">
        <v>272</v>
      </c>
    </row>
    <row r="250" spans="1:3">
      <c r="A250" s="3">
        <v>1110</v>
      </c>
      <c r="B250" s="4" t="str">
        <f t="shared" si="3"/>
        <v>GOBIERNO AUTÓNOMO MUNICIPAL DE PADILLA</v>
      </c>
      <c r="C250" s="4" t="s">
        <v>273</v>
      </c>
    </row>
    <row r="251" spans="1:3">
      <c r="A251" s="3">
        <v>1111</v>
      </c>
      <c r="B251" s="4" t="str">
        <f t="shared" si="3"/>
        <v>GOBIERNO AUTÓNOMO MUNICIPAL DE TOMINA</v>
      </c>
      <c r="C251" s="4" t="s">
        <v>274</v>
      </c>
    </row>
    <row r="252" spans="1:3">
      <c r="A252" s="3">
        <v>1112</v>
      </c>
      <c r="B252" s="4" t="str">
        <f t="shared" si="3"/>
        <v>GOBIERNO AUTÓNOMO MUNICIPAL DE SOPACHUY</v>
      </c>
      <c r="C252" s="4" t="s">
        <v>275</v>
      </c>
    </row>
    <row r="253" spans="1:3">
      <c r="A253" s="3">
        <v>1113</v>
      </c>
      <c r="B253" s="4" t="str">
        <f t="shared" si="3"/>
        <v>GOBIERNO AUTÓNOMO MUNICIPAL DE VILLA ALCALÁ</v>
      </c>
      <c r="C253" s="4" t="s">
        <v>276</v>
      </c>
    </row>
    <row r="254" spans="1:3">
      <c r="A254" s="3">
        <v>1114</v>
      </c>
      <c r="B254" s="4" t="str">
        <f t="shared" si="3"/>
        <v>GOBIERNO AUTÓNOMO MUNICIPAL DE EL VILLAR</v>
      </c>
      <c r="C254" s="4" t="s">
        <v>277</v>
      </c>
    </row>
    <row r="255" spans="1:3">
      <c r="A255" s="3">
        <v>1115</v>
      </c>
      <c r="B255" s="4" t="str">
        <f t="shared" si="3"/>
        <v>GOBIERNO AUTÓNOMO MUNICIPAL DE MONTEAGUDO</v>
      </c>
      <c r="C255" s="4" t="s">
        <v>278</v>
      </c>
    </row>
    <row r="256" spans="1:3">
      <c r="A256" s="3">
        <v>1116</v>
      </c>
      <c r="B256" s="4" t="str">
        <f t="shared" si="3"/>
        <v>GOBIERNO AUTÓNOMO MUNICIPAL DE SAN PABLO DE HUACARETA</v>
      </c>
      <c r="C256" s="4" t="s">
        <v>279</v>
      </c>
    </row>
    <row r="257" spans="1:3">
      <c r="A257" s="3">
        <v>1117</v>
      </c>
      <c r="B257" s="4" t="str">
        <f t="shared" si="3"/>
        <v>GOBIERNO AUTÓNOMO MUNICIPAL DE TARABUCO</v>
      </c>
      <c r="C257" s="4" t="s">
        <v>280</v>
      </c>
    </row>
    <row r="258" spans="1:3">
      <c r="A258" s="3">
        <v>1118</v>
      </c>
      <c r="B258" s="4" t="str">
        <f t="shared" si="3"/>
        <v>GOBIERNO AUTÓNOMO MUNICIPAL DE YAMPARÁEZ</v>
      </c>
      <c r="C258" s="4" t="s">
        <v>281</v>
      </c>
    </row>
    <row r="259" spans="1:3">
      <c r="A259" s="3">
        <v>1119</v>
      </c>
      <c r="B259" s="4" t="str">
        <f t="shared" si="3"/>
        <v>GOBIERNO AUTÓNOMO MUNICIPAL DE CAMARGO</v>
      </c>
      <c r="C259" s="4" t="s">
        <v>282</v>
      </c>
    </row>
    <row r="260" spans="1:3">
      <c r="A260" s="3">
        <v>1120</v>
      </c>
      <c r="B260" s="4" t="str">
        <f t="shared" si="3"/>
        <v>GOBIERNO AUTÓNOMO MUNICIPAL DE SAN LUCAS</v>
      </c>
      <c r="C260" s="4" t="s">
        <v>283</v>
      </c>
    </row>
    <row r="261" spans="1:3">
      <c r="A261" s="3">
        <v>1121</v>
      </c>
      <c r="B261" s="4" t="str">
        <f t="shared" si="3"/>
        <v>GOBIERNO AUTÓNOMO MUNICIPAL DE INCAHUASI</v>
      </c>
      <c r="C261" s="4" t="s">
        <v>284</v>
      </c>
    </row>
    <row r="262" spans="1:3">
      <c r="A262" s="3">
        <v>1122</v>
      </c>
      <c r="B262" s="4" t="str">
        <f t="shared" si="3"/>
        <v>GOBIERNO AUTÓNOMO MUNICIPAL DE VILLA SERRANO</v>
      </c>
      <c r="C262" s="4" t="s">
        <v>285</v>
      </c>
    </row>
    <row r="263" spans="1:3">
      <c r="A263" s="3">
        <v>1123</v>
      </c>
      <c r="B263" s="4" t="str">
        <f t="shared" si="3"/>
        <v>GOBIERNO AUTÓNOMO MUNICIPAL DE CAMATAQUI (VILLA ABECIA)</v>
      </c>
      <c r="C263" s="4" t="s">
        <v>286</v>
      </c>
    </row>
    <row r="264" spans="1:3">
      <c r="A264" s="3">
        <v>1124</v>
      </c>
      <c r="B264" s="4" t="str">
        <f t="shared" si="3"/>
        <v>GOBIERNO AUTÓNOMO MUNICIPAL DE CULPINA</v>
      </c>
      <c r="C264" s="4" t="s">
        <v>287</v>
      </c>
    </row>
    <row r="265" spans="1:3">
      <c r="A265" s="3">
        <v>1125</v>
      </c>
      <c r="B265" s="4" t="str">
        <f t="shared" si="3"/>
        <v>GOBIERNO AUTÓNOMO MUNICIPAL DE LAS CARRERAS</v>
      </c>
      <c r="C265" s="4" t="s">
        <v>288</v>
      </c>
    </row>
    <row r="266" spans="1:3">
      <c r="A266" s="3">
        <v>1126</v>
      </c>
      <c r="B266" s="4" t="str">
        <f t="shared" si="3"/>
        <v>GOBIERNO AUTÓNOMO MUNICIPAL DE VILLA VACA GUZMÁN</v>
      </c>
      <c r="C266" s="4" t="s">
        <v>289</v>
      </c>
    </row>
    <row r="267" spans="1:3">
      <c r="A267" s="3">
        <v>1127</v>
      </c>
      <c r="B267" s="4" t="str">
        <f t="shared" si="3"/>
        <v>GOBIERNO AUTÓNOMO MUNICIPAL DE VILLA DE HUACAYA</v>
      </c>
      <c r="C267" s="4" t="s">
        <v>290</v>
      </c>
    </row>
    <row r="268" spans="1:3">
      <c r="A268" s="3">
        <v>1128</v>
      </c>
      <c r="B268" s="4" t="str">
        <f t="shared" si="3"/>
        <v>GOBIERNO AUTÓNOMO MUNICIPAL DE MACHARETI</v>
      </c>
      <c r="C268" s="4" t="s">
        <v>291</v>
      </c>
    </row>
    <row r="269" spans="1:3">
      <c r="A269" s="3">
        <v>1129</v>
      </c>
      <c r="B269" s="4" t="str">
        <f t="shared" si="3"/>
        <v>GOBIERNO AUTÓNOMO MUNICIPAL DE VILLA CHARCAS</v>
      </c>
      <c r="C269" s="4" t="s">
        <v>292</v>
      </c>
    </row>
    <row r="270" spans="1:3">
      <c r="A270" s="3">
        <v>1201</v>
      </c>
      <c r="B270" s="4" t="str">
        <f t="shared" ref="B270:B333" si="4">UPPER(C270)</f>
        <v>GOBIERNO AUTÓNOMO MUNICIPAL DE LA PAZ</v>
      </c>
      <c r="C270" s="4" t="s">
        <v>293</v>
      </c>
    </row>
    <row r="271" spans="1:3">
      <c r="A271" s="3">
        <v>1202</v>
      </c>
      <c r="B271" s="4" t="str">
        <f t="shared" si="4"/>
        <v>GOBIERNO AUTÓNOMO MUNICIPAL DE PALCA</v>
      </c>
      <c r="C271" s="4" t="s">
        <v>294</v>
      </c>
    </row>
    <row r="272" spans="1:3">
      <c r="A272" s="3">
        <v>1203</v>
      </c>
      <c r="B272" s="4" t="str">
        <f t="shared" si="4"/>
        <v>GOBIERNO AUTÓNOMO MUNICIPAL DE MECAPACA</v>
      </c>
      <c r="C272" s="4" t="s">
        <v>295</v>
      </c>
    </row>
    <row r="273" spans="1:3">
      <c r="A273" s="3">
        <v>1204</v>
      </c>
      <c r="B273" s="4" t="str">
        <f t="shared" si="4"/>
        <v>GOBIERNO AUTÓNOMO MUNICIPAL DE ACHOCALLA</v>
      </c>
      <c r="C273" s="4" t="s">
        <v>296</v>
      </c>
    </row>
    <row r="274" spans="1:3">
      <c r="A274" s="3">
        <v>1205</v>
      </c>
      <c r="B274" s="4" t="str">
        <f t="shared" si="4"/>
        <v>GOBIERNO AUTÓNOMO MUNICIPAL DE EL ALTO DE LA PAZ</v>
      </c>
      <c r="C274" s="4" t="s">
        <v>297</v>
      </c>
    </row>
    <row r="275" spans="1:3">
      <c r="A275" s="3">
        <v>1206</v>
      </c>
      <c r="B275" s="4" t="str">
        <f t="shared" si="4"/>
        <v>GOBIERNO AUTÓNOMO MUNICIPAL DE VIACHA</v>
      </c>
      <c r="C275" s="4" t="s">
        <v>298</v>
      </c>
    </row>
    <row r="276" spans="1:3">
      <c r="A276" s="3">
        <v>1207</v>
      </c>
      <c r="B276" s="4" t="str">
        <f t="shared" si="4"/>
        <v>GOBIERNO AUTÓNOMO MUNICIPAL DE GUAQUI</v>
      </c>
      <c r="C276" s="4" t="s">
        <v>299</v>
      </c>
    </row>
    <row r="277" spans="1:3">
      <c r="A277" s="3">
        <v>1208</v>
      </c>
      <c r="B277" s="4" t="str">
        <f t="shared" si="4"/>
        <v>GOBIERNO AUTÓNOMO MUNICIPAL DE TIAHUANACU</v>
      </c>
      <c r="C277" s="4" t="s">
        <v>300</v>
      </c>
    </row>
    <row r="278" spans="1:3">
      <c r="A278" s="3">
        <v>1209</v>
      </c>
      <c r="B278" s="4" t="str">
        <f t="shared" si="4"/>
        <v>GOBIERNO AUTÓNOMO MUNICIPAL DE DESAGUADERO</v>
      </c>
      <c r="C278" s="4" t="s">
        <v>301</v>
      </c>
    </row>
    <row r="279" spans="1:3">
      <c r="A279" s="3">
        <v>1210</v>
      </c>
      <c r="B279" s="4" t="str">
        <f t="shared" si="4"/>
        <v>GOBIERNO AUTÓNOMO MUNICIPAL DE CARANAVI</v>
      </c>
      <c r="C279" s="4" t="s">
        <v>302</v>
      </c>
    </row>
    <row r="280" spans="1:3">
      <c r="A280" s="3">
        <v>1211</v>
      </c>
      <c r="B280" s="4" t="str">
        <f t="shared" si="4"/>
        <v>GOBIERNO AUTÓNOMO MUNICIPAL DE SICA SICA (VILLA AROMA)</v>
      </c>
      <c r="C280" s="4" t="s">
        <v>303</v>
      </c>
    </row>
    <row r="281" spans="1:3">
      <c r="A281" s="3">
        <v>1212</v>
      </c>
      <c r="B281" s="4" t="str">
        <f t="shared" si="4"/>
        <v>GOBIERNO AUTÓNOMO MUNICIPAL DE UMALA</v>
      </c>
      <c r="C281" s="4" t="s">
        <v>304</v>
      </c>
    </row>
    <row r="282" spans="1:3">
      <c r="A282" s="3">
        <v>1213</v>
      </c>
      <c r="B282" s="4" t="str">
        <f t="shared" si="4"/>
        <v>GOBIERNO AUTÓNOMO MUNICIPAL DE AYO AYO</v>
      </c>
      <c r="C282" s="4" t="s">
        <v>305</v>
      </c>
    </row>
    <row r="283" spans="1:3">
      <c r="A283" s="3">
        <v>1214</v>
      </c>
      <c r="B283" s="4" t="str">
        <f t="shared" si="4"/>
        <v>GOBIERNO AUTÓNOMO MUNICIPAL DE CALAMARCA</v>
      </c>
      <c r="C283" s="4" t="s">
        <v>306</v>
      </c>
    </row>
    <row r="284" spans="1:3">
      <c r="A284" s="3">
        <v>1215</v>
      </c>
      <c r="B284" s="4" t="str">
        <f t="shared" si="4"/>
        <v>GOBIERNO AUTÓNOMO MUNICIPAL DE PATACAMAYA</v>
      </c>
      <c r="C284" s="4" t="s">
        <v>307</v>
      </c>
    </row>
    <row r="285" spans="1:3">
      <c r="A285" s="3">
        <v>1216</v>
      </c>
      <c r="B285" s="4" t="str">
        <f t="shared" si="4"/>
        <v>GOBIERNO AUTÓNOMO MUNICIPAL DE COLQUENCHA</v>
      </c>
      <c r="C285" s="4" t="s">
        <v>308</v>
      </c>
    </row>
    <row r="286" spans="1:3">
      <c r="A286" s="3">
        <v>1217</v>
      </c>
      <c r="B286" s="4" t="str">
        <f t="shared" si="4"/>
        <v>GOBIERNO AUTÓNOMO MUNICIPAL DE COLLANA</v>
      </c>
      <c r="C286" s="4" t="s">
        <v>309</v>
      </c>
    </row>
    <row r="287" spans="1:3">
      <c r="A287" s="3">
        <v>1218</v>
      </c>
      <c r="B287" s="4" t="str">
        <f t="shared" si="4"/>
        <v>GOBIERNO AUTÓNOMO MUNICIPAL DE INQUISIVI</v>
      </c>
      <c r="C287" s="4" t="s">
        <v>310</v>
      </c>
    </row>
    <row r="288" spans="1:3">
      <c r="A288" s="3">
        <v>1219</v>
      </c>
      <c r="B288" s="4" t="str">
        <f t="shared" si="4"/>
        <v>GOBIERNO AUTÓNOMO MUNICIPAL DE QUIME</v>
      </c>
      <c r="C288" s="4" t="s">
        <v>311</v>
      </c>
    </row>
    <row r="289" spans="1:3">
      <c r="A289" s="3">
        <v>1220</v>
      </c>
      <c r="B289" s="4" t="str">
        <f t="shared" si="4"/>
        <v>GOBIERNO AUTÓNOMO MUNICIPAL DE CAJUATA</v>
      </c>
      <c r="C289" s="4" t="s">
        <v>312</v>
      </c>
    </row>
    <row r="290" spans="1:3">
      <c r="A290" s="3">
        <v>1221</v>
      </c>
      <c r="B290" s="4" t="str">
        <f t="shared" si="4"/>
        <v>GOBIERNO AUTÓNOMO MUNICIPAL DE COLQUIRI</v>
      </c>
      <c r="C290" s="4" t="s">
        <v>313</v>
      </c>
    </row>
    <row r="291" spans="1:3">
      <c r="A291" s="3">
        <v>1222</v>
      </c>
      <c r="B291" s="4" t="str">
        <f t="shared" si="4"/>
        <v>GOBIERNO AUTÓNOMO MUNICIPAL DE ICHOCA</v>
      </c>
      <c r="C291" s="4" t="s">
        <v>314</v>
      </c>
    </row>
    <row r="292" spans="1:3">
      <c r="A292" s="3">
        <v>1223</v>
      </c>
      <c r="B292" s="4" t="str">
        <f t="shared" si="4"/>
        <v>GOBIERNO AUTÓNOMO MUNICIPAL DE VILLA LIBERTAD LICOMA</v>
      </c>
      <c r="C292" s="4" t="s">
        <v>315</v>
      </c>
    </row>
    <row r="293" spans="1:3">
      <c r="A293" s="3">
        <v>1224</v>
      </c>
      <c r="B293" s="4" t="str">
        <f t="shared" si="4"/>
        <v>GOBIERNO AUTÓNOMO MUNICIPAL DE ACHACACHI</v>
      </c>
      <c r="C293" s="4" t="s">
        <v>316</v>
      </c>
    </row>
    <row r="294" spans="1:3">
      <c r="A294" s="3">
        <v>1225</v>
      </c>
      <c r="B294" s="4" t="str">
        <f t="shared" si="4"/>
        <v>GOBIERNO AUTÓNOMO MUNICIPAL DE ANCORAIMES</v>
      </c>
      <c r="C294" s="4" t="s">
        <v>317</v>
      </c>
    </row>
    <row r="295" spans="1:3">
      <c r="A295" s="3">
        <v>1226</v>
      </c>
      <c r="B295" s="4" t="str">
        <f t="shared" si="4"/>
        <v>GOBIERNO AUTÓNOMO MUNICIPAL DE SORATA</v>
      </c>
      <c r="C295" s="4" t="s">
        <v>318</v>
      </c>
    </row>
    <row r="296" spans="1:3">
      <c r="A296" s="3">
        <v>1227</v>
      </c>
      <c r="B296" s="4" t="str">
        <f t="shared" si="4"/>
        <v>GOBIERNO AUTÓNOMO MUNICIPAL DE GUANAY</v>
      </c>
      <c r="C296" s="4" t="s">
        <v>319</v>
      </c>
    </row>
    <row r="297" spans="1:3">
      <c r="A297" s="3">
        <v>1228</v>
      </c>
      <c r="B297" s="4" t="str">
        <f t="shared" si="4"/>
        <v>GOBIERNO AUTÓNOMO MUNICIPAL DE TACACOMA</v>
      </c>
      <c r="C297" s="4" t="s">
        <v>320</v>
      </c>
    </row>
    <row r="298" spans="1:3">
      <c r="A298" s="3">
        <v>1229</v>
      </c>
      <c r="B298" s="4" t="str">
        <f t="shared" si="4"/>
        <v>GOBIERNO AUTÓNOMO MUNICIPAL DE TIPUANI</v>
      </c>
      <c r="C298" s="4" t="s">
        <v>321</v>
      </c>
    </row>
    <row r="299" spans="1:3">
      <c r="A299" s="3">
        <v>1230</v>
      </c>
      <c r="B299" s="4" t="str">
        <f t="shared" si="4"/>
        <v>GOBIERNO AUTÓNOMO MUNICIPAL DE QUIABAYA</v>
      </c>
      <c r="C299" s="4" t="s">
        <v>322</v>
      </c>
    </row>
    <row r="300" spans="1:3">
      <c r="A300" s="3">
        <v>1231</v>
      </c>
      <c r="B300" s="4" t="str">
        <f t="shared" si="4"/>
        <v>GOBIERNO AUTÓNOMO MUNICIPAL DE COMBAYA</v>
      </c>
      <c r="C300" s="4" t="s">
        <v>323</v>
      </c>
    </row>
    <row r="301" spans="1:3">
      <c r="A301" s="3">
        <v>1232</v>
      </c>
      <c r="B301" s="4" t="str">
        <f t="shared" si="4"/>
        <v>GOBIERNO AUTÓNOMO MUNICIPAL DE COPACABANA</v>
      </c>
      <c r="C301" s="4" t="s">
        <v>324</v>
      </c>
    </row>
    <row r="302" spans="1:3">
      <c r="A302" s="3">
        <v>1233</v>
      </c>
      <c r="B302" s="4" t="str">
        <f t="shared" si="4"/>
        <v>GOBIERNO AUTÓNOMO MUNICIPAL DE SAN PEDRO DE TIQUINA</v>
      </c>
      <c r="C302" s="4" t="s">
        <v>325</v>
      </c>
    </row>
    <row r="303" spans="1:3">
      <c r="A303" s="3">
        <v>1234</v>
      </c>
      <c r="B303" s="4" t="str">
        <f t="shared" si="4"/>
        <v>GOBIERNO AUTÓNOMO MUNICIPAL DE TITO YUPANQUI</v>
      </c>
      <c r="C303" s="4" t="s">
        <v>326</v>
      </c>
    </row>
    <row r="304" spans="1:3">
      <c r="A304" s="3">
        <v>1235</v>
      </c>
      <c r="B304" s="4" t="str">
        <f t="shared" si="4"/>
        <v>GOBIERNO AUTÓNOMO MUNICIPAL DE CHUMA</v>
      </c>
      <c r="C304" s="4" t="s">
        <v>327</v>
      </c>
    </row>
    <row r="305" spans="1:3">
      <c r="A305" s="3">
        <v>1236</v>
      </c>
      <c r="B305" s="4" t="str">
        <f t="shared" si="4"/>
        <v>GOBIERNO AUTÓNOMO MUNICIPAL DE AYATA</v>
      </c>
      <c r="C305" s="4" t="s">
        <v>328</v>
      </c>
    </row>
    <row r="306" spans="1:3">
      <c r="A306" s="3">
        <v>1237</v>
      </c>
      <c r="B306" s="4" t="str">
        <f t="shared" si="4"/>
        <v>GOBIERNO AUTÓNOMO MUNICIPAL DE AUCAPATA</v>
      </c>
      <c r="C306" s="4" t="s">
        <v>329</v>
      </c>
    </row>
    <row r="307" spans="1:3">
      <c r="A307" s="3">
        <v>1238</v>
      </c>
      <c r="B307" s="4" t="str">
        <f t="shared" si="4"/>
        <v>GOBIERNO AUTÓNOMO MUNICIPAL DE COROCORO</v>
      </c>
      <c r="C307" s="4" t="s">
        <v>330</v>
      </c>
    </row>
    <row r="308" spans="1:3">
      <c r="A308" s="3">
        <v>1239</v>
      </c>
      <c r="B308" s="4" t="str">
        <f t="shared" si="4"/>
        <v>GOBIERNO AUTÓNOMO MUNICIPAL DE CAQUIAVIRI</v>
      </c>
      <c r="C308" s="4" t="s">
        <v>331</v>
      </c>
    </row>
    <row r="309" spans="1:3">
      <c r="A309" s="3">
        <v>1240</v>
      </c>
      <c r="B309" s="4" t="str">
        <f t="shared" si="4"/>
        <v>GOBIERNO AUTÓNOMO MUNICIPAL DE CALACOTO</v>
      </c>
      <c r="C309" s="4" t="s">
        <v>332</v>
      </c>
    </row>
    <row r="310" spans="1:3">
      <c r="A310" s="3">
        <v>1241</v>
      </c>
      <c r="B310" s="4" t="str">
        <f t="shared" si="4"/>
        <v>GOBIERNO AUTÓNOMO MUNICIPAL DE COMANCHE</v>
      </c>
      <c r="C310" s="4" t="s">
        <v>333</v>
      </c>
    </row>
    <row r="311" spans="1:3">
      <c r="A311" s="3">
        <v>1242</v>
      </c>
      <c r="B311" s="4" t="str">
        <f t="shared" si="4"/>
        <v>GOBIERNO AUTÓNOMO MUNICIPAL DE CHARAÑA</v>
      </c>
      <c r="C311" s="4" t="s">
        <v>334</v>
      </c>
    </row>
    <row r="312" spans="1:3">
      <c r="A312" s="3">
        <v>1243</v>
      </c>
      <c r="B312" s="4" t="str">
        <f t="shared" si="4"/>
        <v>GOBIERNO AUTÓNOMO MUNICIPAL DE WALDO BALLIVIÁN</v>
      </c>
      <c r="C312" s="4" t="s">
        <v>335</v>
      </c>
    </row>
    <row r="313" spans="1:3">
      <c r="A313" s="3">
        <v>1244</v>
      </c>
      <c r="B313" s="4" t="str">
        <f t="shared" si="4"/>
        <v>GOBIERNO AUTÓNOMO MUNICIPAL DE NAZACARA DE PACAJES</v>
      </c>
      <c r="C313" s="4" t="s">
        <v>336</v>
      </c>
    </row>
    <row r="314" spans="1:3">
      <c r="A314" s="3">
        <v>1245</v>
      </c>
      <c r="B314" s="4" t="str">
        <f t="shared" si="4"/>
        <v>GOBIERNO AUTÓNOMO MUNICIPAL DE SANTIAGO DE CALLAPA</v>
      </c>
      <c r="C314" s="4" t="s">
        <v>337</v>
      </c>
    </row>
    <row r="315" spans="1:3">
      <c r="A315" s="3">
        <v>1246</v>
      </c>
      <c r="B315" s="4" t="str">
        <f t="shared" si="4"/>
        <v>GOBIERNO AUTÓNOMO MUNICIPAL DE PUERTO ACOSTA</v>
      </c>
      <c r="C315" s="4" t="s">
        <v>338</v>
      </c>
    </row>
    <row r="316" spans="1:3">
      <c r="A316" s="3">
        <v>1247</v>
      </c>
      <c r="B316" s="4" t="str">
        <f t="shared" si="4"/>
        <v>GOBIERNO AUTÓNOMO MUNICIPAL DE MOCOMOCO</v>
      </c>
      <c r="C316" s="4" t="s">
        <v>339</v>
      </c>
    </row>
    <row r="317" spans="1:3">
      <c r="A317" s="3">
        <v>1248</v>
      </c>
      <c r="B317" s="4" t="str">
        <f t="shared" si="4"/>
        <v>GOBIERNO AUTÓNOMO MUNICIPAL DE CARABUCO</v>
      </c>
      <c r="C317" s="4" t="s">
        <v>340</v>
      </c>
    </row>
    <row r="318" spans="1:3">
      <c r="A318" s="3">
        <v>1249</v>
      </c>
      <c r="B318" s="4" t="str">
        <f t="shared" si="4"/>
        <v>GOBIERNO AUTÓNOMO MUNICIPAL DE APOLO</v>
      </c>
      <c r="C318" s="4" t="s">
        <v>341</v>
      </c>
    </row>
    <row r="319" spans="1:3">
      <c r="A319" s="3">
        <v>1250</v>
      </c>
      <c r="B319" s="4" t="str">
        <f t="shared" si="4"/>
        <v>GOBIERNO AUTÓNOMO MUNICIPAL DE PELECHUCO</v>
      </c>
      <c r="C319" s="4" t="s">
        <v>342</v>
      </c>
    </row>
    <row r="320" spans="1:3">
      <c r="A320" s="3">
        <v>1251</v>
      </c>
      <c r="B320" s="4" t="str">
        <f t="shared" si="4"/>
        <v>GOBIERNO AUTÓNOMO MUNICIPAL DE LURIBAY</v>
      </c>
      <c r="C320" s="4" t="s">
        <v>343</v>
      </c>
    </row>
    <row r="321" spans="1:3">
      <c r="A321" s="3">
        <v>1252</v>
      </c>
      <c r="B321" s="4" t="str">
        <f t="shared" si="4"/>
        <v>GOBIERNO AUTÓNOMO MUNICIPAL DE SAPAHAQUI</v>
      </c>
      <c r="C321" s="4" t="s">
        <v>344</v>
      </c>
    </row>
    <row r="322" spans="1:3">
      <c r="A322" s="3">
        <v>1253</v>
      </c>
      <c r="B322" s="4" t="str">
        <f t="shared" si="4"/>
        <v>GOBIERNO AUTÓNOMO MUNICIPAL DE YACO</v>
      </c>
      <c r="C322" s="4" t="s">
        <v>345</v>
      </c>
    </row>
    <row r="323" spans="1:3">
      <c r="A323" s="3">
        <v>1254</v>
      </c>
      <c r="B323" s="4" t="str">
        <f t="shared" si="4"/>
        <v>GOBIERNO AUTÓNOMO MUNICIPAL DE MALLA</v>
      </c>
      <c r="C323" s="4" t="s">
        <v>346</v>
      </c>
    </row>
    <row r="324" spans="1:3">
      <c r="A324" s="3">
        <v>1255</v>
      </c>
      <c r="B324" s="4" t="str">
        <f t="shared" si="4"/>
        <v>GOBIERNO AUTÓNOMO MUNICIPAL DE CAIROMA</v>
      </c>
      <c r="C324" s="4" t="s">
        <v>347</v>
      </c>
    </row>
    <row r="325" spans="1:3">
      <c r="A325" s="3">
        <v>1256</v>
      </c>
      <c r="B325" s="4" t="str">
        <f t="shared" si="4"/>
        <v>GOBIERNO AUTÓNOMO MUNICIPAL DE CHULUMANI (VILLA DE LA LIBERTAD)</v>
      </c>
      <c r="C325" s="4" t="s">
        <v>348</v>
      </c>
    </row>
    <row r="326" spans="1:3">
      <c r="A326" s="3">
        <v>1257</v>
      </c>
      <c r="B326" s="4" t="str">
        <f t="shared" si="4"/>
        <v>GOBIERNO AUTÓNOMO MUNICIPAL DE IRUPANA (VILLA DE LANZA)</v>
      </c>
      <c r="C326" s="4" t="s">
        <v>349</v>
      </c>
    </row>
    <row r="327" spans="1:3">
      <c r="A327" s="3">
        <v>1258</v>
      </c>
      <c r="B327" s="4" t="str">
        <f t="shared" si="4"/>
        <v>GOBIERNO AUTÓNOMO MUNICIPAL DE YANACACHI</v>
      </c>
      <c r="C327" s="4" t="s">
        <v>350</v>
      </c>
    </row>
    <row r="328" spans="1:3">
      <c r="A328" s="3">
        <v>1259</v>
      </c>
      <c r="B328" s="4" t="str">
        <f t="shared" si="4"/>
        <v>GOBIERNO AUTÓNOMO MUNICIPAL DE PALOS BLANCOS</v>
      </c>
      <c r="C328" s="4" t="s">
        <v>351</v>
      </c>
    </row>
    <row r="329" spans="1:3">
      <c r="A329" s="3">
        <v>1260</v>
      </c>
      <c r="B329" s="4" t="str">
        <f t="shared" si="4"/>
        <v>GOBIERNO AUTÓNOMO MUNICIPAL DE LA ASUNTA</v>
      </c>
      <c r="C329" s="4" t="s">
        <v>352</v>
      </c>
    </row>
    <row r="330" spans="1:3">
      <c r="A330" s="3">
        <v>1261</v>
      </c>
      <c r="B330" s="4" t="str">
        <f t="shared" si="4"/>
        <v>GOBIERNO AUTÓNOMO MUNICIPAL DE PUCARANI</v>
      </c>
      <c r="C330" s="4" t="s">
        <v>353</v>
      </c>
    </row>
    <row r="331" spans="1:3">
      <c r="A331" s="3">
        <v>1262</v>
      </c>
      <c r="B331" s="4" t="str">
        <f t="shared" si="4"/>
        <v>GOBIERNO AUTÓNOMO MUNICIPAL DE LAJA</v>
      </c>
      <c r="C331" s="4" t="s">
        <v>354</v>
      </c>
    </row>
    <row r="332" spans="1:3">
      <c r="A332" s="3">
        <v>1263</v>
      </c>
      <c r="B332" s="4" t="str">
        <f t="shared" si="4"/>
        <v>GOBIERNO AUTÓNOMO MUNICIPAL DE BATALLAS</v>
      </c>
      <c r="C332" s="4" t="s">
        <v>355</v>
      </c>
    </row>
    <row r="333" spans="1:3">
      <c r="A333" s="3">
        <v>1264</v>
      </c>
      <c r="B333" s="4" t="str">
        <f t="shared" si="4"/>
        <v>GOBIERNO AUTÓNOMO MUNICIPAL DE PUERTO PÉREZ</v>
      </c>
      <c r="C333" s="4" t="s">
        <v>356</v>
      </c>
    </row>
    <row r="334" spans="1:3">
      <c r="A334" s="3">
        <v>1265</v>
      </c>
      <c r="B334" s="4" t="str">
        <f t="shared" ref="B334:B397" si="5">UPPER(C334)</f>
        <v>GOBIERNO AUTÓNOMO MUNICIPAL DE COROICO</v>
      </c>
      <c r="C334" s="4" t="s">
        <v>357</v>
      </c>
    </row>
    <row r="335" spans="1:3">
      <c r="A335" s="3">
        <v>1266</v>
      </c>
      <c r="B335" s="4" t="str">
        <f t="shared" si="5"/>
        <v>GOBIERNO AUTÓNOMO MUNICIPAL DE CORIPATA</v>
      </c>
      <c r="C335" s="4" t="s">
        <v>358</v>
      </c>
    </row>
    <row r="336" spans="1:3">
      <c r="A336" s="3">
        <v>1267</v>
      </c>
      <c r="B336" s="4" t="str">
        <f t="shared" si="5"/>
        <v>GOBIERNO AUTÓNOMO MUNICIPAL DE IXIAMAS</v>
      </c>
      <c r="C336" s="4" t="s">
        <v>359</v>
      </c>
    </row>
    <row r="337" spans="1:3">
      <c r="A337" s="3">
        <v>1268</v>
      </c>
      <c r="B337" s="4" t="str">
        <f t="shared" si="5"/>
        <v>GOBIERNO AUTÓNOMO MUNICIPAL DE SAN BUENAVENTURA</v>
      </c>
      <c r="C337" s="4" t="s">
        <v>360</v>
      </c>
    </row>
    <row r="338" spans="1:3">
      <c r="A338" s="3">
        <v>1269</v>
      </c>
      <c r="B338" s="4" t="str">
        <f t="shared" si="5"/>
        <v>GOBIERNO AUTÓNOMO MUNICIPAL DE GENERAL JUAN JOSÉ PÉREZ (CHARAZANI)</v>
      </c>
      <c r="C338" s="4" t="s">
        <v>361</v>
      </c>
    </row>
    <row r="339" spans="1:3">
      <c r="A339" s="3">
        <v>1270</v>
      </c>
      <c r="B339" s="4" t="str">
        <f t="shared" si="5"/>
        <v>GOBIERNO AUTÓNOMO MUNICIPAL DE CURVA</v>
      </c>
      <c r="C339" s="4" t="s">
        <v>362</v>
      </c>
    </row>
    <row r="340" spans="1:3">
      <c r="A340" s="3">
        <v>1271</v>
      </c>
      <c r="B340" s="4" t="str">
        <f t="shared" si="5"/>
        <v>GOBIERNO AUTÓNOMO MUNICIPAL DE SAN PEDRO DE CURAHUARA</v>
      </c>
      <c r="C340" s="4" t="s">
        <v>363</v>
      </c>
    </row>
    <row r="341" spans="1:3">
      <c r="A341" s="3">
        <v>1272</v>
      </c>
      <c r="B341" s="4" t="str">
        <f t="shared" si="5"/>
        <v>GOBIERNO AUTÓNOMO MUNICIPAL DE PAPEL PAMPA</v>
      </c>
      <c r="C341" s="4" t="s">
        <v>364</v>
      </c>
    </row>
    <row r="342" spans="1:3">
      <c r="A342" s="3">
        <v>1273</v>
      </c>
      <c r="B342" s="4" t="str">
        <f t="shared" si="5"/>
        <v>GOBIERNO AUTÓNOMO MUNICIPAL DE CHACARILLA</v>
      </c>
      <c r="C342" s="4" t="s">
        <v>365</v>
      </c>
    </row>
    <row r="343" spans="1:3">
      <c r="A343" s="3">
        <v>1274</v>
      </c>
      <c r="B343" s="4" t="str">
        <f t="shared" si="5"/>
        <v>GOBIERNO AUTÓNOMO MUNICIPAL DE SANTIAGO DE MACHACA</v>
      </c>
      <c r="C343" s="4" t="s">
        <v>366</v>
      </c>
    </row>
    <row r="344" spans="1:3">
      <c r="A344" s="3">
        <v>1275</v>
      </c>
      <c r="B344" s="4" t="str">
        <f t="shared" si="5"/>
        <v>GOBIERNO AUTÓNOMO MUNICIPAL DE CATACORA</v>
      </c>
      <c r="C344" s="4" t="s">
        <v>367</v>
      </c>
    </row>
    <row r="345" spans="1:3">
      <c r="A345" s="3">
        <v>1276</v>
      </c>
      <c r="B345" s="4" t="str">
        <f t="shared" si="5"/>
        <v>GOBIERNO AUTÓNOMO MUNICIPAL DE MAPIRI</v>
      </c>
      <c r="C345" s="4" t="s">
        <v>368</v>
      </c>
    </row>
    <row r="346" spans="1:3">
      <c r="A346" s="3">
        <v>1277</v>
      </c>
      <c r="B346" s="4" t="str">
        <f t="shared" si="5"/>
        <v>GOBIERNO AUTÓNOMO MUNICIPAL DE TEOPONTE</v>
      </c>
      <c r="C346" s="4" t="s">
        <v>369</v>
      </c>
    </row>
    <row r="347" spans="1:3">
      <c r="A347" s="3">
        <v>1278</v>
      </c>
      <c r="B347" s="4" t="str">
        <f t="shared" si="5"/>
        <v>GOBIERNO AUTÓNOMO MUNICIPAL DE SAN ANDRÉS DE MACHACA</v>
      </c>
      <c r="C347" s="4" t="s">
        <v>370</v>
      </c>
    </row>
    <row r="348" spans="1:3">
      <c r="A348" s="3">
        <v>1279</v>
      </c>
      <c r="B348" s="4" t="str">
        <f t="shared" si="5"/>
        <v>GOBIERNO AUTÓNOMO MUNICIPAL DE JESÚS DE MACHACA</v>
      </c>
      <c r="C348" s="4" t="s">
        <v>371</v>
      </c>
    </row>
    <row r="349" spans="1:3">
      <c r="A349" s="3">
        <v>1280</v>
      </c>
      <c r="B349" s="4" t="str">
        <f t="shared" si="5"/>
        <v>GOBIERNO AUTÓNOMO MUNICIPAL DE TARACO</v>
      </c>
      <c r="C349" s="4" t="s">
        <v>372</v>
      </c>
    </row>
    <row r="350" spans="1:3">
      <c r="A350" s="3">
        <v>1281</v>
      </c>
      <c r="B350" s="4" t="str">
        <f t="shared" si="5"/>
        <v>GOBIERNO AUTÓNOMO MUNICIPAL DE HUARINA</v>
      </c>
      <c r="C350" s="4" t="s">
        <v>373</v>
      </c>
    </row>
    <row r="351" spans="1:3">
      <c r="A351" s="3">
        <v>1282</v>
      </c>
      <c r="B351" s="4" t="str">
        <f t="shared" si="5"/>
        <v>GOBIERNO AUTÓNOMO MUNICIPAL DE SANTIAGO DE HUATA</v>
      </c>
      <c r="C351" s="4" t="s">
        <v>374</v>
      </c>
    </row>
    <row r="352" spans="1:3">
      <c r="A352" s="3">
        <v>1283</v>
      </c>
      <c r="B352" s="4" t="str">
        <f t="shared" si="5"/>
        <v>GOBIERNO AUTÓNOMO MUNICIPAL DE ESCOMA</v>
      </c>
      <c r="C352" s="4" t="s">
        <v>375</v>
      </c>
    </row>
    <row r="353" spans="1:3">
      <c r="A353" s="3">
        <v>1284</v>
      </c>
      <c r="B353" s="4" t="str">
        <f t="shared" si="5"/>
        <v>GOBIERNO AUTÓNOMO MUNICIPAL DE HUMANATA</v>
      </c>
      <c r="C353" s="4" t="s">
        <v>376</v>
      </c>
    </row>
    <row r="354" spans="1:3">
      <c r="A354" s="3">
        <v>1285</v>
      </c>
      <c r="B354" s="4" t="str">
        <f t="shared" si="5"/>
        <v>GOBIERNO AUTÓNOMO MUNICIPAL DE ALTO BENI</v>
      </c>
      <c r="C354" s="4" t="s">
        <v>377</v>
      </c>
    </row>
    <row r="355" spans="1:3">
      <c r="A355" s="3">
        <v>1286</v>
      </c>
      <c r="B355" s="4" t="str">
        <f t="shared" si="5"/>
        <v>GOBIERNO AUTÓNOMO MUNICIPAL DE HUATAJATA</v>
      </c>
      <c r="C355" s="4" t="s">
        <v>378</v>
      </c>
    </row>
    <row r="356" spans="1:3">
      <c r="A356" s="3">
        <v>1287</v>
      </c>
      <c r="B356" s="4" t="str">
        <f t="shared" si="5"/>
        <v>GOBIERNO AUTÓNOMO MUNICIPAL DE CHUA COCANI</v>
      </c>
      <c r="C356" s="4" t="s">
        <v>379</v>
      </c>
    </row>
    <row r="357" spans="1:3">
      <c r="A357" s="3">
        <v>1301</v>
      </c>
      <c r="B357" s="4" t="str">
        <f t="shared" si="5"/>
        <v>GOBIERNO AUTÓNOMO MUNICIPAL DE COCHABAMBA</v>
      </c>
      <c r="C357" s="4" t="s">
        <v>380</v>
      </c>
    </row>
    <row r="358" spans="1:3">
      <c r="A358" s="3">
        <v>1302</v>
      </c>
      <c r="B358" s="4" t="str">
        <f t="shared" si="5"/>
        <v>GOBIERNO AUTÓNOMO MUNICIPAL DE QUILLACOLLO</v>
      </c>
      <c r="C358" s="4" t="s">
        <v>381</v>
      </c>
    </row>
    <row r="359" spans="1:3">
      <c r="A359" s="3">
        <v>1303</v>
      </c>
      <c r="B359" s="4" t="str">
        <f t="shared" si="5"/>
        <v>GOBIERNO AUTÓNOMO MUNICIPAL DE SIPE SIPE</v>
      </c>
      <c r="C359" s="4" t="s">
        <v>382</v>
      </c>
    </row>
    <row r="360" spans="1:3">
      <c r="A360" s="3">
        <v>1304</v>
      </c>
      <c r="B360" s="4" t="str">
        <f t="shared" si="5"/>
        <v>GOBIERNO AUTÓNOMO MUNICIPAL DE TIQUIPAYA</v>
      </c>
      <c r="C360" s="4" t="s">
        <v>383</v>
      </c>
    </row>
    <row r="361" spans="1:3">
      <c r="A361" s="3">
        <v>1305</v>
      </c>
      <c r="B361" s="4" t="str">
        <f t="shared" si="5"/>
        <v>GOBIERNO AUTÓNOMO MUNICIPAL DE VINTO</v>
      </c>
      <c r="C361" s="4" t="s">
        <v>384</v>
      </c>
    </row>
    <row r="362" spans="1:3">
      <c r="A362" s="3">
        <v>1306</v>
      </c>
      <c r="B362" s="4" t="str">
        <f t="shared" si="5"/>
        <v>GOBIERNO AUTÓNOMO MUNICIPAL DE COLCAPIRHUA</v>
      </c>
      <c r="C362" s="4" t="s">
        <v>385</v>
      </c>
    </row>
    <row r="363" spans="1:3">
      <c r="A363" s="3">
        <v>1307</v>
      </c>
      <c r="B363" s="4" t="str">
        <f t="shared" si="5"/>
        <v>GOBIERNO AUTÓNOMO MUNICIPAL DE AIQUILE</v>
      </c>
      <c r="C363" s="4" t="s">
        <v>386</v>
      </c>
    </row>
    <row r="364" spans="1:3">
      <c r="A364" s="3">
        <v>1308</v>
      </c>
      <c r="B364" s="4" t="str">
        <f t="shared" si="5"/>
        <v>GOBIERNO AUTÓNOMO MUNICIPAL DE PASORAPA</v>
      </c>
      <c r="C364" s="4" t="s">
        <v>387</v>
      </c>
    </row>
    <row r="365" spans="1:3">
      <c r="A365" s="3">
        <v>1309</v>
      </c>
      <c r="B365" s="4" t="str">
        <f t="shared" si="5"/>
        <v>GOBIERNO AUTÓNOMO MUNICIPAL DE OMEREQUE</v>
      </c>
      <c r="C365" s="4" t="s">
        <v>388</v>
      </c>
    </row>
    <row r="366" spans="1:3">
      <c r="A366" s="3">
        <v>1310</v>
      </c>
      <c r="B366" s="4" t="str">
        <f t="shared" si="5"/>
        <v>GOBIERNO AUTÓNOMO MUNICIPAL DE INDEPENDENCIA</v>
      </c>
      <c r="C366" s="4" t="s">
        <v>389</v>
      </c>
    </row>
    <row r="367" spans="1:3">
      <c r="A367" s="3">
        <v>1311</v>
      </c>
      <c r="B367" s="4" t="str">
        <f t="shared" si="5"/>
        <v>GOBIERNO AUTÓNOMO MUNICIPAL DE MOROCHATA</v>
      </c>
      <c r="C367" s="4" t="s">
        <v>390</v>
      </c>
    </row>
    <row r="368" spans="1:3">
      <c r="A368" s="3">
        <v>1312</v>
      </c>
      <c r="B368" s="4" t="str">
        <f t="shared" si="5"/>
        <v>GOBIERNO AUTÓNOMO MUNICIPAL DE SACABA</v>
      </c>
      <c r="C368" s="4" t="s">
        <v>391</v>
      </c>
    </row>
    <row r="369" spans="1:3">
      <c r="A369" s="3">
        <v>1313</v>
      </c>
      <c r="B369" s="4" t="str">
        <f t="shared" si="5"/>
        <v>GOBIERNO AUTÓNOMO MUNICIPAL DE COLOMI</v>
      </c>
      <c r="C369" s="4" t="s">
        <v>392</v>
      </c>
    </row>
    <row r="370" spans="1:3">
      <c r="A370" s="3">
        <v>1314</v>
      </c>
      <c r="B370" s="4" t="str">
        <f t="shared" si="5"/>
        <v>GOBIERNO AUTÓNOMO MUNICIPAL DE VILLA TUNARI</v>
      </c>
      <c r="C370" s="4" t="s">
        <v>393</v>
      </c>
    </row>
    <row r="371" spans="1:3">
      <c r="A371" s="3">
        <v>1315</v>
      </c>
      <c r="B371" s="4" t="str">
        <f t="shared" si="5"/>
        <v>GOBIERNO AUTÓNOMO MUNICIPAL DE PUNATA</v>
      </c>
      <c r="C371" s="4" t="s">
        <v>394</v>
      </c>
    </row>
    <row r="372" spans="1:3">
      <c r="A372" s="3">
        <v>1316</v>
      </c>
      <c r="B372" s="4" t="str">
        <f t="shared" si="5"/>
        <v>GOBIERNO AUTÓNOMO MUNICIPAL DE VILLA RIVERO</v>
      </c>
      <c r="C372" s="4" t="s">
        <v>395</v>
      </c>
    </row>
    <row r="373" spans="1:3">
      <c r="A373" s="3">
        <v>1317</v>
      </c>
      <c r="B373" s="4" t="str">
        <f t="shared" si="5"/>
        <v>GOBIERNO AUTÓNOMO MUNICIPAL DE SAN BENITO (VILLA JOSÉ QUINTÍN MENDOZA)</v>
      </c>
      <c r="C373" s="4" t="s">
        <v>396</v>
      </c>
    </row>
    <row r="374" spans="1:3">
      <c r="A374" s="3">
        <v>1318</v>
      </c>
      <c r="B374" s="4" t="str">
        <f t="shared" si="5"/>
        <v>GOBIERNO AUTÓNOMO MUNICIPAL DE TACACHI</v>
      </c>
      <c r="C374" s="4" t="s">
        <v>397</v>
      </c>
    </row>
    <row r="375" spans="1:3">
      <c r="A375" s="3">
        <v>1319</v>
      </c>
      <c r="B375" s="4" t="str">
        <f t="shared" si="5"/>
        <v>GOBIERNO AUTÓNOMO MUNICIPAL VILLA GUALBERTO VILLARROEL</v>
      </c>
      <c r="C375" s="4" t="s">
        <v>398</v>
      </c>
    </row>
    <row r="376" spans="1:3">
      <c r="A376" s="3">
        <v>1320</v>
      </c>
      <c r="B376" s="4" t="str">
        <f t="shared" si="5"/>
        <v>GOBIERNO AUTÓNOMO MUNICIPAL DE TARATA</v>
      </c>
      <c r="C376" s="4" t="s">
        <v>399</v>
      </c>
    </row>
    <row r="377" spans="1:3">
      <c r="A377" s="3">
        <v>1321</v>
      </c>
      <c r="B377" s="4" t="str">
        <f t="shared" si="5"/>
        <v>GOBIERNO AUTÓNOMO MUNICIPAL DE ANZALDO</v>
      </c>
      <c r="C377" s="4" t="s">
        <v>400</v>
      </c>
    </row>
    <row r="378" spans="1:3">
      <c r="A378" s="3">
        <v>1322</v>
      </c>
      <c r="B378" s="4" t="str">
        <f t="shared" si="5"/>
        <v>GOBIERNO AUTÓNOMO MUNICIPAL DE ARBIETO</v>
      </c>
      <c r="C378" s="4" t="s">
        <v>401</v>
      </c>
    </row>
    <row r="379" spans="1:3">
      <c r="A379" s="3">
        <v>1323</v>
      </c>
      <c r="B379" s="4" t="str">
        <f t="shared" si="5"/>
        <v>GOBIERNO AUTÓNOMO MUNICIPAL DE SACABAMBA</v>
      </c>
      <c r="C379" s="4" t="s">
        <v>402</v>
      </c>
    </row>
    <row r="380" spans="1:3">
      <c r="A380" s="3">
        <v>1324</v>
      </c>
      <c r="B380" s="4" t="str">
        <f t="shared" si="5"/>
        <v>GOBIERNO AUTÓNOMO MUNICIPAL DE CLIZA</v>
      </c>
      <c r="C380" s="4" t="s">
        <v>403</v>
      </c>
    </row>
    <row r="381" spans="1:3">
      <c r="A381" s="3">
        <v>1325</v>
      </c>
      <c r="B381" s="4" t="str">
        <f t="shared" si="5"/>
        <v>GOBIERNO AUTÓNOMO MUNICIPAL DE TOCO</v>
      </c>
      <c r="C381" s="4" t="s">
        <v>404</v>
      </c>
    </row>
    <row r="382" spans="1:3">
      <c r="A382" s="3">
        <v>1326</v>
      </c>
      <c r="B382" s="4" t="str">
        <f t="shared" si="5"/>
        <v>GOBIERNO AUTÓNOMO MUNICIPAL DE TOLATA</v>
      </c>
      <c r="C382" s="4" t="s">
        <v>405</v>
      </c>
    </row>
    <row r="383" spans="1:3">
      <c r="A383" s="3">
        <v>1327</v>
      </c>
      <c r="B383" s="4" t="str">
        <f t="shared" si="5"/>
        <v>GOBIERNO AUTÓNOMO MUNICIPAL DE CAPINOTA</v>
      </c>
      <c r="C383" s="4" t="s">
        <v>406</v>
      </c>
    </row>
    <row r="384" spans="1:3">
      <c r="A384" s="3">
        <v>1328</v>
      </c>
      <c r="B384" s="4" t="str">
        <f t="shared" si="5"/>
        <v>GOBIERNO AUTÓNOMO MUNICIPAL DE SANTIVAÑEZ</v>
      </c>
      <c r="C384" s="4" t="s">
        <v>407</v>
      </c>
    </row>
    <row r="385" spans="1:3">
      <c r="A385" s="3">
        <v>1329</v>
      </c>
      <c r="B385" s="4" t="str">
        <f t="shared" si="5"/>
        <v>GOBIERNO AUTÓNOMO MUNICIPAL DE SICAYA</v>
      </c>
      <c r="C385" s="4" t="s">
        <v>408</v>
      </c>
    </row>
    <row r="386" spans="1:3">
      <c r="A386" s="3">
        <v>1330</v>
      </c>
      <c r="B386" s="4" t="str">
        <f t="shared" si="5"/>
        <v>GOBIERNO AUTÓNOMO MUNICIPAL DE TAPACARI</v>
      </c>
      <c r="C386" s="4" t="s">
        <v>409</v>
      </c>
    </row>
    <row r="387" spans="1:3">
      <c r="A387" s="3">
        <v>1331</v>
      </c>
      <c r="B387" s="4" t="str">
        <f t="shared" si="5"/>
        <v>GOBIERNO AUTÓNOMO MUNICIPAL DE TOTORA</v>
      </c>
      <c r="C387" s="4" t="s">
        <v>410</v>
      </c>
    </row>
    <row r="388" spans="1:3">
      <c r="A388" s="3">
        <v>1332</v>
      </c>
      <c r="B388" s="4" t="str">
        <f t="shared" si="5"/>
        <v>GOBIERNO AUTÓNOMO MUNICIPAL DE POJO</v>
      </c>
      <c r="C388" s="4" t="s">
        <v>411</v>
      </c>
    </row>
    <row r="389" spans="1:3">
      <c r="A389" s="3">
        <v>1333</v>
      </c>
      <c r="B389" s="4" t="str">
        <f t="shared" si="5"/>
        <v>GOBIERNO AUTÓNOMO MUNICIPAL DE POCONA</v>
      </c>
      <c r="C389" s="4" t="s">
        <v>412</v>
      </c>
    </row>
    <row r="390" spans="1:3">
      <c r="A390" s="3">
        <v>1334</v>
      </c>
      <c r="B390" s="4" t="str">
        <f t="shared" si="5"/>
        <v>GOBIERNO AUTÓNOMO MUNICIPAL DE CHIMORÉ</v>
      </c>
      <c r="C390" s="4" t="s">
        <v>413</v>
      </c>
    </row>
    <row r="391" spans="1:3">
      <c r="A391" s="3">
        <v>1335</v>
      </c>
      <c r="B391" s="4" t="str">
        <f t="shared" si="5"/>
        <v>GOBIERNO AUTÓNOMO MUNICIPAL DE PUERTO VILLARROEL</v>
      </c>
      <c r="C391" s="4" t="s">
        <v>414</v>
      </c>
    </row>
    <row r="392" spans="1:3">
      <c r="A392" s="3">
        <v>1336</v>
      </c>
      <c r="B392" s="4" t="str">
        <f t="shared" si="5"/>
        <v>GOBIERNO AUTÓNOMO MUNICIPAL DE ARANI</v>
      </c>
      <c r="C392" s="4" t="s">
        <v>415</v>
      </c>
    </row>
    <row r="393" spans="1:3">
      <c r="A393" s="3">
        <v>1337</v>
      </c>
      <c r="B393" s="4" t="str">
        <f t="shared" si="5"/>
        <v>GOBIERNO AUTÓNOMO MUNICIPAL DE VACAS</v>
      </c>
      <c r="C393" s="4" t="s">
        <v>416</v>
      </c>
    </row>
    <row r="394" spans="1:3">
      <c r="A394" s="3">
        <v>1338</v>
      </c>
      <c r="B394" s="4" t="str">
        <f t="shared" si="5"/>
        <v>GOBIERNO AUTÓNOMO MUNICIPAL DE ARQUE</v>
      </c>
      <c r="C394" s="4" t="s">
        <v>417</v>
      </c>
    </row>
    <row r="395" spans="1:3">
      <c r="A395" s="3">
        <v>1339</v>
      </c>
      <c r="B395" s="4" t="str">
        <f t="shared" si="5"/>
        <v>GOBIERNO AUTÓNOMO MUNICIPAL DE TACOPAYA</v>
      </c>
      <c r="C395" s="4" t="s">
        <v>418</v>
      </c>
    </row>
    <row r="396" spans="1:3">
      <c r="A396" s="3">
        <v>1340</v>
      </c>
      <c r="B396" s="4" t="str">
        <f t="shared" si="5"/>
        <v>GOBIERNO AUTÓNOMO MUNICIPAL DE BOLIVAR</v>
      </c>
      <c r="C396" s="4" t="s">
        <v>419</v>
      </c>
    </row>
    <row r="397" spans="1:3">
      <c r="A397" s="3">
        <v>1341</v>
      </c>
      <c r="B397" s="4" t="str">
        <f t="shared" si="5"/>
        <v>GOBIERNO AUTÓNOMO MUNICIPAL DE TIRAQUE</v>
      </c>
      <c r="C397" s="4" t="s">
        <v>420</v>
      </c>
    </row>
    <row r="398" spans="1:3">
      <c r="A398" s="3">
        <v>1342</v>
      </c>
      <c r="B398" s="4" t="str">
        <f t="shared" ref="B398:B461" si="6">UPPER(C398)</f>
        <v>GOBIERNO AUTÓNOMO MUNICIPAL DE MIZQUE</v>
      </c>
      <c r="C398" s="4" t="s">
        <v>421</v>
      </c>
    </row>
    <row r="399" spans="1:3">
      <c r="A399" s="3">
        <v>1343</v>
      </c>
      <c r="B399" s="4" t="str">
        <f t="shared" si="6"/>
        <v>GOBIERNO AUTÓNOMO MUNICIPAL DE VILA VILA</v>
      </c>
      <c r="C399" s="4" t="s">
        <v>422</v>
      </c>
    </row>
    <row r="400" spans="1:3">
      <c r="A400" s="3">
        <v>1344</v>
      </c>
      <c r="B400" s="4" t="str">
        <f t="shared" si="6"/>
        <v>GOBIERNO AUTÓNOMO MUNICIPAL DE ALALAY</v>
      </c>
      <c r="C400" s="4" t="s">
        <v>423</v>
      </c>
    </row>
    <row r="401" spans="1:3">
      <c r="A401" s="3">
        <v>1345</v>
      </c>
      <c r="B401" s="4" t="str">
        <f t="shared" si="6"/>
        <v>GOBIERNO AUTÓNOMO MUNICIPAL DE ENTRE RIOS</v>
      </c>
      <c r="C401" s="4" t="s">
        <v>424</v>
      </c>
    </row>
    <row r="402" spans="1:3">
      <c r="A402" s="3">
        <v>1346</v>
      </c>
      <c r="B402" s="4" t="str">
        <f t="shared" si="6"/>
        <v>GOBIERNO AUTÓNOMO MUNICIPAL DE COCAPATA</v>
      </c>
      <c r="C402" s="4" t="s">
        <v>425</v>
      </c>
    </row>
    <row r="403" spans="1:3">
      <c r="A403" s="3">
        <v>1347</v>
      </c>
      <c r="B403" s="4" t="str">
        <f t="shared" si="6"/>
        <v>GOBIERNO AUTÓNOMO MUNICIPAL DE SHINAHOTA</v>
      </c>
      <c r="C403" s="4" t="s">
        <v>426</v>
      </c>
    </row>
    <row r="404" spans="1:3">
      <c r="A404" s="3">
        <v>1401</v>
      </c>
      <c r="B404" s="4" t="str">
        <f t="shared" si="6"/>
        <v>GOBIERNO AUTÓNOMO MUNICIPAL DE ORURO</v>
      </c>
      <c r="C404" s="4" t="s">
        <v>427</v>
      </c>
    </row>
    <row r="405" spans="1:3">
      <c r="A405" s="3">
        <v>1402</v>
      </c>
      <c r="B405" s="4" t="str">
        <f t="shared" si="6"/>
        <v>GOBIERNO AUTÓNOMO MUNICIPAL DE CARACOLLO</v>
      </c>
      <c r="C405" s="4" t="s">
        <v>428</v>
      </c>
    </row>
    <row r="406" spans="1:3">
      <c r="A406" s="3">
        <v>1403</v>
      </c>
      <c r="B406" s="4" t="str">
        <f t="shared" si="6"/>
        <v>GOBIERNO AUTÓNOMO MUNICIPAL DE EL CHORO</v>
      </c>
      <c r="C406" s="4" t="s">
        <v>429</v>
      </c>
    </row>
    <row r="407" spans="1:3">
      <c r="A407" s="3">
        <v>1404</v>
      </c>
      <c r="B407" s="4" t="str">
        <f t="shared" si="6"/>
        <v>GOBIERNO AUTÓNOMO MUNICIPAL DE CHALLAPATA</v>
      </c>
      <c r="C407" s="4" t="s">
        <v>430</v>
      </c>
    </row>
    <row r="408" spans="1:3">
      <c r="A408" s="3">
        <v>1405</v>
      </c>
      <c r="B408" s="4" t="str">
        <f t="shared" si="6"/>
        <v>GOBIERNO AUTÓNOMO MUNICIPAL DE SANTUARIO DE QUILLACAS</v>
      </c>
      <c r="C408" s="4" t="s">
        <v>431</v>
      </c>
    </row>
    <row r="409" spans="1:3">
      <c r="A409" s="3">
        <v>1406</v>
      </c>
      <c r="B409" s="4" t="str">
        <f t="shared" si="6"/>
        <v>GOBIERNO AUTÓNOMO MUNICIPAL DE HUANUNI</v>
      </c>
      <c r="C409" s="4" t="s">
        <v>432</v>
      </c>
    </row>
    <row r="410" spans="1:3">
      <c r="A410" s="3">
        <v>1407</v>
      </c>
      <c r="B410" s="4" t="str">
        <f t="shared" si="6"/>
        <v>GOBIERNO AUTÓNOMO MUNICIPAL DE MACHACAMARCA</v>
      </c>
      <c r="C410" s="4" t="s">
        <v>433</v>
      </c>
    </row>
    <row r="411" spans="1:3">
      <c r="A411" s="3">
        <v>1408</v>
      </c>
      <c r="B411" s="4" t="str">
        <f t="shared" si="6"/>
        <v>GOBIERNO AUTÓNOMO MUNICIPAL DE POOPÓ (VILLA POOPÓ)</v>
      </c>
      <c r="C411" s="4" t="s">
        <v>434</v>
      </c>
    </row>
    <row r="412" spans="1:3">
      <c r="A412" s="3">
        <v>1409</v>
      </c>
      <c r="B412" s="4" t="str">
        <f t="shared" si="6"/>
        <v>GOBIERNO AUTÓNOMO MUNICIPAL DE PAZÑA</v>
      </c>
      <c r="C412" s="4" t="s">
        <v>435</v>
      </c>
    </row>
    <row r="413" spans="1:3">
      <c r="A413" s="3">
        <v>1410</v>
      </c>
      <c r="B413" s="4" t="str">
        <f t="shared" si="6"/>
        <v>GOBIERNO AUTÓNOMO MUNICIPAL DE ANTEQUERA</v>
      </c>
      <c r="C413" s="4" t="s">
        <v>436</v>
      </c>
    </row>
    <row r="414" spans="1:3">
      <c r="A414" s="3">
        <v>1411</v>
      </c>
      <c r="B414" s="4" t="str">
        <f t="shared" si="6"/>
        <v>GOBIERNO AUTÓNOMO MUNICIPAL DE EUCALIPTUS</v>
      </c>
      <c r="C414" s="4" t="s">
        <v>437</v>
      </c>
    </row>
    <row r="415" spans="1:3">
      <c r="A415" s="3">
        <v>1412</v>
      </c>
      <c r="B415" s="4" t="str">
        <f t="shared" si="6"/>
        <v>GOBIERNO AUTÓNOMO MUNICIPAL DE SANTIAGO DE HUARI</v>
      </c>
      <c r="C415" s="4" t="s">
        <v>438</v>
      </c>
    </row>
    <row r="416" spans="1:3">
      <c r="A416" s="3">
        <v>1413</v>
      </c>
      <c r="B416" s="4" t="str">
        <f t="shared" si="6"/>
        <v>GOBIERNO AUTÓNOMO MUNICIPAL DE TOTORA</v>
      </c>
      <c r="C416" s="4" t="s">
        <v>410</v>
      </c>
    </row>
    <row r="417" spans="1:3">
      <c r="A417" s="3">
        <v>1414</v>
      </c>
      <c r="B417" s="4" t="str">
        <f t="shared" si="6"/>
        <v>GOBIERNO AUTÓNOMO MUNICIPAL DE CORQUE</v>
      </c>
      <c r="C417" s="4" t="s">
        <v>439</v>
      </c>
    </row>
    <row r="418" spans="1:3">
      <c r="A418" s="3">
        <v>1415</v>
      </c>
      <c r="B418" s="4" t="str">
        <f t="shared" si="6"/>
        <v>GOBIERNO AUTÓNOMO MUNICIPAL DE CHOQUECOTA</v>
      </c>
      <c r="C418" s="4" t="s">
        <v>440</v>
      </c>
    </row>
    <row r="419" spans="1:3">
      <c r="A419" s="3">
        <v>1416</v>
      </c>
      <c r="B419" s="4" t="str">
        <f t="shared" si="6"/>
        <v>GOBIERNO AUTÓNOMO MUNICIPAL DE CURAHUARA DE CARANGAS</v>
      </c>
      <c r="C419" s="4" t="s">
        <v>441</v>
      </c>
    </row>
    <row r="420" spans="1:3">
      <c r="A420" s="3">
        <v>1417</v>
      </c>
      <c r="B420" s="4" t="str">
        <f t="shared" si="6"/>
        <v>GOBIERNO AUTÓNOMO MUNICIPAL DE TURCO</v>
      </c>
      <c r="C420" s="4" t="s">
        <v>442</v>
      </c>
    </row>
    <row r="421" spans="1:3">
      <c r="A421" s="3">
        <v>1418</v>
      </c>
      <c r="B421" s="4" t="str">
        <f t="shared" si="6"/>
        <v>GOBIERNO AUTÓNOMO MUNICIPAL DE HUACHACALLA</v>
      </c>
      <c r="C421" s="4" t="s">
        <v>443</v>
      </c>
    </row>
    <row r="422" spans="1:3">
      <c r="A422" s="3">
        <v>1419</v>
      </c>
      <c r="B422" s="4" t="str">
        <f t="shared" si="6"/>
        <v>GOBIERNO AUTÓNOMO MUNICIPAL DE ESCARA</v>
      </c>
      <c r="C422" s="4" t="s">
        <v>444</v>
      </c>
    </row>
    <row r="423" spans="1:3">
      <c r="A423" s="3">
        <v>1420</v>
      </c>
      <c r="B423" s="4" t="str">
        <f t="shared" si="6"/>
        <v>GOBIERNO AUTÓNOMO MUNICIPAL DE CRUZ DE MACHACAMARCA</v>
      </c>
      <c r="C423" s="4" t="s">
        <v>445</v>
      </c>
    </row>
    <row r="424" spans="1:3">
      <c r="A424" s="3">
        <v>1421</v>
      </c>
      <c r="B424" s="4" t="str">
        <f t="shared" si="6"/>
        <v>GOBIERNO AUTÓNOMO MUNICIPAL DE YUNGUYO DE LITORAL</v>
      </c>
      <c r="C424" s="4" t="s">
        <v>446</v>
      </c>
    </row>
    <row r="425" spans="1:3">
      <c r="A425" s="3">
        <v>1422</v>
      </c>
      <c r="B425" s="4" t="str">
        <f t="shared" si="6"/>
        <v>GOBIERNO AUTÓNOMO MUNICIPAL DE ESMERALDA</v>
      </c>
      <c r="C425" s="4" t="s">
        <v>447</v>
      </c>
    </row>
    <row r="426" spans="1:3">
      <c r="A426" s="3">
        <v>1423</v>
      </c>
      <c r="B426" s="4" t="str">
        <f t="shared" si="6"/>
        <v>GOBIERNO AUTÓNOMO MUNICIPAL DE TOLEDO</v>
      </c>
      <c r="C426" s="4" t="s">
        <v>448</v>
      </c>
    </row>
    <row r="427" spans="1:3">
      <c r="A427" s="3">
        <v>1424</v>
      </c>
      <c r="B427" s="4" t="str">
        <f t="shared" si="6"/>
        <v>GOBIERNO AUTÓNOMO MUNICIPAL DE ANDAMARCA (SANTIAGO DE ANDAMARCA)</v>
      </c>
      <c r="C427" s="4" t="s">
        <v>449</v>
      </c>
    </row>
    <row r="428" spans="1:3">
      <c r="A428" s="3">
        <v>1425</v>
      </c>
      <c r="B428" s="4" t="str">
        <f t="shared" si="6"/>
        <v>GOBIERNO AUTÓNOMO MUNICIPAL DE BELÉN DE ANDAMARCA</v>
      </c>
      <c r="C428" s="4" t="s">
        <v>450</v>
      </c>
    </row>
    <row r="429" spans="1:3">
      <c r="A429" s="3">
        <v>1426</v>
      </c>
      <c r="B429" s="4" t="str">
        <f t="shared" si="6"/>
        <v>GOBIERNO AUTÓNOMO MUNICIPAL DE SALINAS DE G. MENDOZA</v>
      </c>
      <c r="C429" s="4" t="s">
        <v>451</v>
      </c>
    </row>
    <row r="430" spans="1:3">
      <c r="A430" s="3">
        <v>1427</v>
      </c>
      <c r="B430" s="4" t="str">
        <f t="shared" si="6"/>
        <v>GOBIERNO AUTÓNOMO MUNICIPAL DE PAMPA AULLAGAS</v>
      </c>
      <c r="C430" s="4" t="s">
        <v>452</v>
      </c>
    </row>
    <row r="431" spans="1:3">
      <c r="A431" s="3">
        <v>1428</v>
      </c>
      <c r="B431" s="4" t="str">
        <f t="shared" si="6"/>
        <v>GOBIERNO AUTÓNOMO MUNICIPAL DE LA RIVERA</v>
      </c>
      <c r="C431" s="4" t="s">
        <v>453</v>
      </c>
    </row>
    <row r="432" spans="1:3">
      <c r="A432" s="3">
        <v>1429</v>
      </c>
      <c r="B432" s="4" t="str">
        <f t="shared" si="6"/>
        <v>GOBIERNO AUTÓNOMO MUNICIPAL DE TODOS SANTOS</v>
      </c>
      <c r="C432" s="4" t="s">
        <v>454</v>
      </c>
    </row>
    <row r="433" spans="1:3">
      <c r="A433" s="3">
        <v>1430</v>
      </c>
      <c r="B433" s="4" t="str">
        <f t="shared" si="6"/>
        <v>GOBIERNO AUTÓNOMO MUNICIPAL DE CARANGAS</v>
      </c>
      <c r="C433" s="4" t="s">
        <v>455</v>
      </c>
    </row>
    <row r="434" spans="1:3">
      <c r="A434" s="3">
        <v>1431</v>
      </c>
      <c r="B434" s="4" t="str">
        <f t="shared" si="6"/>
        <v>GOBIERNO AUTÓNOMO MUNICIPAL DE SABAYA</v>
      </c>
      <c r="C434" s="4" t="s">
        <v>456</v>
      </c>
    </row>
    <row r="435" spans="1:3">
      <c r="A435" s="3">
        <v>1432</v>
      </c>
      <c r="B435" s="4" t="str">
        <f t="shared" si="6"/>
        <v>GOBIERNO AUTÓNOMO MUNICIPAL DE COIPASA</v>
      </c>
      <c r="C435" s="4" t="s">
        <v>457</v>
      </c>
    </row>
    <row r="436" spans="1:3">
      <c r="A436" s="3">
        <v>1433</v>
      </c>
      <c r="B436" s="4" t="str">
        <f t="shared" si="6"/>
        <v>GOBIERNO AUTÓNOMO MUNICIPAL DE CHIPAYA</v>
      </c>
      <c r="C436" s="4" t="s">
        <v>458</v>
      </c>
    </row>
    <row r="437" spans="1:3">
      <c r="A437" s="3">
        <v>1434</v>
      </c>
      <c r="B437" s="4" t="str">
        <f t="shared" si="6"/>
        <v>GOBIERNO AUTÓNOMO MUNICIPAL DE HUAYLLAMARCA (SANTIAGO DE HUAYLLAMARCA)</v>
      </c>
      <c r="C437" s="4" t="s">
        <v>459</v>
      </c>
    </row>
    <row r="438" spans="1:3">
      <c r="A438" s="3">
        <v>1435</v>
      </c>
      <c r="B438" s="4" t="str">
        <f t="shared" si="6"/>
        <v>GOBIERNO AUTÓNOMO MUNICIPAL DE SORACACHI</v>
      </c>
      <c r="C438" s="4" t="s">
        <v>460</v>
      </c>
    </row>
    <row r="439" spans="1:3">
      <c r="A439" s="3">
        <v>1501</v>
      </c>
      <c r="B439" s="4" t="str">
        <f t="shared" si="6"/>
        <v>GOBIERNO AUTÓNOMO MUNICIPAL DE POTOSÍ</v>
      </c>
      <c r="C439" s="4" t="s">
        <v>461</v>
      </c>
    </row>
    <row r="440" spans="1:3">
      <c r="A440" s="3">
        <v>1502</v>
      </c>
      <c r="B440" s="4" t="str">
        <f t="shared" si="6"/>
        <v>GOBIERNO AUTÓNOMO MUNICIPAL DE TINGUIPAYA</v>
      </c>
      <c r="C440" s="4" t="s">
        <v>462</v>
      </c>
    </row>
    <row r="441" spans="1:3">
      <c r="A441" s="3">
        <v>1503</v>
      </c>
      <c r="B441" s="4" t="str">
        <f t="shared" si="6"/>
        <v>GOBIERNO AUTÓNOMO MUNICIPAL DE YOCALLA</v>
      </c>
      <c r="C441" s="4" t="s">
        <v>463</v>
      </c>
    </row>
    <row r="442" spans="1:3">
      <c r="A442" s="3">
        <v>1504</v>
      </c>
      <c r="B442" s="4" t="str">
        <f t="shared" si="6"/>
        <v>GOBIERNO AUTÓNOMO MUNICIPAL DE URMIRI</v>
      </c>
      <c r="C442" s="4" t="s">
        <v>464</v>
      </c>
    </row>
    <row r="443" spans="1:3">
      <c r="A443" s="3">
        <v>1505</v>
      </c>
      <c r="B443" s="4" t="str">
        <f t="shared" si="6"/>
        <v>GOBIERNO AUTÓNOMO MUNICIPAL DE UNCÍA</v>
      </c>
      <c r="C443" s="4" t="s">
        <v>465</v>
      </c>
    </row>
    <row r="444" spans="1:3">
      <c r="A444" s="3">
        <v>1506</v>
      </c>
      <c r="B444" s="4" t="str">
        <f t="shared" si="6"/>
        <v>GOBIERNO AUTÓNOMO MUNICIPAL DE CHAYANTA</v>
      </c>
      <c r="C444" s="4" t="s">
        <v>466</v>
      </c>
    </row>
    <row r="445" spans="1:3">
      <c r="A445" s="3">
        <v>1507</v>
      </c>
      <c r="B445" s="4" t="str">
        <f t="shared" si="6"/>
        <v>GOBIERNO AUTÓNOMO MUNICIPAL DE LLALLAGUA</v>
      </c>
      <c r="C445" s="4" t="s">
        <v>467</v>
      </c>
    </row>
    <row r="446" spans="1:3">
      <c r="A446" s="3">
        <v>1508</v>
      </c>
      <c r="B446" s="4" t="str">
        <f t="shared" si="6"/>
        <v>GOBIERNO AUTÓNOMO MUNICIPAL DE BETANZOS</v>
      </c>
      <c r="C446" s="4" t="s">
        <v>468</v>
      </c>
    </row>
    <row r="447" spans="1:3">
      <c r="A447" s="3">
        <v>1509</v>
      </c>
      <c r="B447" s="4" t="str">
        <f t="shared" si="6"/>
        <v>GOBIERNO AUTÓNOMO MUNICIPAL DE CHAQUI</v>
      </c>
      <c r="C447" s="4" t="s">
        <v>469</v>
      </c>
    </row>
    <row r="448" spans="1:3">
      <c r="A448" s="3">
        <v>1510</v>
      </c>
      <c r="B448" s="4" t="str">
        <f t="shared" si="6"/>
        <v>GOBIERNO AUTÓNOMO MUNICIPAL DE TACOBAMBA</v>
      </c>
      <c r="C448" s="4" t="s">
        <v>470</v>
      </c>
    </row>
    <row r="449" spans="1:3">
      <c r="A449" s="3">
        <v>1511</v>
      </c>
      <c r="B449" s="4" t="str">
        <f t="shared" si="6"/>
        <v>GOBIERNO AUTÓNOMO MUNICIPAL DE COLQUECHACA</v>
      </c>
      <c r="C449" s="4" t="s">
        <v>471</v>
      </c>
    </row>
    <row r="450" spans="1:3">
      <c r="A450" s="3">
        <v>1512</v>
      </c>
      <c r="B450" s="4" t="str">
        <f t="shared" si="6"/>
        <v>GOBIERNO AUTÓNOMO MUNICIPAL DE RAVELO</v>
      </c>
      <c r="C450" s="4" t="s">
        <v>472</v>
      </c>
    </row>
    <row r="451" spans="1:3">
      <c r="A451" s="3">
        <v>1513</v>
      </c>
      <c r="B451" s="4" t="str">
        <f t="shared" si="6"/>
        <v>GOBIERNO AUTÓNOMO MUNICIPAL DE POCOATA</v>
      </c>
      <c r="C451" s="4" t="s">
        <v>473</v>
      </c>
    </row>
    <row r="452" spans="1:3">
      <c r="A452" s="3">
        <v>1514</v>
      </c>
      <c r="B452" s="4" t="str">
        <f t="shared" si="6"/>
        <v>GOBIERNO AUTÓNOMO MUNICIPAL DE OCURÍ</v>
      </c>
      <c r="C452" s="4" t="s">
        <v>474</v>
      </c>
    </row>
    <row r="453" spans="1:3">
      <c r="A453" s="3">
        <v>1515</v>
      </c>
      <c r="B453" s="4" t="str">
        <f t="shared" si="6"/>
        <v>GOBIERNO AUTÓNOMO MUNICIPAL DE SAN PEDRO DE BUENA VISTA</v>
      </c>
      <c r="C453" s="4" t="s">
        <v>475</v>
      </c>
    </row>
    <row r="454" spans="1:3">
      <c r="A454" s="3">
        <v>1516</v>
      </c>
      <c r="B454" s="4" t="str">
        <f t="shared" si="6"/>
        <v>GOBIERNO AUTÓNOMO MUNICIPAL DE TORO TORO</v>
      </c>
      <c r="C454" s="4" t="s">
        <v>476</v>
      </c>
    </row>
    <row r="455" spans="1:3">
      <c r="A455" s="3">
        <v>1517</v>
      </c>
      <c r="B455" s="4" t="str">
        <f t="shared" si="6"/>
        <v>GOBIERNO AUTÓNOMO MUNICIPAL DE COTAGAITA</v>
      </c>
      <c r="C455" s="4" t="s">
        <v>477</v>
      </c>
    </row>
    <row r="456" spans="1:3">
      <c r="A456" s="3">
        <v>1518</v>
      </c>
      <c r="B456" s="4" t="str">
        <f t="shared" si="6"/>
        <v>GOBIERNO AUTÓNOMO MUNICIPAL DE VITICHI</v>
      </c>
      <c r="C456" s="4" t="s">
        <v>478</v>
      </c>
    </row>
    <row r="457" spans="1:3">
      <c r="A457" s="3">
        <v>1519</v>
      </c>
      <c r="B457" s="4" t="str">
        <f t="shared" si="6"/>
        <v>GOBIERNO AUTÓNOMO MUNICIPAL DE TUPIZA</v>
      </c>
      <c r="C457" s="4" t="s">
        <v>479</v>
      </c>
    </row>
    <row r="458" spans="1:3">
      <c r="A458" s="3">
        <v>1520</v>
      </c>
      <c r="B458" s="4" t="str">
        <f t="shared" si="6"/>
        <v>GOBIERNO AUTÓNOMO MUNICIPAL DE ATOCHA</v>
      </c>
      <c r="C458" s="4" t="s">
        <v>480</v>
      </c>
    </row>
    <row r="459" spans="1:3">
      <c r="A459" s="3">
        <v>1521</v>
      </c>
      <c r="B459" s="4" t="str">
        <f t="shared" si="6"/>
        <v>GOBIERNO AUTÓNOMO MUNICIPAL DE COLCHA"K" (VILLA MARTÍN)</v>
      </c>
      <c r="C459" s="4" t="s">
        <v>481</v>
      </c>
    </row>
    <row r="460" spans="1:3">
      <c r="A460" s="3">
        <v>1522</v>
      </c>
      <c r="B460" s="4" t="str">
        <f t="shared" si="6"/>
        <v>GOBIERNO AUTÓNOMO MUNICIPAL DE SAN PEDRO DE QUEMES</v>
      </c>
      <c r="C460" s="4" t="s">
        <v>482</v>
      </c>
    </row>
    <row r="461" spans="1:3">
      <c r="A461" s="3">
        <v>1523</v>
      </c>
      <c r="B461" s="4" t="str">
        <f t="shared" si="6"/>
        <v>GOBIERNO AUTÓNOMO MUNICIPAL DE SAN PABLO DE LÍPEZ</v>
      </c>
      <c r="C461" s="4" t="s">
        <v>483</v>
      </c>
    </row>
    <row r="462" spans="1:3">
      <c r="A462" s="3">
        <v>1524</v>
      </c>
      <c r="B462" s="4" t="str">
        <f t="shared" ref="B462:B525" si="7">UPPER(C462)</f>
        <v>GOBIERNO AUTÓNOMO MUNICIPAL DE MOJINETE</v>
      </c>
      <c r="C462" s="4" t="s">
        <v>484</v>
      </c>
    </row>
    <row r="463" spans="1:3">
      <c r="A463" s="3">
        <v>1525</v>
      </c>
      <c r="B463" s="4" t="str">
        <f t="shared" si="7"/>
        <v>GOBIERNO AUTÓNOMO MUNICIPAL DE SAN ANTONIO DE ESMORUCO</v>
      </c>
      <c r="C463" s="4" t="s">
        <v>485</v>
      </c>
    </row>
    <row r="464" spans="1:3">
      <c r="A464" s="3">
        <v>1526</v>
      </c>
      <c r="B464" s="4" t="str">
        <f t="shared" si="7"/>
        <v>GOBIERNO AUTÓNOMO MUNICIPAL DE SACACA (VILLA DE SACACA)</v>
      </c>
      <c r="C464" s="4" t="s">
        <v>486</v>
      </c>
    </row>
    <row r="465" spans="1:3">
      <c r="A465" s="3">
        <v>1527</v>
      </c>
      <c r="B465" s="4" t="str">
        <f t="shared" si="7"/>
        <v>GOBIERNO AUTÓNOMO MUNICIPAL DE CARIPUYO</v>
      </c>
      <c r="C465" s="4" t="s">
        <v>487</v>
      </c>
    </row>
    <row r="466" spans="1:3">
      <c r="A466" s="3">
        <v>1528</v>
      </c>
      <c r="B466" s="4" t="str">
        <f t="shared" si="7"/>
        <v>GOBIERNO AUTÓNOMO MUNICIPAL DE PUNA (VILLA TALAVERA)</v>
      </c>
      <c r="C466" s="4" t="s">
        <v>488</v>
      </c>
    </row>
    <row r="467" spans="1:3">
      <c r="A467" s="3">
        <v>1529</v>
      </c>
      <c r="B467" s="4" t="str">
        <f t="shared" si="7"/>
        <v>GOBIERNO AUTÓNOMO MUNICIPAL DE CAIZA "D"</v>
      </c>
      <c r="C467" s="4" t="s">
        <v>489</v>
      </c>
    </row>
    <row r="468" spans="1:3">
      <c r="A468" s="3">
        <v>1530</v>
      </c>
      <c r="B468" s="4" t="str">
        <f t="shared" si="7"/>
        <v>GOBIERNO AUTÓNOMO MUNICIPAL DE UYUNI</v>
      </c>
      <c r="C468" s="4" t="s">
        <v>490</v>
      </c>
    </row>
    <row r="469" spans="1:3">
      <c r="A469" s="3">
        <v>1531</v>
      </c>
      <c r="B469" s="4" t="str">
        <f t="shared" si="7"/>
        <v>GOBIERNO AUTÓNOMO MUNICIPAL DE TOMAVE</v>
      </c>
      <c r="C469" s="4" t="s">
        <v>491</v>
      </c>
    </row>
    <row r="470" spans="1:3">
      <c r="A470" s="3">
        <v>1532</v>
      </c>
      <c r="B470" s="4" t="str">
        <f t="shared" si="7"/>
        <v>GOBIERNO AUTÓNOMO MUNICIPAL DE PORCO</v>
      </c>
      <c r="C470" s="4" t="s">
        <v>492</v>
      </c>
    </row>
    <row r="471" spans="1:3">
      <c r="A471" s="3">
        <v>1533</v>
      </c>
      <c r="B471" s="4" t="str">
        <f t="shared" si="7"/>
        <v>GOBIERNO AUTÓNOMO MUNICIPAL DE ARAMPAMPA</v>
      </c>
      <c r="C471" s="4" t="s">
        <v>493</v>
      </c>
    </row>
    <row r="472" spans="1:3">
      <c r="A472" s="3">
        <v>1534</v>
      </c>
      <c r="B472" s="4" t="str">
        <f t="shared" si="7"/>
        <v>GOBIERNO AUTÓNOMO MUNICIPAL DE ACASIO</v>
      </c>
      <c r="C472" s="4" t="s">
        <v>494</v>
      </c>
    </row>
    <row r="473" spans="1:3">
      <c r="A473" s="3">
        <v>1535</v>
      </c>
      <c r="B473" s="4" t="str">
        <f t="shared" si="7"/>
        <v>GOBIERNO AUTÓNOMO MUNICIPAL DE LLICA</v>
      </c>
      <c r="C473" s="4" t="s">
        <v>495</v>
      </c>
    </row>
    <row r="474" spans="1:3">
      <c r="A474" s="3">
        <v>1536</v>
      </c>
      <c r="B474" s="4" t="str">
        <f t="shared" si="7"/>
        <v>GOBIERNO AUTÓNOMO MUNICIPAL DE TAHUA</v>
      </c>
      <c r="C474" s="4" t="s">
        <v>496</v>
      </c>
    </row>
    <row r="475" spans="1:3">
      <c r="A475" s="3">
        <v>1537</v>
      </c>
      <c r="B475" s="4" t="str">
        <f t="shared" si="7"/>
        <v>GOBIERNO AUTÓNOMO MUNICIPAL DE VILLAZÓN</v>
      </c>
      <c r="C475" s="4" t="s">
        <v>497</v>
      </c>
    </row>
    <row r="476" spans="1:3">
      <c r="A476" s="3">
        <v>1538</v>
      </c>
      <c r="B476" s="4" t="str">
        <f t="shared" si="7"/>
        <v>GOBIERNO AUTÓNOMO MUNICIPAL DE SAN AGUSTÍN</v>
      </c>
      <c r="C476" s="4" t="s">
        <v>498</v>
      </c>
    </row>
    <row r="477" spans="1:3">
      <c r="A477" s="3">
        <v>1539</v>
      </c>
      <c r="B477" s="4" t="str">
        <f t="shared" si="7"/>
        <v>GOBIERNO AUTÓNOMO MUNICIPAL DE CKOCHAS</v>
      </c>
      <c r="C477" s="4" t="s">
        <v>499</v>
      </c>
    </row>
    <row r="478" spans="1:3">
      <c r="A478" s="3">
        <v>1540</v>
      </c>
      <c r="B478" s="4" t="str">
        <f t="shared" si="7"/>
        <v>GOBIERNO AUTÓNOMO MUNICIPAL DE CHUQUIUTA "AYLLU JUCUMANI"</v>
      </c>
      <c r="C478" s="4" t="s">
        <v>500</v>
      </c>
    </row>
    <row r="479" spans="1:3">
      <c r="A479" s="3">
        <v>1601</v>
      </c>
      <c r="B479" s="4" t="str">
        <f t="shared" si="7"/>
        <v>GOBIERNO AUTÓNOMO MUNICIPAL DE TARIJA</v>
      </c>
      <c r="C479" s="4" t="s">
        <v>501</v>
      </c>
    </row>
    <row r="480" spans="1:3">
      <c r="A480" s="3">
        <v>1602</v>
      </c>
      <c r="B480" s="4" t="str">
        <f t="shared" si="7"/>
        <v>GOBIERNO AUTÓNOMO MUNICIPAL DE PADCAYA</v>
      </c>
      <c r="C480" s="4" t="s">
        <v>502</v>
      </c>
    </row>
    <row r="481" spans="1:3">
      <c r="A481" s="3">
        <v>1603</v>
      </c>
      <c r="B481" s="4" t="str">
        <f t="shared" si="7"/>
        <v>GOBIERNO AUTÓNOMO MUNICIPAL DE BERMEJO</v>
      </c>
      <c r="C481" s="4" t="s">
        <v>503</v>
      </c>
    </row>
    <row r="482" spans="1:3">
      <c r="A482" s="3">
        <v>1604</v>
      </c>
      <c r="B482" s="4" t="str">
        <f t="shared" si="7"/>
        <v>GOBIERNO AUTÓNOMO MUNICIPAL DE YACUIBA</v>
      </c>
      <c r="C482" s="4" t="s">
        <v>504</v>
      </c>
    </row>
    <row r="483" spans="1:3">
      <c r="A483" s="3">
        <v>1605</v>
      </c>
      <c r="B483" s="4" t="str">
        <f t="shared" si="7"/>
        <v>GOBIERNO AUTÓNOMO MUNICIPAL DE CARAPARÍ</v>
      </c>
      <c r="C483" s="4" t="s">
        <v>505</v>
      </c>
    </row>
    <row r="484" spans="1:3">
      <c r="A484" s="3">
        <v>1606</v>
      </c>
      <c r="B484" s="4" t="str">
        <f t="shared" si="7"/>
        <v>GOBIERNO AUTÓNOMO MUNICIPAL DE VILLAMONTES</v>
      </c>
      <c r="C484" s="4" t="s">
        <v>506</v>
      </c>
    </row>
    <row r="485" spans="1:3">
      <c r="A485" s="3">
        <v>1607</v>
      </c>
      <c r="B485" s="4" t="str">
        <f t="shared" si="7"/>
        <v>GOBIERNO AUTÓNOMO MUNICIPAL DE URIONDO (CONCEPCIÓN)</v>
      </c>
      <c r="C485" s="4" t="s">
        <v>507</v>
      </c>
    </row>
    <row r="486" spans="1:3">
      <c r="A486" s="3">
        <v>1608</v>
      </c>
      <c r="B486" s="4" t="str">
        <f t="shared" si="7"/>
        <v>GOBIERNO AUTÓNOMO MUNICIPAL DE YUNCHARA</v>
      </c>
      <c r="C486" s="4" t="s">
        <v>508</v>
      </c>
    </row>
    <row r="487" spans="1:3">
      <c r="A487" s="3">
        <v>1609</v>
      </c>
      <c r="B487" s="4" t="str">
        <f t="shared" si="7"/>
        <v>GOBIERNO AUTÓNOMO MUNICIPAL DE SAN LORENZO</v>
      </c>
      <c r="C487" s="4" t="s">
        <v>509</v>
      </c>
    </row>
    <row r="488" spans="1:3">
      <c r="A488" s="3">
        <v>1610</v>
      </c>
      <c r="B488" s="4" t="str">
        <f t="shared" si="7"/>
        <v>GOBIERNO AUTÓNOMO MUNICIPAL DE EL PUENTE</v>
      </c>
      <c r="C488" s="4" t="s">
        <v>510</v>
      </c>
    </row>
    <row r="489" spans="1:3">
      <c r="A489" s="3">
        <v>1611</v>
      </c>
      <c r="B489" s="4" t="str">
        <f t="shared" si="7"/>
        <v>GOBIERNO AUTÓNOMO MUNICIPAL DE ENTRE RÍOS</v>
      </c>
      <c r="C489" s="4" t="s">
        <v>511</v>
      </c>
    </row>
    <row r="490" spans="1:3">
      <c r="A490" s="3">
        <v>1701</v>
      </c>
      <c r="B490" s="4" t="str">
        <f t="shared" si="7"/>
        <v>GOBIERNO AUTÓNOMO MUNICIPAL DE SANTA CRUZ DE LA SIERRA</v>
      </c>
      <c r="C490" s="4" t="s">
        <v>512</v>
      </c>
    </row>
    <row r="491" spans="1:3">
      <c r="A491" s="3">
        <v>1702</v>
      </c>
      <c r="B491" s="4" t="str">
        <f t="shared" si="7"/>
        <v>GOBIERNO AUTÓNOMO MUNICIPAL DE COTOCA</v>
      </c>
      <c r="C491" s="4" t="s">
        <v>513</v>
      </c>
    </row>
    <row r="492" spans="1:3">
      <c r="A492" s="3">
        <v>1703</v>
      </c>
      <c r="B492" s="4" t="str">
        <f t="shared" si="7"/>
        <v>GOBIERNO AUTÓNOMO MUNICIPAL DE PORONGO (AYACUCHO)</v>
      </c>
      <c r="C492" s="4" t="s">
        <v>514</v>
      </c>
    </row>
    <row r="493" spans="1:3">
      <c r="A493" s="3">
        <v>1704</v>
      </c>
      <c r="B493" s="4" t="str">
        <f t="shared" si="7"/>
        <v>GOBIERNO AUTÓNOMO MUNICIPAL DE LA GUARDIA</v>
      </c>
      <c r="C493" s="4" t="s">
        <v>515</v>
      </c>
    </row>
    <row r="494" spans="1:3">
      <c r="A494" s="3">
        <v>1705</v>
      </c>
      <c r="B494" s="4" t="str">
        <f t="shared" si="7"/>
        <v>GOBIERNO AUTÓNOMO MUNICIPAL DE EL TORNO</v>
      </c>
      <c r="C494" s="4" t="s">
        <v>516</v>
      </c>
    </row>
    <row r="495" spans="1:3">
      <c r="A495" s="3">
        <v>1706</v>
      </c>
      <c r="B495" s="4" t="str">
        <f t="shared" si="7"/>
        <v>GOBIERNO AUTÓNOMO MUNICIPAL DE WARNES</v>
      </c>
      <c r="C495" s="4" t="s">
        <v>517</v>
      </c>
    </row>
    <row r="496" spans="1:3">
      <c r="A496" s="3">
        <v>1707</v>
      </c>
      <c r="B496" s="4" t="str">
        <f t="shared" si="7"/>
        <v>GOBIERNO AUTÓNOMO MUNICIPAL DE SAN IGNACIO (SAN IGNACIO DE VELASCO)</v>
      </c>
      <c r="C496" s="4" t="s">
        <v>518</v>
      </c>
    </row>
    <row r="497" spans="1:3">
      <c r="A497" s="3">
        <v>1708</v>
      </c>
      <c r="B497" s="4" t="str">
        <f t="shared" si="7"/>
        <v>GOBIERNO AUTÓNOMO MUNICIPAL DE SAN MIGUEL (SAN MIGUEL DE VELASCO)</v>
      </c>
      <c r="C497" s="4" t="s">
        <v>519</v>
      </c>
    </row>
    <row r="498" spans="1:3">
      <c r="A498" s="3">
        <v>1709</v>
      </c>
      <c r="B498" s="4" t="str">
        <f t="shared" si="7"/>
        <v>GOBIERNO AUTÓNOMO MUNICIPAL DE SAN RAFAEL</v>
      </c>
      <c r="C498" s="4" t="s">
        <v>520</v>
      </c>
    </row>
    <row r="499" spans="1:3">
      <c r="A499" s="3">
        <v>1710</v>
      </c>
      <c r="B499" s="4" t="str">
        <f t="shared" si="7"/>
        <v>GOBIERNO AUTÓNOMO MUNICIPAL DE BUENA VISTA</v>
      </c>
      <c r="C499" s="4" t="s">
        <v>521</v>
      </c>
    </row>
    <row r="500" spans="1:3">
      <c r="A500" s="3">
        <v>1711</v>
      </c>
      <c r="B500" s="4" t="str">
        <f t="shared" si="7"/>
        <v>GOBIERNO AUTÓNOMO MUNICIPAL DE SAN CARLOS</v>
      </c>
      <c r="C500" s="4" t="s">
        <v>522</v>
      </c>
    </row>
    <row r="501" spans="1:3">
      <c r="A501" s="3">
        <v>1712</v>
      </c>
      <c r="B501" s="4" t="str">
        <f t="shared" si="7"/>
        <v>GOBIERNO AUTÓNOMO MUNICIPAL DE YAPACANÍ</v>
      </c>
      <c r="C501" s="4" t="s">
        <v>523</v>
      </c>
    </row>
    <row r="502" spans="1:3">
      <c r="A502" s="3">
        <v>1713</v>
      </c>
      <c r="B502" s="4" t="str">
        <f t="shared" si="7"/>
        <v>GOBIERNO AUTÓNOMO MUNICIPAL DE SAN JOSÉ</v>
      </c>
      <c r="C502" s="4" t="s">
        <v>524</v>
      </c>
    </row>
    <row r="503" spans="1:3">
      <c r="A503" s="3">
        <v>1714</v>
      </c>
      <c r="B503" s="4" t="str">
        <f t="shared" si="7"/>
        <v>GOBIERNO AUTÓNOMO MUNICIPAL DE PAILÓN</v>
      </c>
      <c r="C503" s="4" t="s">
        <v>525</v>
      </c>
    </row>
    <row r="504" spans="1:3">
      <c r="A504" s="3">
        <v>1715</v>
      </c>
      <c r="B504" s="4" t="str">
        <f t="shared" si="7"/>
        <v>GOBIERNO AUTÓNOMO MUNICIPAL DE ROBORÉ</v>
      </c>
      <c r="C504" s="4" t="s">
        <v>526</v>
      </c>
    </row>
    <row r="505" spans="1:3">
      <c r="A505" s="3">
        <v>1716</v>
      </c>
      <c r="B505" s="4" t="str">
        <f t="shared" si="7"/>
        <v>GOBIERNO AUTÓNOMO MUNICIPAL DE PORTACHUELO</v>
      </c>
      <c r="C505" s="4" t="s">
        <v>527</v>
      </c>
    </row>
    <row r="506" spans="1:3">
      <c r="A506" s="3">
        <v>1717</v>
      </c>
      <c r="B506" s="4" t="str">
        <f t="shared" si="7"/>
        <v>GOBIERNO AUTÓNOMO MUNICIPAL DE SANTA ROSA DEL SARA</v>
      </c>
      <c r="C506" s="4" t="s">
        <v>528</v>
      </c>
    </row>
    <row r="507" spans="1:3">
      <c r="A507" s="3">
        <v>1718</v>
      </c>
      <c r="B507" s="4" t="str">
        <f t="shared" si="7"/>
        <v>GOBIERNO AUTÓNOMO MUNICIPAL DE LAGUNILLAS</v>
      </c>
      <c r="C507" s="4" t="s">
        <v>529</v>
      </c>
    </row>
    <row r="508" spans="1:3">
      <c r="A508" s="3">
        <v>1719</v>
      </c>
      <c r="B508" s="4" t="str">
        <f t="shared" si="7"/>
        <v>GOBIERNO AUTÓNOMO MUNICIPAL DE CHARAGUA</v>
      </c>
      <c r="C508" s="4" t="s">
        <v>530</v>
      </c>
    </row>
    <row r="509" spans="1:3">
      <c r="A509" s="3">
        <v>1720</v>
      </c>
      <c r="B509" s="4" t="str">
        <f t="shared" si="7"/>
        <v>GOBIERNO AUTÓNOMO MUNICIPAL DE CABEZAS</v>
      </c>
      <c r="C509" s="4" t="s">
        <v>531</v>
      </c>
    </row>
    <row r="510" spans="1:3">
      <c r="A510" s="3">
        <v>1721</v>
      </c>
      <c r="B510" s="4" t="str">
        <f t="shared" si="7"/>
        <v>GOBIERNO AUTÓNOMO MUNICIPAL DE CUEVO</v>
      </c>
      <c r="C510" s="4" t="s">
        <v>532</v>
      </c>
    </row>
    <row r="511" spans="1:3">
      <c r="A511" s="3">
        <v>1722</v>
      </c>
      <c r="B511" s="4" t="str">
        <f t="shared" si="7"/>
        <v>GOBIERNO AUTÓNOMO MUNICIPAL DE GUTIÉRREZ</v>
      </c>
      <c r="C511" s="4" t="s">
        <v>533</v>
      </c>
    </row>
    <row r="512" spans="1:3">
      <c r="A512" s="3">
        <v>1723</v>
      </c>
      <c r="B512" s="4" t="str">
        <f t="shared" si="7"/>
        <v>GOBIERNO AUTÓNOMO MUNICIPAL DE CAMIRI</v>
      </c>
      <c r="C512" s="4" t="s">
        <v>534</v>
      </c>
    </row>
    <row r="513" spans="1:3">
      <c r="A513" s="3">
        <v>1724</v>
      </c>
      <c r="B513" s="4" t="str">
        <f t="shared" si="7"/>
        <v>GOBIERNO AUTÓNOMO MUNICIPAL DE BOYUIBE</v>
      </c>
      <c r="C513" s="4" t="s">
        <v>535</v>
      </c>
    </row>
    <row r="514" spans="1:3">
      <c r="A514" s="3">
        <v>1725</v>
      </c>
      <c r="B514" s="4" t="str">
        <f t="shared" si="7"/>
        <v>GOBIERNO AUTÓNOMO MUNICIPAL DE VALLEGRANDE</v>
      </c>
      <c r="C514" s="4" t="s">
        <v>536</v>
      </c>
    </row>
    <row r="515" spans="1:3">
      <c r="A515" s="3">
        <v>1726</v>
      </c>
      <c r="B515" s="4" t="str">
        <f t="shared" si="7"/>
        <v>GOBIERNO AUTÓNOMO MUNICIPAL DE TRIGAL</v>
      </c>
      <c r="C515" s="4" t="s">
        <v>537</v>
      </c>
    </row>
    <row r="516" spans="1:3">
      <c r="A516" s="3">
        <v>1727</v>
      </c>
      <c r="B516" s="4" t="str">
        <f t="shared" si="7"/>
        <v>GOBIERNO AUTÓNOMO MUNICIPAL DE MORO MORO</v>
      </c>
      <c r="C516" s="4" t="s">
        <v>538</v>
      </c>
    </row>
    <row r="517" spans="1:3">
      <c r="A517" s="3">
        <v>1728</v>
      </c>
      <c r="B517" s="4" t="str">
        <f t="shared" si="7"/>
        <v>GOBIERNO AUTÓNOMO MUNICIPAL DE POSTRER VALLE</v>
      </c>
      <c r="C517" s="4" t="s">
        <v>539</v>
      </c>
    </row>
    <row r="518" spans="1:3">
      <c r="A518" s="3">
        <v>1729</v>
      </c>
      <c r="B518" s="4" t="str">
        <f t="shared" si="7"/>
        <v>GOBIERNO AUTÓNOMO MUNICIPAL DE PUCARA</v>
      </c>
      <c r="C518" s="4" t="s">
        <v>540</v>
      </c>
    </row>
    <row r="519" spans="1:3">
      <c r="A519" s="3">
        <v>1730</v>
      </c>
      <c r="B519" s="4" t="str">
        <f t="shared" si="7"/>
        <v>GOBIERNO AUTÓNOMO MUNICIPAL DE SAMAIPATA</v>
      </c>
      <c r="C519" s="4" t="s">
        <v>541</v>
      </c>
    </row>
    <row r="520" spans="1:3">
      <c r="A520" s="3">
        <v>1731</v>
      </c>
      <c r="B520" s="4" t="str">
        <f t="shared" si="7"/>
        <v>GOBIERNO AUTÓNOMO MUNICIPAL DE PAMPA GRANDE</v>
      </c>
      <c r="C520" s="4" t="s">
        <v>542</v>
      </c>
    </row>
    <row r="521" spans="1:3">
      <c r="A521" s="3">
        <v>1732</v>
      </c>
      <c r="B521" s="4" t="str">
        <f t="shared" si="7"/>
        <v>GOBIERNO AUTÓNOMO MUNICIPAL DE MAIRANA</v>
      </c>
      <c r="C521" s="4" t="s">
        <v>543</v>
      </c>
    </row>
    <row r="522" spans="1:3">
      <c r="A522" s="3">
        <v>1733</v>
      </c>
      <c r="B522" s="4" t="str">
        <f t="shared" si="7"/>
        <v>GOBIERNO AUTÓNOMO MUNICIPAL DE QUIRUSILLAS</v>
      </c>
      <c r="C522" s="4" t="s">
        <v>544</v>
      </c>
    </row>
    <row r="523" spans="1:3">
      <c r="A523" s="3">
        <v>1734</v>
      </c>
      <c r="B523" s="4" t="str">
        <f t="shared" si="7"/>
        <v>GOBIERNO AUTÓNOMO MUNICIPAL DE MONTERO</v>
      </c>
      <c r="C523" s="4" t="s">
        <v>545</v>
      </c>
    </row>
    <row r="524" spans="1:3">
      <c r="A524" s="3">
        <v>1735</v>
      </c>
      <c r="B524" s="4" t="str">
        <f t="shared" si="7"/>
        <v>GOBIERNO AUTÓNOMO MUNICIPAL DE GENERAL AGUSTÍN SAAVEDRA</v>
      </c>
      <c r="C524" s="4" t="s">
        <v>546</v>
      </c>
    </row>
    <row r="525" spans="1:3">
      <c r="A525" s="3">
        <v>1736</v>
      </c>
      <c r="B525" s="4" t="str">
        <f t="shared" si="7"/>
        <v>GOBIERNO AUTÓNOMO MUNICIPAL DE MINEROS</v>
      </c>
      <c r="C525" s="4" t="s">
        <v>547</v>
      </c>
    </row>
    <row r="526" spans="1:3">
      <c r="A526" s="3">
        <v>1737</v>
      </c>
      <c r="B526" s="4" t="str">
        <f t="shared" ref="B526:B589" si="8">UPPER(C526)</f>
        <v>GOBIERNO AUTÓNOMO MUNICIPAL DE CONCEPCIÓN</v>
      </c>
      <c r="C526" s="4" t="s">
        <v>548</v>
      </c>
    </row>
    <row r="527" spans="1:3">
      <c r="A527" s="3">
        <v>1738</v>
      </c>
      <c r="B527" s="4" t="str">
        <f t="shared" si="8"/>
        <v>GOBIERNO AUTÓNOMO MUNICIPAL DE SAN JAVIER</v>
      </c>
      <c r="C527" s="4" t="s">
        <v>549</v>
      </c>
    </row>
    <row r="528" spans="1:3">
      <c r="A528" s="3">
        <v>1739</v>
      </c>
      <c r="B528" s="4" t="str">
        <f t="shared" si="8"/>
        <v>GOBIERNO AUTÓNOMO MUNICIPAL DE SAN JULIÁN</v>
      </c>
      <c r="C528" s="4" t="s">
        <v>550</v>
      </c>
    </row>
    <row r="529" spans="1:3">
      <c r="A529" s="3">
        <v>1740</v>
      </c>
      <c r="B529" s="4" t="str">
        <f t="shared" si="8"/>
        <v>GOBIERNO AUTÓNOMO MUNICIPAL DE SAN MATÍAS</v>
      </c>
      <c r="C529" s="4" t="s">
        <v>551</v>
      </c>
    </row>
    <row r="530" spans="1:3">
      <c r="A530" s="3">
        <v>1741</v>
      </c>
      <c r="B530" s="4" t="str">
        <f t="shared" si="8"/>
        <v>GOBIERNO AUTÓNOMO MUNICIPAL DE COMARAPA</v>
      </c>
      <c r="C530" s="4" t="s">
        <v>552</v>
      </c>
    </row>
    <row r="531" spans="1:3">
      <c r="A531" s="3">
        <v>1742</v>
      </c>
      <c r="B531" s="4" t="str">
        <f t="shared" si="8"/>
        <v>GOBIERNO AUTÓNOMO MUNICIPAL DE SAIPINA</v>
      </c>
      <c r="C531" s="4" t="s">
        <v>553</v>
      </c>
    </row>
    <row r="532" spans="1:3">
      <c r="A532" s="3">
        <v>1743</v>
      </c>
      <c r="B532" s="4" t="str">
        <f t="shared" si="8"/>
        <v>GOBIERNO AUTÓNOMO MUNICIPAL DE PUERTO SUÁREZ</v>
      </c>
      <c r="C532" s="4" t="s">
        <v>554</v>
      </c>
    </row>
    <row r="533" spans="1:3">
      <c r="A533" s="3">
        <v>1744</v>
      </c>
      <c r="B533" s="4" t="str">
        <f t="shared" si="8"/>
        <v>GOBIERNO AUTÓNOMO MUNICIPAL DE PUERTO QUIJARRO</v>
      </c>
      <c r="C533" s="4" t="s">
        <v>555</v>
      </c>
    </row>
    <row r="534" spans="1:3">
      <c r="A534" s="3">
        <v>1745</v>
      </c>
      <c r="B534" s="4" t="str">
        <f t="shared" si="8"/>
        <v>GOBIERNO AUTÓNOMO MUNICIPAL DE ASCENCIÓN DE GUARAYOS</v>
      </c>
      <c r="C534" s="4" t="s">
        <v>556</v>
      </c>
    </row>
    <row r="535" spans="1:3">
      <c r="A535" s="3">
        <v>1746</v>
      </c>
      <c r="B535" s="4" t="str">
        <f t="shared" si="8"/>
        <v>GOBIERNO AUTÓNOMO MUNICIPAL DE URUBICHA</v>
      </c>
      <c r="C535" s="4" t="s">
        <v>557</v>
      </c>
    </row>
    <row r="536" spans="1:3">
      <c r="A536" s="3">
        <v>1747</v>
      </c>
      <c r="B536" s="4" t="str">
        <f t="shared" si="8"/>
        <v>GOBIERNO AUTÓNOMO MUNICIPAL DE EL PUENTE</v>
      </c>
      <c r="C536" s="4" t="s">
        <v>510</v>
      </c>
    </row>
    <row r="537" spans="1:3">
      <c r="A537" s="3">
        <v>1748</v>
      </c>
      <c r="B537" s="4" t="str">
        <f t="shared" si="8"/>
        <v>GOBIERNO AUTÓNOMO MUNICIPAL DE OKINAWA UNO</v>
      </c>
      <c r="C537" s="4" t="s">
        <v>558</v>
      </c>
    </row>
    <row r="538" spans="1:3">
      <c r="A538" s="3">
        <v>1749</v>
      </c>
      <c r="B538" s="4" t="str">
        <f t="shared" si="8"/>
        <v>GOBIERNO AUTÓNOMO MUNICIPAL DE SAN ANTONIO DE LOMERIO</v>
      </c>
      <c r="C538" s="4" t="s">
        <v>559</v>
      </c>
    </row>
    <row r="539" spans="1:3">
      <c r="A539" s="3">
        <v>1750</v>
      </c>
      <c r="B539" s="4" t="str">
        <f t="shared" si="8"/>
        <v>GOBIERNO AUTÓNOMO MUNICIPAL DE SAN RAMÓN</v>
      </c>
      <c r="C539" s="4" t="s">
        <v>560</v>
      </c>
    </row>
    <row r="540" spans="1:3">
      <c r="A540" s="3">
        <v>1751</v>
      </c>
      <c r="B540" s="4" t="str">
        <f t="shared" si="8"/>
        <v>GOBIERNO AUTÓNOMO MUNICIPAL DE EL CARMEN RIVERO TÓRREZ</v>
      </c>
      <c r="C540" s="4" t="s">
        <v>561</v>
      </c>
    </row>
    <row r="541" spans="1:3">
      <c r="A541" s="3">
        <v>1752</v>
      </c>
      <c r="B541" s="4" t="str">
        <f t="shared" si="8"/>
        <v>GOBIERNO AUTÓNOMO MUNICIPAL DE SAN JUAN</v>
      </c>
      <c r="C541" s="4" t="s">
        <v>562</v>
      </c>
    </row>
    <row r="542" spans="1:3">
      <c r="A542" s="3">
        <v>1753</v>
      </c>
      <c r="B542" s="4" t="str">
        <f t="shared" si="8"/>
        <v>GOBIERNO AUTÓNOMO MUNICIPAL DE FERNÁNDEZ ALONSO</v>
      </c>
      <c r="C542" s="4" t="s">
        <v>563</v>
      </c>
    </row>
    <row r="543" spans="1:3">
      <c r="A543" s="3">
        <v>1754</v>
      </c>
      <c r="B543" s="4" t="str">
        <f t="shared" si="8"/>
        <v>GOBIERNO AUTÓNOMO MUNICIPAL DE SAN PEDRO</v>
      </c>
      <c r="C543" s="4" t="s">
        <v>564</v>
      </c>
    </row>
    <row r="544" spans="1:3">
      <c r="A544" s="3">
        <v>1755</v>
      </c>
      <c r="B544" s="4" t="str">
        <f t="shared" si="8"/>
        <v>GOBIERNO AUTÓNOMO MUNICIPAL DE CUATRO CAÑADAS</v>
      </c>
      <c r="C544" s="4" t="s">
        <v>565</v>
      </c>
    </row>
    <row r="545" spans="1:3">
      <c r="A545" s="3">
        <v>1756</v>
      </c>
      <c r="B545" s="4" t="str">
        <f t="shared" si="8"/>
        <v>GOBIERNO AUTÓNOMO MUNICIPAL DE COLPA BÉLGICA</v>
      </c>
      <c r="C545" s="4" t="s">
        <v>566</v>
      </c>
    </row>
    <row r="546" spans="1:3">
      <c r="A546" s="3">
        <v>1801</v>
      </c>
      <c r="B546" s="4" t="str">
        <f t="shared" si="8"/>
        <v>GOBIERNO AUTÓNOMO MUNICIPAL DE TRINIDAD</v>
      </c>
      <c r="C546" s="4" t="s">
        <v>567</v>
      </c>
    </row>
    <row r="547" spans="1:3">
      <c r="A547" s="3">
        <v>1802</v>
      </c>
      <c r="B547" s="4" t="str">
        <f t="shared" si="8"/>
        <v>GOBIERNO AUTÓNOMO MUNICIPAL DE SAN JAVIER</v>
      </c>
      <c r="C547" s="4" t="s">
        <v>549</v>
      </c>
    </row>
    <row r="548" spans="1:3">
      <c r="A548" s="3">
        <v>1803</v>
      </c>
      <c r="B548" s="4" t="str">
        <f t="shared" si="8"/>
        <v>GOBIERNO AUTÓNOMO MUNICIPAL DE RIBERALTA</v>
      </c>
      <c r="C548" s="4" t="s">
        <v>568</v>
      </c>
    </row>
    <row r="549" spans="1:3">
      <c r="A549" s="3">
        <v>1805</v>
      </c>
      <c r="B549" s="4" t="str">
        <f t="shared" si="8"/>
        <v>GOBIERNO AUTÓNOMO MUNICIPAL DE PUERTO GUAYARAMERÍN</v>
      </c>
      <c r="C549" s="4" t="s">
        <v>569</v>
      </c>
    </row>
    <row r="550" spans="1:3">
      <c r="A550" s="3">
        <v>1806</v>
      </c>
      <c r="B550" s="4" t="str">
        <f t="shared" si="8"/>
        <v>GOBIERNO AUTÓNOMO MUNICIPAL DE REYES</v>
      </c>
      <c r="C550" s="4" t="s">
        <v>570</v>
      </c>
    </row>
    <row r="551" spans="1:3">
      <c r="A551" s="3">
        <v>1807</v>
      </c>
      <c r="B551" s="4" t="str">
        <f t="shared" si="8"/>
        <v>GOBIERNO AUTÓNOMO MUNICIPAL DE PUERTO RURRENABAQUE</v>
      </c>
      <c r="C551" s="4" t="s">
        <v>571</v>
      </c>
    </row>
    <row r="552" spans="1:3">
      <c r="A552" s="3">
        <v>1808</v>
      </c>
      <c r="B552" s="4" t="str">
        <f t="shared" si="8"/>
        <v>GOBIERNO AUTÓNOMO MUNICIPAL DE SAN BORJA</v>
      </c>
      <c r="C552" s="4" t="s">
        <v>572</v>
      </c>
    </row>
    <row r="553" spans="1:3">
      <c r="A553" s="3">
        <v>1809</v>
      </c>
      <c r="B553" s="4" t="str">
        <f t="shared" si="8"/>
        <v>GOBIERNO AUTÓNOMO MUNICIPAL DE SANTA ROSA</v>
      </c>
      <c r="C553" s="4" t="s">
        <v>573</v>
      </c>
    </row>
    <row r="554" spans="1:3">
      <c r="A554" s="3">
        <v>1810</v>
      </c>
      <c r="B554" s="4" t="str">
        <f t="shared" si="8"/>
        <v>GOBIERNO AUTÓNOMO MUNICIPAL DE SANTA ANA</v>
      </c>
      <c r="C554" s="4" t="s">
        <v>574</v>
      </c>
    </row>
    <row r="555" spans="1:3">
      <c r="A555" s="3">
        <v>1811</v>
      </c>
      <c r="B555" s="4" t="str">
        <f t="shared" si="8"/>
        <v>GOBIERNO AUTÓNOMO MUNICIPAL DE SAN IGNACIO</v>
      </c>
      <c r="C555" s="4" t="s">
        <v>575</v>
      </c>
    </row>
    <row r="556" spans="1:3">
      <c r="A556" s="3">
        <v>1812</v>
      </c>
      <c r="B556" s="4" t="str">
        <f t="shared" si="8"/>
        <v>GOBIERNO AUTÓNOMO MUNICIPAL DE LORETO</v>
      </c>
      <c r="C556" s="4" t="s">
        <v>576</v>
      </c>
    </row>
    <row r="557" spans="1:3">
      <c r="A557" s="3">
        <v>1813</v>
      </c>
      <c r="B557" s="4" t="str">
        <f t="shared" si="8"/>
        <v>GOBIERNO AUTÓNOMO MUNICIPAL DE SAN ANDRÉS</v>
      </c>
      <c r="C557" s="4" t="s">
        <v>577</v>
      </c>
    </row>
    <row r="558" spans="1:3">
      <c r="A558" s="3">
        <v>1814</v>
      </c>
      <c r="B558" s="4" t="str">
        <f t="shared" si="8"/>
        <v>GOBIERNO AUTÓNOMO MUNICIPAL DE SAN JOAQUÍN</v>
      </c>
      <c r="C558" s="4" t="s">
        <v>578</v>
      </c>
    </row>
    <row r="559" spans="1:3">
      <c r="A559" s="3">
        <v>1815</v>
      </c>
      <c r="B559" s="4" t="str">
        <f t="shared" si="8"/>
        <v>GOBIERNO AUTÓNOMO MUNICIPAL DE SAN RAMÓN</v>
      </c>
      <c r="C559" s="4" t="s">
        <v>560</v>
      </c>
    </row>
    <row r="560" spans="1:3">
      <c r="A560" s="3">
        <v>1816</v>
      </c>
      <c r="B560" s="4" t="str">
        <f t="shared" si="8"/>
        <v>GOBIERNO AUTÓNOMO MUNICIPAL DE PUERTO SÍLES</v>
      </c>
      <c r="C560" s="4" t="s">
        <v>579</v>
      </c>
    </row>
    <row r="561" spans="1:3">
      <c r="A561" s="3">
        <v>1817</v>
      </c>
      <c r="B561" s="4" t="str">
        <f t="shared" si="8"/>
        <v>GOBIERNO AUTÓNOMO MUNICIPAL DE MAGDALENA</v>
      </c>
      <c r="C561" s="4" t="s">
        <v>580</v>
      </c>
    </row>
    <row r="562" spans="1:3">
      <c r="A562" s="3">
        <v>1818</v>
      </c>
      <c r="B562" s="4" t="str">
        <f t="shared" si="8"/>
        <v>GOBIERNO AUTÓNOMO MUNICIPAL DE BAURES</v>
      </c>
      <c r="C562" s="4" t="s">
        <v>581</v>
      </c>
    </row>
    <row r="563" spans="1:3">
      <c r="A563" s="3">
        <v>1819</v>
      </c>
      <c r="B563" s="4" t="str">
        <f t="shared" si="8"/>
        <v>GOBIERNO AUTÓNOMO MUNICIPAL DE HUACARAJE</v>
      </c>
      <c r="C563" s="4" t="s">
        <v>582</v>
      </c>
    </row>
    <row r="564" spans="1:3">
      <c r="A564" s="3">
        <v>1820</v>
      </c>
      <c r="B564" s="4" t="str">
        <f t="shared" si="8"/>
        <v>GOBIERNO AUTÓNOMO MUNICIPAL DE EXALTACIÓN</v>
      </c>
      <c r="C564" s="4" t="s">
        <v>583</v>
      </c>
    </row>
    <row r="565" spans="1:3">
      <c r="A565" s="3">
        <v>1901</v>
      </c>
      <c r="B565" s="4" t="str">
        <f t="shared" si="8"/>
        <v>GOBIERNO AUTÓNOMO MUNICIPAL DE COBIJA</v>
      </c>
      <c r="C565" s="4" t="s">
        <v>584</v>
      </c>
    </row>
    <row r="566" spans="1:3">
      <c r="A566" s="3">
        <v>1902</v>
      </c>
      <c r="B566" s="4" t="str">
        <f t="shared" si="8"/>
        <v>GOBIERNO AUTÓNOMO MUNICIPAL DE PORVENIR</v>
      </c>
      <c r="C566" s="4" t="s">
        <v>585</v>
      </c>
    </row>
    <row r="567" spans="1:3">
      <c r="A567" s="3">
        <v>1903</v>
      </c>
      <c r="B567" s="4" t="str">
        <f t="shared" si="8"/>
        <v>GOBIERNO AUTÓNOMO MUNICIPAL DE BOLPEBRA</v>
      </c>
      <c r="C567" s="4" t="s">
        <v>586</v>
      </c>
    </row>
    <row r="568" spans="1:3">
      <c r="A568" s="3">
        <v>1904</v>
      </c>
      <c r="B568" s="4" t="str">
        <f t="shared" si="8"/>
        <v>GOBIERNO AUTÓNOMO MUNICIPAL DE BELLA FLOR</v>
      </c>
      <c r="C568" s="4" t="s">
        <v>587</v>
      </c>
    </row>
    <row r="569" spans="1:3">
      <c r="A569" s="3">
        <v>1905</v>
      </c>
      <c r="B569" s="4" t="str">
        <f t="shared" si="8"/>
        <v>GOBIERNO AUTÓNOMO MUNICIPAL DE PUERTO RICO</v>
      </c>
      <c r="C569" s="4" t="s">
        <v>588</v>
      </c>
    </row>
    <row r="570" spans="1:3">
      <c r="A570" s="3">
        <v>1906</v>
      </c>
      <c r="B570" s="4" t="str">
        <f t="shared" si="8"/>
        <v>GOBIERNO AUTÓNOMO MUNICIPAL DE SAN PEDRO</v>
      </c>
      <c r="C570" s="4" t="s">
        <v>564</v>
      </c>
    </row>
    <row r="571" spans="1:3">
      <c r="A571" s="3">
        <v>1907</v>
      </c>
      <c r="B571" s="4" t="str">
        <f t="shared" si="8"/>
        <v>GOBIERNO AUTÓNOMO MUNICIPAL DE FILADELFIA</v>
      </c>
      <c r="C571" s="4" t="s">
        <v>589</v>
      </c>
    </row>
    <row r="572" spans="1:3">
      <c r="A572" s="3">
        <v>1908</v>
      </c>
      <c r="B572" s="4" t="str">
        <f t="shared" si="8"/>
        <v>GOBIERNO AUTÓNOMO MUNICIPAL DE PUERTO GONZALO MORENO</v>
      </c>
      <c r="C572" s="4" t="s">
        <v>590</v>
      </c>
    </row>
    <row r="573" spans="1:3">
      <c r="A573" s="3">
        <v>1909</v>
      </c>
      <c r="B573" s="4" t="str">
        <f t="shared" si="8"/>
        <v>GOBIERNO AUTÓNOMO MUNICIPAL DE SAN LORENZO</v>
      </c>
      <c r="C573" s="4" t="s">
        <v>509</v>
      </c>
    </row>
    <row r="574" spans="1:3">
      <c r="A574" s="3">
        <v>1910</v>
      </c>
      <c r="B574" s="4" t="str">
        <f t="shared" si="8"/>
        <v>GOBIERNO AUTÓNOMO MUNICIPAL DE SENA</v>
      </c>
      <c r="C574" s="4" t="s">
        <v>591</v>
      </c>
    </row>
    <row r="575" spans="1:3">
      <c r="A575" s="3">
        <v>1911</v>
      </c>
      <c r="B575" s="4" t="str">
        <f t="shared" si="8"/>
        <v>GOBIERNO AUTÓNOMO MUNICIPAL DE SANTA ROSA DEL ABUNÁ</v>
      </c>
      <c r="C575" s="4" t="s">
        <v>592</v>
      </c>
    </row>
    <row r="576" spans="1:3">
      <c r="A576" s="3">
        <v>1912</v>
      </c>
      <c r="B576" s="4" t="str">
        <f t="shared" si="8"/>
        <v>GOBIERNO AUTÓNOMO MUNICIPAL DE INGAVI (HUMAITA)</v>
      </c>
      <c r="C576" s="4" t="s">
        <v>593</v>
      </c>
    </row>
    <row r="577" spans="1:3">
      <c r="A577" s="3">
        <v>1913</v>
      </c>
      <c r="B577" s="4" t="str">
        <f t="shared" si="8"/>
        <v>GOBIERNO AUTÓNOMO MUNICIPAL DE NUEVA ESPERANZA</v>
      </c>
      <c r="C577" s="4" t="s">
        <v>594</v>
      </c>
    </row>
    <row r="578" spans="1:3">
      <c r="A578" s="3">
        <v>1914</v>
      </c>
      <c r="B578" s="4" t="str">
        <f t="shared" si="8"/>
        <v>GOBIERNO AUTÓNOMO MUNICIPAL DE VILLA NUEVA (LOMA ALTA)</v>
      </c>
      <c r="C578" s="4" t="s">
        <v>595</v>
      </c>
    </row>
    <row r="579" spans="1:3">
      <c r="A579" s="3">
        <v>1915</v>
      </c>
      <c r="B579" s="4" t="str">
        <f t="shared" si="8"/>
        <v>GOBIERNO AUTÓNOMO MUNICIPAL DE SANTOS MERCADO</v>
      </c>
      <c r="C579" s="4" t="s">
        <v>596</v>
      </c>
    </row>
    <row r="580" spans="1:3">
      <c r="A580" s="3">
        <v>2301</v>
      </c>
      <c r="B580" s="4" t="str">
        <f t="shared" si="8"/>
        <v>EMPRESA MUNICIPAL DE GESTIÓN DE RESIDUOS SÓLIDOS</v>
      </c>
      <c r="C580" s="4" t="s">
        <v>597</v>
      </c>
    </row>
    <row r="581" spans="1:3">
      <c r="A581" s="3">
        <v>2302</v>
      </c>
      <c r="B581" s="4" t="str">
        <f t="shared" si="8"/>
        <v>EMPRESA MUNICIPAL DE AGUA POTABLE Y ALCANTARILLADO SACABA</v>
      </c>
      <c r="C581" s="4" t="s">
        <v>598</v>
      </c>
    </row>
    <row r="582" spans="1:3">
      <c r="A582" s="3">
        <v>2303</v>
      </c>
      <c r="B582" s="4" t="str">
        <f t="shared" si="8"/>
        <v>EMPRESA MUNICIPAL DE AREAS VERDES Y RECREACIÓN ALTERNATIVA</v>
      </c>
      <c r="C582" s="4" t="s">
        <v>599</v>
      </c>
    </row>
    <row r="583" spans="1:3">
      <c r="A583" s="3">
        <v>2311</v>
      </c>
      <c r="B583" s="4" t="str">
        <f t="shared" si="8"/>
        <v>SERVICIO DE CUENCAS (SEARPI)</v>
      </c>
      <c r="C583" s="4" t="s">
        <v>600</v>
      </c>
    </row>
    <row r="584" spans="1:3">
      <c r="A584" s="3">
        <v>2312</v>
      </c>
      <c r="B584" s="4" t="str">
        <f t="shared" si="8"/>
        <v>EMPRESA MUNICIPAL DE AGUA POTABLE Y ALCANTARILLADO VIACHA</v>
      </c>
      <c r="C584" s="4" t="s">
        <v>601</v>
      </c>
    </row>
    <row r="585" spans="1:3">
      <c r="A585" s="3">
        <v>2313</v>
      </c>
      <c r="B585" s="4" t="str">
        <f t="shared" si="8"/>
        <v>ENTIDAD MUNICIPAL DE ASEO URBANO SUCRE</v>
      </c>
      <c r="C585" s="4" t="s">
        <v>602</v>
      </c>
    </row>
    <row r="586" spans="1:3">
      <c r="A586" s="3">
        <v>2314</v>
      </c>
      <c r="B586" s="4" t="str">
        <f t="shared" si="8"/>
        <v>EMPRESA MUNICIPAL DE AREAS VERDES SUCRE</v>
      </c>
      <c r="C586" s="4" t="s">
        <v>603</v>
      </c>
    </row>
    <row r="587" spans="1:3">
      <c r="A587" s="3">
        <v>2315</v>
      </c>
      <c r="B587" s="4" t="str">
        <f t="shared" si="8"/>
        <v xml:space="preserve">EMPRESA MUNICIPAL DE SERVICIO DE ASEO </v>
      </c>
      <c r="C587" s="4" t="s">
        <v>604</v>
      </c>
    </row>
    <row r="588" spans="1:3">
      <c r="A588" s="3">
        <v>2316</v>
      </c>
      <c r="B588" s="4" t="str">
        <f t="shared" si="8"/>
        <v>EMPRESA MUNICIPAL DE ÁREAS VERDES, PARQUES Y FORESTACIÓN</v>
      </c>
      <c r="C588" s="4" t="s">
        <v>605</v>
      </c>
    </row>
    <row r="589" spans="1:3">
      <c r="A589" s="3">
        <v>2317</v>
      </c>
      <c r="B589" s="4" t="str">
        <f t="shared" si="8"/>
        <v>EMPRESA MUNICIPAL DE ASFALTOS Y VÍAS</v>
      </c>
      <c r="C589" s="4" t="s">
        <v>606</v>
      </c>
    </row>
    <row r="590" spans="1:3">
      <c r="A590" s="3">
        <v>2318</v>
      </c>
      <c r="B590" s="4" t="str">
        <f t="shared" ref="B590:B608" si="9">UPPER(C590)</f>
        <v>ENTIDAD DESCENTRALIZADA UMMIPRE PROMAN</v>
      </c>
      <c r="C590" s="4" t="s">
        <v>607</v>
      </c>
    </row>
    <row r="591" spans="1:3">
      <c r="A591" s="3">
        <v>2319</v>
      </c>
      <c r="B591" s="4" t="str">
        <f t="shared" si="9"/>
        <v>EMPRESA PÚBLICA DEPARTAMENTAL ESTRATÉGICA DE AGUAS - LA PAZ</v>
      </c>
      <c r="C591" s="4" t="s">
        <v>608</v>
      </c>
    </row>
    <row r="592" spans="1:3">
      <c r="A592" s="3">
        <v>2320</v>
      </c>
      <c r="B592" s="4" t="str">
        <f t="shared" si="9"/>
        <v>EMPRESA PUBLICA MUNICIPAL DE SERVICIOS DE AGUA Y ALCANTARRILLADO SANITARIO DE COBIJA</v>
      </c>
      <c r="C592" s="4" t="s">
        <v>609</v>
      </c>
    </row>
    <row r="593" spans="1:3">
      <c r="A593" s="3">
        <v>2321</v>
      </c>
      <c r="B593" s="4" t="str">
        <f t="shared" si="9"/>
        <v>EMPRESA MUNICIPAL DE ASEO DE EL ALTO</v>
      </c>
      <c r="C593" s="4" t="s">
        <v>610</v>
      </c>
    </row>
    <row r="594" spans="1:3">
      <c r="A594" s="3">
        <v>2322</v>
      </c>
      <c r="B594" s="4" t="str">
        <f t="shared" si="9"/>
        <v>ENTIDAD MATADERO FRIGORIFICO MUNICIPAL DE TARIJA</v>
      </c>
      <c r="C594" s="4" t="s">
        <v>611</v>
      </c>
    </row>
    <row r="595" spans="1:3">
      <c r="A595" s="3">
        <v>2323</v>
      </c>
      <c r="B595" s="4" t="str">
        <f t="shared" si="9"/>
        <v>ENTIDAD ASEO MUNICIPAL DE TARIJA</v>
      </c>
      <c r="C595" s="4" t="s">
        <v>612</v>
      </c>
    </row>
    <row r="596" spans="1:3">
      <c r="A596" s="3">
        <v>2324</v>
      </c>
      <c r="B596" s="4" t="str">
        <f t="shared" si="9"/>
        <v>ENTIDAD OBRAS PUBLICAS MUNICIPALES DE TARIJA</v>
      </c>
      <c r="C596" s="4" t="s">
        <v>613</v>
      </c>
    </row>
    <row r="597" spans="1:3">
      <c r="A597" s="3">
        <v>2325</v>
      </c>
      <c r="B597" s="4" t="str">
        <f t="shared" si="9"/>
        <v>ENTIDAD ORDENAMIENTO TERRITORIAL DE TARIJA</v>
      </c>
      <c r="C597" s="4" t="s">
        <v>614</v>
      </c>
    </row>
    <row r="598" spans="1:3">
      <c r="A598" s="3">
        <v>2326</v>
      </c>
      <c r="B598" s="4" t="str">
        <f t="shared" si="9"/>
        <v>ENTIDAD ORDEN Y SEGURIDAD CIUDADANA MUNICIPAL DE TARIJA</v>
      </c>
      <c r="C598" s="4" t="s">
        <v>615</v>
      </c>
    </row>
    <row r="599" spans="1:3">
      <c r="A599" s="3">
        <v>2327</v>
      </c>
      <c r="B599" s="4" t="str">
        <f t="shared" si="9"/>
        <v>EMPRESA MUNICIPAL AUTONOMA DE AGUA POTABLE Y ALCANTARILLADO  DE YACUIBA</v>
      </c>
      <c r="C599" s="4" t="s">
        <v>616</v>
      </c>
    </row>
    <row r="600" spans="1:3">
      <c r="A600" s="3">
        <v>9001</v>
      </c>
      <c r="B600" s="4" t="str">
        <f t="shared" si="9"/>
        <v>FEDERACIÓN DE ASOCIACIONES MUNICIPALES DE BOLIVIA</v>
      </c>
      <c r="C600" s="4" t="s">
        <v>617</v>
      </c>
    </row>
    <row r="601" spans="1:3">
      <c r="A601" s="3" t="s">
        <v>618</v>
      </c>
      <c r="B601" s="4" t="str">
        <f t="shared" si="9"/>
        <v>DIRECCIÓN GENERAL DE PROGRAMACIÓN Y OPERACIONES DEL TESORO</v>
      </c>
      <c r="C601" s="4" t="s">
        <v>619</v>
      </c>
    </row>
    <row r="602" spans="1:3">
      <c r="A602" s="3" t="s">
        <v>620</v>
      </c>
      <c r="B602" s="4" t="str">
        <f t="shared" si="9"/>
        <v>DIRECCIÓN GENERAL DE PROGRAMACIÓN Y OPERACIONES DEL TESORO</v>
      </c>
      <c r="C602" s="4" t="s">
        <v>619</v>
      </c>
    </row>
    <row r="603" spans="1:3">
      <c r="A603" s="3" t="s">
        <v>621</v>
      </c>
      <c r="B603" s="4" t="str">
        <f t="shared" si="9"/>
        <v>DIRECCIÓN GENERAL DE CRÉDITO PÚBLICO</v>
      </c>
      <c r="C603" s="4" t="s">
        <v>622</v>
      </c>
    </row>
    <row r="604" spans="1:3">
      <c r="A604" s="3" t="s">
        <v>623</v>
      </c>
      <c r="B604" s="4" t="str">
        <f t="shared" si="9"/>
        <v>DIRECCIÓN GENERAL DE ADMINISTRACIÓN Y FINANZAS TERRITORIALES</v>
      </c>
      <c r="C604" s="4" t="s">
        <v>624</v>
      </c>
    </row>
    <row r="605" spans="1:3">
      <c r="A605" s="3" t="s">
        <v>625</v>
      </c>
      <c r="B605" s="4" t="str">
        <f t="shared" si="9"/>
        <v>DIRECCIÓN GENERAL DE PENSIONES Y JUBILACIONES</v>
      </c>
      <c r="C605" s="4" t="s">
        <v>626</v>
      </c>
    </row>
    <row r="606" spans="1:3">
      <c r="A606" s="71" t="s">
        <v>627</v>
      </c>
      <c r="B606" s="4" t="str">
        <f t="shared" si="9"/>
        <v>ACREEDORES</v>
      </c>
      <c r="C606" s="4" t="s">
        <v>628</v>
      </c>
    </row>
    <row r="607" spans="1:3">
      <c r="A607" s="71" t="s">
        <v>629</v>
      </c>
      <c r="B607" s="4" t="str">
        <f t="shared" si="9"/>
        <v>AREA DE CONTABILIDAD</v>
      </c>
      <c r="C607" s="4" t="s">
        <v>630</v>
      </c>
    </row>
    <row r="608" spans="1:3">
      <c r="A608" s="71" t="s">
        <v>631</v>
      </c>
      <c r="B608" s="4" t="str">
        <f t="shared" si="9"/>
        <v>NO IDENTIFICADO</v>
      </c>
      <c r="C608" s="4" t="s">
        <v>636</v>
      </c>
    </row>
  </sheetData>
  <sheetProtection formatRows="0" selectLockedCells="1" sort="0" autoFilter="0"/>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3" filterMode="1">
    <tabColor rgb="FFFF0000"/>
  </sheetPr>
  <dimension ref="A1:AR631"/>
  <sheetViews>
    <sheetView showGridLines="0" view="pageBreakPreview" zoomScale="115" zoomScaleNormal="70" zoomScaleSheetLayoutView="115" workbookViewId="0">
      <pane xSplit="3" ySplit="10" topLeftCell="D11" activePane="bottomRight" state="frozen"/>
      <selection activeCell="H14" sqref="H14:I14"/>
      <selection pane="topRight" activeCell="H14" sqref="H14:I14"/>
      <selection pane="bottomLeft" activeCell="H14" sqref="H14:I14"/>
      <selection pane="bottomRight" activeCell="B94" sqref="B94"/>
    </sheetView>
  </sheetViews>
  <sheetFormatPr baseColWidth="10" defaultRowHeight="15" outlineLevelCol="1"/>
  <cols>
    <col min="1" max="1" width="13" style="12" bestFit="1" customWidth="1"/>
    <col min="2" max="2" width="59.7109375" style="13" bestFit="1" customWidth="1"/>
    <col min="3" max="3" width="13.5703125" style="14" bestFit="1" customWidth="1"/>
    <col min="4" max="4" width="21.7109375" style="97" bestFit="1" customWidth="1" outlineLevel="1"/>
    <col min="5" max="5" width="21" style="97" bestFit="1" customWidth="1" outlineLevel="1"/>
    <col min="6" max="6" width="23.140625" style="97" bestFit="1" customWidth="1" outlineLevel="1"/>
    <col min="7" max="7" width="21" style="97" bestFit="1" customWidth="1" outlineLevel="1"/>
    <col min="8" max="8" width="13.5703125" style="97" bestFit="1" customWidth="1" outlineLevel="1"/>
    <col min="9" max="9" width="17.42578125" style="97" bestFit="1" customWidth="1" outlineLevel="1"/>
    <col min="10" max="10" width="23.140625" style="97" bestFit="1" customWidth="1" outlineLevel="1"/>
    <col min="11" max="11" width="13.42578125" style="97" bestFit="1" customWidth="1" outlineLevel="1"/>
    <col min="12" max="12" width="17.85546875" style="97" bestFit="1" customWidth="1" outlineLevel="1"/>
    <col min="13" max="13" width="19.28515625" style="97" bestFit="1" customWidth="1" outlineLevel="1"/>
    <col min="14" max="14" width="14" style="97" bestFit="1" customWidth="1" outlineLevel="1"/>
    <col min="15" max="15" width="21.42578125" style="97" bestFit="1" customWidth="1" outlineLevel="1"/>
    <col min="16" max="16" width="16" style="97" bestFit="1" customWidth="1" outlineLevel="1"/>
    <col min="17" max="17" width="21.7109375" style="97" bestFit="1" customWidth="1" outlineLevel="1"/>
    <col min="18" max="18" width="20.5703125" style="97" bestFit="1" customWidth="1" outlineLevel="1"/>
    <col min="19" max="19" width="13.42578125" style="97" bestFit="1" customWidth="1" outlineLevel="1"/>
    <col min="20" max="20" width="14.28515625" style="97" bestFit="1" customWidth="1" outlineLevel="1"/>
    <col min="21" max="21" width="13.140625" style="97" bestFit="1" customWidth="1" outlineLevel="1"/>
    <col min="22" max="22" width="13.42578125" style="97" bestFit="1" customWidth="1" outlineLevel="1"/>
    <col min="23" max="24" width="19.7109375" style="97" bestFit="1" customWidth="1" outlineLevel="1" collapsed="1"/>
    <col min="25" max="25" width="18.7109375" style="97" bestFit="1" customWidth="1" outlineLevel="1" collapsed="1"/>
    <col min="26" max="26" width="13.5703125" style="97" bestFit="1" customWidth="1" outlineLevel="1"/>
    <col min="27" max="27" width="13.85546875" style="97" bestFit="1" customWidth="1" outlineLevel="1"/>
    <col min="28" max="28" width="24" style="97" bestFit="1" customWidth="1" outlineLevel="1" collapsed="1"/>
    <col min="29" max="29" width="24" style="97" customWidth="1" outlineLevel="1"/>
    <col min="30" max="30" width="17.42578125" style="97" bestFit="1" customWidth="1" outlineLevel="1"/>
    <col min="31" max="31" width="18.7109375" style="97" bestFit="1" customWidth="1" outlineLevel="1"/>
    <col min="32" max="32" width="15" style="97" bestFit="1" customWidth="1" outlineLevel="1"/>
    <col min="33" max="33" width="18.85546875" style="97" bestFit="1" customWidth="1" outlineLevel="1"/>
    <col min="34" max="34" width="21.42578125" style="97" bestFit="1" customWidth="1" outlineLevel="1"/>
    <col min="35" max="36" width="13.42578125" style="97" bestFit="1" customWidth="1" outlineLevel="1"/>
    <col min="37" max="37" width="13.140625" style="97" bestFit="1" customWidth="1" outlineLevel="1"/>
    <col min="38" max="38" width="13.42578125" style="97" bestFit="1" customWidth="1" outlineLevel="1"/>
    <col min="39" max="39" width="28.7109375" style="98" bestFit="1" customWidth="1"/>
    <col min="40" max="40" width="11.42578125" style="16"/>
    <col min="41" max="41" width="19.28515625" style="98" bestFit="1" customWidth="1"/>
    <col min="42" max="42" width="11.42578125" style="16"/>
    <col min="43" max="43" width="17.140625" style="16" customWidth="1"/>
    <col min="44" max="44" width="14.42578125" style="16" customWidth="1"/>
    <col min="45" max="16384" width="11.42578125" style="16"/>
  </cols>
  <sheetData>
    <row r="1" spans="1:44" s="27" customFormat="1">
      <c r="A1" s="23"/>
      <c r="B1" s="24"/>
      <c r="C1" s="25"/>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2"/>
      <c r="AO1" s="92"/>
    </row>
    <row r="2" spans="1:44" s="27" customFormat="1" ht="13.5" customHeight="1">
      <c r="A2" s="23"/>
      <c r="B2" s="24"/>
      <c r="C2" s="25"/>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2"/>
      <c r="AO2" s="92"/>
    </row>
    <row r="3" spans="1:44" s="27" customFormat="1">
      <c r="A3" s="23"/>
      <c r="B3" s="24"/>
      <c r="C3" s="25"/>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2"/>
      <c r="AO3" s="92"/>
    </row>
    <row r="4" spans="1:44" s="27" customFormat="1" ht="18" customHeight="1">
      <c r="A4" s="300" t="s">
        <v>639</v>
      </c>
      <c r="B4" s="300"/>
      <c r="C4" s="300"/>
      <c r="D4" s="300"/>
      <c r="E4" s="300"/>
      <c r="F4" s="300"/>
      <c r="G4" s="300"/>
      <c r="H4" s="300"/>
      <c r="I4" s="300"/>
      <c r="J4" s="300"/>
      <c r="K4" s="300"/>
      <c r="L4" s="300"/>
      <c r="M4" s="300"/>
      <c r="N4" s="300"/>
      <c r="O4" s="300"/>
      <c r="P4" s="300"/>
      <c r="Q4" s="300"/>
      <c r="R4" s="300"/>
      <c r="S4" s="300"/>
      <c r="T4" s="300"/>
      <c r="U4" s="300"/>
      <c r="V4" s="300"/>
      <c r="W4" s="300"/>
      <c r="X4" s="300"/>
      <c r="Y4" s="300"/>
      <c r="Z4" s="300"/>
      <c r="AA4" s="300"/>
      <c r="AB4" s="300"/>
      <c r="AC4" s="300"/>
      <c r="AD4" s="300"/>
      <c r="AE4" s="300"/>
      <c r="AF4" s="300"/>
      <c r="AG4" s="300"/>
      <c r="AH4" s="300"/>
      <c r="AI4" s="300"/>
      <c r="AJ4" s="300"/>
      <c r="AK4" s="300"/>
      <c r="AL4" s="300"/>
      <c r="AM4" s="300"/>
      <c r="AO4" s="92"/>
    </row>
    <row r="5" spans="1:44" s="27" customFormat="1" ht="18.75">
      <c r="A5" s="300" t="str">
        <f>+'CUT MN'!A4</f>
        <v xml:space="preserve">CORRESPONDIENTE AL MES DE ENERO </v>
      </c>
      <c r="B5" s="300"/>
      <c r="C5" s="300"/>
      <c r="D5" s="300"/>
      <c r="E5" s="300"/>
      <c r="F5" s="300"/>
      <c r="G5" s="300"/>
      <c r="H5" s="300"/>
      <c r="I5" s="300"/>
      <c r="J5" s="300"/>
      <c r="K5" s="300"/>
      <c r="L5" s="300"/>
      <c r="M5" s="300"/>
      <c r="N5" s="300"/>
      <c r="O5" s="300"/>
      <c r="P5" s="300"/>
      <c r="Q5" s="300"/>
      <c r="R5" s="300"/>
      <c r="S5" s="300"/>
      <c r="T5" s="300"/>
      <c r="U5" s="300"/>
      <c r="V5" s="300"/>
      <c r="W5" s="300"/>
      <c r="X5" s="300"/>
      <c r="Y5" s="300"/>
      <c r="Z5" s="300"/>
      <c r="AA5" s="300"/>
      <c r="AB5" s="300"/>
      <c r="AC5" s="300"/>
      <c r="AD5" s="300"/>
      <c r="AE5" s="300"/>
      <c r="AF5" s="300"/>
      <c r="AG5" s="300"/>
      <c r="AH5" s="300"/>
      <c r="AI5" s="300"/>
      <c r="AJ5" s="300"/>
      <c r="AK5" s="300"/>
      <c r="AL5" s="300"/>
      <c r="AM5" s="300"/>
      <c r="AO5" s="92"/>
    </row>
    <row r="6" spans="1:44" s="27" customFormat="1" ht="18.75">
      <c r="A6" s="300" t="str">
        <f>+'CUT MN'!A5</f>
        <v>ACTUALIZADO AL : 05 de febrero de 2018</v>
      </c>
      <c r="B6" s="300"/>
      <c r="C6" s="300"/>
      <c r="D6" s="300"/>
      <c r="E6" s="300"/>
      <c r="F6" s="300"/>
      <c r="G6" s="300"/>
      <c r="H6" s="300"/>
      <c r="I6" s="300"/>
      <c r="J6" s="300"/>
      <c r="K6" s="300"/>
      <c r="L6" s="300"/>
      <c r="M6" s="300"/>
      <c r="N6" s="300"/>
      <c r="O6" s="300"/>
      <c r="P6" s="300"/>
      <c r="Q6" s="300"/>
      <c r="R6" s="300"/>
      <c r="S6" s="300"/>
      <c r="T6" s="300"/>
      <c r="U6" s="300"/>
      <c r="V6" s="300"/>
      <c r="W6" s="300"/>
      <c r="X6" s="300"/>
      <c r="Y6" s="300"/>
      <c r="Z6" s="300"/>
      <c r="AA6" s="300"/>
      <c r="AB6" s="300"/>
      <c r="AC6" s="300"/>
      <c r="AD6" s="300"/>
      <c r="AE6" s="300"/>
      <c r="AF6" s="300"/>
      <c r="AG6" s="300"/>
      <c r="AH6" s="300"/>
      <c r="AI6" s="300"/>
      <c r="AJ6" s="300"/>
      <c r="AK6" s="300"/>
      <c r="AL6" s="300"/>
      <c r="AM6" s="300"/>
      <c r="AO6" s="92"/>
    </row>
    <row r="7" spans="1:44" s="27" customFormat="1" ht="18.75">
      <c r="A7" s="300" t="s">
        <v>640</v>
      </c>
      <c r="B7" s="300"/>
      <c r="C7" s="300"/>
      <c r="D7" s="300"/>
      <c r="E7" s="300"/>
      <c r="F7" s="300"/>
      <c r="G7" s="300"/>
      <c r="H7" s="300"/>
      <c r="I7" s="300"/>
      <c r="J7" s="300"/>
      <c r="K7" s="300"/>
      <c r="L7" s="300"/>
      <c r="M7" s="300"/>
      <c r="N7" s="300"/>
      <c r="O7" s="300"/>
      <c r="P7" s="300"/>
      <c r="Q7" s="300"/>
      <c r="R7" s="300"/>
      <c r="S7" s="300"/>
      <c r="T7" s="300"/>
      <c r="U7" s="300"/>
      <c r="V7" s="300"/>
      <c r="W7" s="300"/>
      <c r="X7" s="300"/>
      <c r="Y7" s="300"/>
      <c r="Z7" s="300"/>
      <c r="AA7" s="300"/>
      <c r="AB7" s="300"/>
      <c r="AC7" s="300"/>
      <c r="AD7" s="300"/>
      <c r="AE7" s="300"/>
      <c r="AF7" s="300"/>
      <c r="AG7" s="300"/>
      <c r="AH7" s="300"/>
      <c r="AI7" s="300"/>
      <c r="AJ7" s="300"/>
      <c r="AK7" s="300"/>
      <c r="AL7" s="300"/>
      <c r="AM7" s="300"/>
      <c r="AO7" s="92"/>
    </row>
    <row r="8" spans="1:44" s="27" customFormat="1">
      <c r="A8" s="23"/>
      <c r="B8" s="24"/>
      <c r="C8" s="25"/>
      <c r="D8" s="91"/>
      <c r="E8" s="91"/>
      <c r="F8" s="91"/>
      <c r="G8" s="91"/>
      <c r="H8" s="91"/>
      <c r="I8" s="91"/>
      <c r="J8" s="91"/>
      <c r="K8" s="91"/>
      <c r="L8" s="91"/>
      <c r="M8" s="91"/>
      <c r="N8" s="91"/>
      <c r="O8" s="91"/>
      <c r="P8" s="91"/>
      <c r="Q8" s="91"/>
      <c r="R8" s="91"/>
      <c r="S8" s="91"/>
      <c r="T8" s="91"/>
      <c r="U8" s="91"/>
      <c r="V8" s="91"/>
      <c r="W8" s="91"/>
      <c r="X8" s="91"/>
      <c r="Y8" s="91"/>
      <c r="Z8" s="91"/>
      <c r="AA8" s="91"/>
      <c r="AB8" s="91"/>
      <c r="AC8" s="91"/>
      <c r="AD8" s="91"/>
      <c r="AE8" s="91"/>
      <c r="AF8" s="91"/>
      <c r="AG8" s="91"/>
      <c r="AH8" s="91"/>
      <c r="AI8" s="91"/>
      <c r="AJ8" s="91"/>
      <c r="AK8" s="91"/>
      <c r="AL8" s="91"/>
      <c r="AM8" s="92"/>
      <c r="AO8" s="92"/>
    </row>
    <row r="9" spans="1:44" s="27" customFormat="1" ht="15" customHeight="1">
      <c r="A9" s="55"/>
      <c r="B9" s="28"/>
      <c r="C9" s="29"/>
      <c r="D9" s="304" t="s">
        <v>641</v>
      </c>
      <c r="E9" s="304"/>
      <c r="F9" s="304"/>
      <c r="G9" s="304"/>
      <c r="H9" s="304"/>
      <c r="I9" s="304"/>
      <c r="J9" s="304"/>
      <c r="K9" s="304"/>
      <c r="L9" s="304"/>
      <c r="M9" s="304"/>
      <c r="N9" s="304"/>
      <c r="O9" s="304"/>
      <c r="P9" s="304"/>
      <c r="Q9" s="304"/>
      <c r="R9" s="304"/>
      <c r="S9" s="304"/>
      <c r="T9" s="304"/>
      <c r="U9" s="304"/>
      <c r="V9" s="305"/>
      <c r="W9" s="301" t="s">
        <v>642</v>
      </c>
      <c r="X9" s="302"/>
      <c r="Y9" s="302"/>
      <c r="Z9" s="302"/>
      <c r="AA9" s="302"/>
      <c r="AB9" s="302"/>
      <c r="AC9" s="302"/>
      <c r="AD9" s="302"/>
      <c r="AE9" s="302"/>
      <c r="AF9" s="302"/>
      <c r="AG9" s="302"/>
      <c r="AH9" s="302"/>
      <c r="AI9" s="302"/>
      <c r="AJ9" s="302"/>
      <c r="AK9" s="302"/>
      <c r="AL9" s="303"/>
      <c r="AM9" s="92"/>
      <c r="AO9" s="92"/>
    </row>
    <row r="10" spans="1:44" s="184" customFormat="1" ht="34.5">
      <c r="A10" s="56" t="s">
        <v>643</v>
      </c>
      <c r="B10" s="58" t="s">
        <v>41</v>
      </c>
      <c r="C10" s="58" t="s">
        <v>644</v>
      </c>
      <c r="D10" s="93" t="s">
        <v>1252</v>
      </c>
      <c r="E10" s="93" t="s">
        <v>1251</v>
      </c>
      <c r="F10" s="94" t="s">
        <v>27</v>
      </c>
      <c r="G10" s="94" t="s">
        <v>3</v>
      </c>
      <c r="H10" s="94" t="s">
        <v>1258</v>
      </c>
      <c r="I10" s="94" t="s">
        <v>11</v>
      </c>
      <c r="J10" s="94" t="s">
        <v>6</v>
      </c>
      <c r="K10" s="94" t="s">
        <v>1320</v>
      </c>
      <c r="L10" s="94" t="s">
        <v>15</v>
      </c>
      <c r="M10" s="94" t="s">
        <v>1259</v>
      </c>
      <c r="N10" s="94" t="s">
        <v>17</v>
      </c>
      <c r="O10" s="94" t="s">
        <v>13</v>
      </c>
      <c r="P10" s="94" t="s">
        <v>1260</v>
      </c>
      <c r="Q10" s="94" t="s">
        <v>1319</v>
      </c>
      <c r="R10" s="94" t="s">
        <v>20</v>
      </c>
      <c r="S10" s="94" t="s">
        <v>21</v>
      </c>
      <c r="T10" s="94" t="s">
        <v>8</v>
      </c>
      <c r="U10" s="94" t="s">
        <v>1248</v>
      </c>
      <c r="V10" s="94" t="s">
        <v>1270</v>
      </c>
      <c r="W10" s="93" t="s">
        <v>1253</v>
      </c>
      <c r="X10" s="93" t="s">
        <v>1255</v>
      </c>
      <c r="Y10" s="94" t="s">
        <v>3</v>
      </c>
      <c r="Z10" s="94" t="s">
        <v>632</v>
      </c>
      <c r="AA10" s="94" t="s">
        <v>11</v>
      </c>
      <c r="AB10" s="94" t="s">
        <v>6</v>
      </c>
      <c r="AC10" s="94" t="s">
        <v>15</v>
      </c>
      <c r="AD10" s="94" t="s">
        <v>17</v>
      </c>
      <c r="AE10" s="94" t="s">
        <v>13</v>
      </c>
      <c r="AF10" s="94" t="s">
        <v>1260</v>
      </c>
      <c r="AG10" s="94" t="s">
        <v>1319</v>
      </c>
      <c r="AH10" s="94" t="s">
        <v>20</v>
      </c>
      <c r="AI10" s="94" t="s">
        <v>21</v>
      </c>
      <c r="AJ10" s="94" t="s">
        <v>23</v>
      </c>
      <c r="AK10" s="94" t="s">
        <v>1250</v>
      </c>
      <c r="AL10" s="94" t="s">
        <v>1270</v>
      </c>
      <c r="AM10" s="93" t="s">
        <v>645</v>
      </c>
      <c r="AO10" s="326"/>
    </row>
    <row r="11" spans="1:44" ht="33" customHeight="1">
      <c r="A11" s="87">
        <v>6</v>
      </c>
      <c r="B11" s="88" t="s">
        <v>690</v>
      </c>
      <c r="C11" s="89" t="s">
        <v>1333</v>
      </c>
      <c r="D11" s="115">
        <v>0</v>
      </c>
      <c r="E11" s="115">
        <v>0</v>
      </c>
      <c r="F11" s="115">
        <v>0</v>
      </c>
      <c r="G11" s="115">
        <v>2182.59</v>
      </c>
      <c r="H11" s="115">
        <v>0</v>
      </c>
      <c r="I11" s="115">
        <v>0</v>
      </c>
      <c r="J11" s="115">
        <v>0</v>
      </c>
      <c r="K11" s="115">
        <v>0</v>
      </c>
      <c r="L11" s="115">
        <v>0</v>
      </c>
      <c r="M11" s="115">
        <v>0</v>
      </c>
      <c r="N11" s="115">
        <v>0</v>
      </c>
      <c r="O11" s="115">
        <v>0</v>
      </c>
      <c r="P11" s="115">
        <v>0</v>
      </c>
      <c r="Q11" s="115">
        <v>0</v>
      </c>
      <c r="R11" s="115">
        <v>0</v>
      </c>
      <c r="S11" s="115">
        <v>0</v>
      </c>
      <c r="T11" s="115">
        <v>0</v>
      </c>
      <c r="U11" s="115">
        <v>0</v>
      </c>
      <c r="V11" s="115">
        <v>0</v>
      </c>
      <c r="W11" s="115">
        <v>0</v>
      </c>
      <c r="X11" s="115">
        <v>0</v>
      </c>
      <c r="Y11" s="115">
        <v>0</v>
      </c>
      <c r="Z11" s="115">
        <v>0</v>
      </c>
      <c r="AA11" s="115">
        <v>0</v>
      </c>
      <c r="AB11" s="115">
        <v>0</v>
      </c>
      <c r="AC11" s="115">
        <v>0</v>
      </c>
      <c r="AD11" s="115">
        <v>0</v>
      </c>
      <c r="AE11" s="115">
        <v>0</v>
      </c>
      <c r="AF11" s="115">
        <v>0</v>
      </c>
      <c r="AG11" s="115">
        <v>0</v>
      </c>
      <c r="AH11" s="115">
        <v>0</v>
      </c>
      <c r="AI11" s="115">
        <v>0</v>
      </c>
      <c r="AJ11" s="115">
        <v>0</v>
      </c>
      <c r="AK11" s="115">
        <v>0</v>
      </c>
      <c r="AL11" s="115">
        <v>0</v>
      </c>
      <c r="AM11" s="115">
        <f t="shared" ref="AM11:AM74" si="0">SUM(D11:AL11)</f>
        <v>2182.59</v>
      </c>
      <c r="AP11" s="70"/>
    </row>
    <row r="12" spans="1:44" ht="33" customHeight="1">
      <c r="A12" s="87">
        <v>10</v>
      </c>
      <c r="B12" s="88" t="s">
        <v>691</v>
      </c>
      <c r="C12" s="89" t="s">
        <v>1334</v>
      </c>
      <c r="D12" s="115">
        <v>0</v>
      </c>
      <c r="E12" s="115">
        <v>0</v>
      </c>
      <c r="F12" s="115">
        <v>0</v>
      </c>
      <c r="G12" s="115">
        <v>29661.83</v>
      </c>
      <c r="H12" s="115">
        <v>0</v>
      </c>
      <c r="I12" s="115">
        <v>100</v>
      </c>
      <c r="J12" s="115">
        <v>6532514.9899999993</v>
      </c>
      <c r="K12" s="115">
        <v>0</v>
      </c>
      <c r="L12" s="115">
        <v>68016.959999999992</v>
      </c>
      <c r="M12" s="115">
        <v>0</v>
      </c>
      <c r="N12" s="115">
        <v>0</v>
      </c>
      <c r="O12" s="115">
        <v>128.41</v>
      </c>
      <c r="P12" s="115">
        <v>0</v>
      </c>
      <c r="Q12" s="115">
        <v>0</v>
      </c>
      <c r="R12" s="115">
        <v>0</v>
      </c>
      <c r="S12" s="115">
        <v>0</v>
      </c>
      <c r="T12" s="115">
        <v>0</v>
      </c>
      <c r="U12" s="115">
        <v>0</v>
      </c>
      <c r="V12" s="115">
        <v>0</v>
      </c>
      <c r="W12" s="115">
        <v>0</v>
      </c>
      <c r="X12" s="115">
        <v>0</v>
      </c>
      <c r="Y12" s="115">
        <v>0</v>
      </c>
      <c r="Z12" s="115">
        <v>0</v>
      </c>
      <c r="AA12" s="115">
        <v>0</v>
      </c>
      <c r="AB12" s="115">
        <v>0</v>
      </c>
      <c r="AC12" s="115">
        <v>0</v>
      </c>
      <c r="AD12" s="115">
        <v>0</v>
      </c>
      <c r="AE12" s="115">
        <v>0</v>
      </c>
      <c r="AF12" s="115">
        <v>0</v>
      </c>
      <c r="AG12" s="115">
        <v>0</v>
      </c>
      <c r="AH12" s="115">
        <v>0</v>
      </c>
      <c r="AI12" s="115">
        <v>0</v>
      </c>
      <c r="AJ12" s="115">
        <v>0</v>
      </c>
      <c r="AK12" s="115">
        <v>0</v>
      </c>
      <c r="AL12" s="115">
        <v>0</v>
      </c>
      <c r="AM12" s="115">
        <f t="shared" si="0"/>
        <v>6630422.1899999995</v>
      </c>
      <c r="AP12" s="70"/>
    </row>
    <row r="13" spans="1:44" ht="33" customHeight="1">
      <c r="A13" s="87">
        <v>15</v>
      </c>
      <c r="B13" s="88" t="s">
        <v>692</v>
      </c>
      <c r="C13" s="89" t="s">
        <v>1335</v>
      </c>
      <c r="D13" s="115">
        <v>0</v>
      </c>
      <c r="E13" s="115">
        <v>0</v>
      </c>
      <c r="F13" s="115">
        <v>447716</v>
      </c>
      <c r="G13" s="115">
        <v>1276632.8699999999</v>
      </c>
      <c r="H13" s="115">
        <v>0</v>
      </c>
      <c r="I13" s="115">
        <v>0</v>
      </c>
      <c r="J13" s="115">
        <v>0</v>
      </c>
      <c r="K13" s="115">
        <v>0</v>
      </c>
      <c r="L13" s="115">
        <v>2442.2600000000002</v>
      </c>
      <c r="M13" s="115">
        <v>0</v>
      </c>
      <c r="N13" s="115">
        <v>0</v>
      </c>
      <c r="O13" s="115">
        <v>0</v>
      </c>
      <c r="P13" s="115">
        <v>0</v>
      </c>
      <c r="Q13" s="115">
        <v>0</v>
      </c>
      <c r="R13" s="115">
        <v>0</v>
      </c>
      <c r="S13" s="115">
        <v>0</v>
      </c>
      <c r="T13" s="115">
        <v>0</v>
      </c>
      <c r="U13" s="115">
        <v>0</v>
      </c>
      <c r="V13" s="115">
        <v>0</v>
      </c>
      <c r="W13" s="115">
        <v>0</v>
      </c>
      <c r="X13" s="115">
        <v>0</v>
      </c>
      <c r="Y13" s="115">
        <v>0</v>
      </c>
      <c r="Z13" s="115">
        <v>0</v>
      </c>
      <c r="AA13" s="115">
        <v>0</v>
      </c>
      <c r="AB13" s="115">
        <v>0</v>
      </c>
      <c r="AC13" s="115">
        <v>0</v>
      </c>
      <c r="AD13" s="115">
        <v>0</v>
      </c>
      <c r="AE13" s="115">
        <v>0</v>
      </c>
      <c r="AF13" s="115">
        <v>0</v>
      </c>
      <c r="AG13" s="115">
        <v>0</v>
      </c>
      <c r="AH13" s="115">
        <v>0</v>
      </c>
      <c r="AI13" s="115">
        <v>0</v>
      </c>
      <c r="AJ13" s="115">
        <v>0</v>
      </c>
      <c r="AK13" s="115">
        <v>0</v>
      </c>
      <c r="AL13" s="115">
        <v>0</v>
      </c>
      <c r="AM13" s="115">
        <f t="shared" si="0"/>
        <v>1726791.13</v>
      </c>
      <c r="AP13" s="70"/>
    </row>
    <row r="14" spans="1:44" ht="33" customHeight="1">
      <c r="A14" s="87">
        <v>16</v>
      </c>
      <c r="B14" s="88" t="s">
        <v>693</v>
      </c>
      <c r="C14" s="89" t="s">
        <v>1336</v>
      </c>
      <c r="D14" s="115">
        <v>0</v>
      </c>
      <c r="E14" s="115">
        <v>0</v>
      </c>
      <c r="F14" s="115">
        <v>9477387.7999999989</v>
      </c>
      <c r="G14" s="115">
        <v>2411569.4300000002</v>
      </c>
      <c r="H14" s="115">
        <v>0</v>
      </c>
      <c r="I14" s="115">
        <v>50</v>
      </c>
      <c r="J14" s="115">
        <v>0</v>
      </c>
      <c r="K14" s="115">
        <v>0</v>
      </c>
      <c r="L14" s="115">
        <v>1037.75</v>
      </c>
      <c r="M14" s="115">
        <v>0</v>
      </c>
      <c r="N14" s="115">
        <v>0</v>
      </c>
      <c r="O14" s="115">
        <v>213.95</v>
      </c>
      <c r="P14" s="115">
        <v>10038.129999999999</v>
      </c>
      <c r="Q14" s="115">
        <v>7939</v>
      </c>
      <c r="R14" s="115">
        <v>0</v>
      </c>
      <c r="S14" s="115">
        <v>0</v>
      </c>
      <c r="T14" s="115">
        <v>0</v>
      </c>
      <c r="U14" s="115">
        <v>0</v>
      </c>
      <c r="V14" s="115">
        <v>0</v>
      </c>
      <c r="W14" s="115">
        <v>0</v>
      </c>
      <c r="X14" s="115">
        <v>0</v>
      </c>
      <c r="Y14" s="115">
        <v>0</v>
      </c>
      <c r="Z14" s="115">
        <v>0</v>
      </c>
      <c r="AA14" s="115">
        <v>0</v>
      </c>
      <c r="AB14" s="115">
        <v>0</v>
      </c>
      <c r="AC14" s="115">
        <v>0</v>
      </c>
      <c r="AD14" s="115">
        <v>0</v>
      </c>
      <c r="AE14" s="115">
        <v>0</v>
      </c>
      <c r="AF14" s="115">
        <v>0</v>
      </c>
      <c r="AG14" s="115">
        <v>0</v>
      </c>
      <c r="AH14" s="115">
        <v>0</v>
      </c>
      <c r="AI14" s="115">
        <v>0</v>
      </c>
      <c r="AJ14" s="115">
        <v>0</v>
      </c>
      <c r="AK14" s="115">
        <v>0</v>
      </c>
      <c r="AL14" s="115">
        <v>0</v>
      </c>
      <c r="AM14" s="115">
        <f t="shared" si="0"/>
        <v>11908236.059999999</v>
      </c>
      <c r="AP14" s="70"/>
      <c r="AR14" s="18"/>
    </row>
    <row r="15" spans="1:44" ht="33" customHeight="1">
      <c r="A15" s="87">
        <v>20</v>
      </c>
      <c r="B15" s="88" t="s">
        <v>694</v>
      </c>
      <c r="C15" s="89" t="s">
        <v>1334</v>
      </c>
      <c r="D15" s="115">
        <v>0</v>
      </c>
      <c r="E15" s="115">
        <v>0</v>
      </c>
      <c r="F15" s="115">
        <v>9219072.7300000004</v>
      </c>
      <c r="G15" s="115">
        <v>917785.39999999991</v>
      </c>
      <c r="H15" s="115">
        <v>0</v>
      </c>
      <c r="I15" s="115">
        <v>0</v>
      </c>
      <c r="J15" s="115">
        <v>0</v>
      </c>
      <c r="K15" s="115">
        <v>0</v>
      </c>
      <c r="L15" s="115">
        <v>0</v>
      </c>
      <c r="M15" s="115">
        <v>0</v>
      </c>
      <c r="N15" s="115">
        <v>0</v>
      </c>
      <c r="O15" s="115">
        <v>0</v>
      </c>
      <c r="P15" s="115">
        <v>0</v>
      </c>
      <c r="Q15" s="115">
        <v>0</v>
      </c>
      <c r="R15" s="115">
        <v>0</v>
      </c>
      <c r="S15" s="115">
        <v>0</v>
      </c>
      <c r="T15" s="115">
        <v>0</v>
      </c>
      <c r="U15" s="115">
        <v>0</v>
      </c>
      <c r="V15" s="115">
        <v>0</v>
      </c>
      <c r="W15" s="115">
        <v>0</v>
      </c>
      <c r="X15" s="115">
        <v>0</v>
      </c>
      <c r="Y15" s="115">
        <v>0</v>
      </c>
      <c r="Z15" s="115">
        <v>0</v>
      </c>
      <c r="AA15" s="115">
        <v>0</v>
      </c>
      <c r="AB15" s="115">
        <v>0</v>
      </c>
      <c r="AC15" s="115">
        <v>0</v>
      </c>
      <c r="AD15" s="115">
        <v>0</v>
      </c>
      <c r="AE15" s="115">
        <v>0</v>
      </c>
      <c r="AF15" s="115">
        <v>0</v>
      </c>
      <c r="AG15" s="115">
        <v>0</v>
      </c>
      <c r="AH15" s="115">
        <v>0</v>
      </c>
      <c r="AI15" s="115">
        <v>0</v>
      </c>
      <c r="AJ15" s="115">
        <v>0</v>
      </c>
      <c r="AK15" s="115">
        <v>0</v>
      </c>
      <c r="AL15" s="115">
        <v>0</v>
      </c>
      <c r="AM15" s="115">
        <f t="shared" si="0"/>
        <v>10136858.130000001</v>
      </c>
      <c r="AP15" s="70"/>
      <c r="AQ15" s="18"/>
      <c r="AR15" s="18"/>
    </row>
    <row r="16" spans="1:44" ht="33" customHeight="1">
      <c r="A16" s="87">
        <v>25</v>
      </c>
      <c r="B16" s="88" t="s">
        <v>695</v>
      </c>
      <c r="C16" s="89" t="s">
        <v>1336</v>
      </c>
      <c r="D16" s="115">
        <v>0</v>
      </c>
      <c r="E16" s="115">
        <v>0</v>
      </c>
      <c r="F16" s="115">
        <v>0</v>
      </c>
      <c r="G16" s="115">
        <v>297263.94000000006</v>
      </c>
      <c r="H16" s="115">
        <v>0</v>
      </c>
      <c r="I16" s="115">
        <v>0</v>
      </c>
      <c r="J16" s="115">
        <v>5911967.5799999991</v>
      </c>
      <c r="K16" s="115">
        <v>0</v>
      </c>
      <c r="L16" s="115">
        <v>2955.8</v>
      </c>
      <c r="M16" s="115">
        <v>0</v>
      </c>
      <c r="N16" s="115">
        <v>0</v>
      </c>
      <c r="O16" s="115">
        <v>0</v>
      </c>
      <c r="P16" s="115">
        <v>0</v>
      </c>
      <c r="Q16" s="115">
        <v>15455068.760000004</v>
      </c>
      <c r="R16" s="115">
        <v>0</v>
      </c>
      <c r="S16" s="115">
        <v>0</v>
      </c>
      <c r="T16" s="115">
        <v>0</v>
      </c>
      <c r="U16" s="115">
        <v>0</v>
      </c>
      <c r="V16" s="115">
        <v>0</v>
      </c>
      <c r="W16" s="115">
        <v>0</v>
      </c>
      <c r="X16" s="115">
        <v>0</v>
      </c>
      <c r="Y16" s="115">
        <v>0</v>
      </c>
      <c r="Z16" s="115">
        <v>0</v>
      </c>
      <c r="AA16" s="115">
        <v>0</v>
      </c>
      <c r="AB16" s="115">
        <v>0</v>
      </c>
      <c r="AC16" s="115">
        <v>0</v>
      </c>
      <c r="AD16" s="115">
        <v>0</v>
      </c>
      <c r="AE16" s="115">
        <v>0</v>
      </c>
      <c r="AF16" s="115">
        <v>0</v>
      </c>
      <c r="AG16" s="115">
        <v>0</v>
      </c>
      <c r="AH16" s="115">
        <v>0</v>
      </c>
      <c r="AI16" s="115">
        <v>0</v>
      </c>
      <c r="AJ16" s="115">
        <v>0</v>
      </c>
      <c r="AK16" s="115">
        <v>0</v>
      </c>
      <c r="AL16" s="115">
        <v>0</v>
      </c>
      <c r="AM16" s="115">
        <f t="shared" si="0"/>
        <v>21667256.080000002</v>
      </c>
      <c r="AP16" s="70"/>
      <c r="AQ16" s="18"/>
      <c r="AR16" s="18"/>
    </row>
    <row r="17" spans="1:42" ht="33" customHeight="1">
      <c r="A17" s="87">
        <v>30</v>
      </c>
      <c r="B17" s="88" t="s">
        <v>1415</v>
      </c>
      <c r="C17" s="89" t="s">
        <v>1335</v>
      </c>
      <c r="D17" s="115">
        <v>0</v>
      </c>
      <c r="E17" s="115">
        <v>0</v>
      </c>
      <c r="F17" s="115">
        <v>0</v>
      </c>
      <c r="G17" s="115">
        <v>26324.1</v>
      </c>
      <c r="H17" s="115">
        <v>0</v>
      </c>
      <c r="I17" s="115">
        <v>0</v>
      </c>
      <c r="J17" s="115">
        <v>0</v>
      </c>
      <c r="K17" s="115">
        <v>0</v>
      </c>
      <c r="L17" s="115">
        <v>0</v>
      </c>
      <c r="M17" s="115">
        <v>0</v>
      </c>
      <c r="N17" s="115">
        <v>0</v>
      </c>
      <c r="O17" s="115">
        <v>0</v>
      </c>
      <c r="P17" s="115">
        <v>0</v>
      </c>
      <c r="Q17" s="115">
        <v>0</v>
      </c>
      <c r="R17" s="115">
        <v>0</v>
      </c>
      <c r="S17" s="115">
        <v>0</v>
      </c>
      <c r="T17" s="115">
        <v>0</v>
      </c>
      <c r="U17" s="115">
        <v>0</v>
      </c>
      <c r="V17" s="115">
        <v>0</v>
      </c>
      <c r="W17" s="115">
        <v>0</v>
      </c>
      <c r="X17" s="115">
        <v>0</v>
      </c>
      <c r="Y17" s="115">
        <v>0</v>
      </c>
      <c r="Z17" s="115">
        <v>0</v>
      </c>
      <c r="AA17" s="115">
        <v>0</v>
      </c>
      <c r="AB17" s="115">
        <v>0</v>
      </c>
      <c r="AC17" s="115">
        <v>0</v>
      </c>
      <c r="AD17" s="115">
        <v>0</v>
      </c>
      <c r="AE17" s="115">
        <v>0</v>
      </c>
      <c r="AF17" s="115">
        <v>0</v>
      </c>
      <c r="AG17" s="115">
        <v>0</v>
      </c>
      <c r="AH17" s="115">
        <v>0</v>
      </c>
      <c r="AI17" s="115">
        <v>0</v>
      </c>
      <c r="AJ17" s="115">
        <v>0</v>
      </c>
      <c r="AK17" s="115">
        <v>0</v>
      </c>
      <c r="AL17" s="115">
        <v>0</v>
      </c>
      <c r="AM17" s="115">
        <f t="shared" si="0"/>
        <v>26324.1</v>
      </c>
      <c r="AP17" s="70"/>
    </row>
    <row r="18" spans="1:42" ht="33" customHeight="1">
      <c r="A18" s="87">
        <v>35</v>
      </c>
      <c r="B18" s="88" t="s">
        <v>697</v>
      </c>
      <c r="C18" s="89" t="s">
        <v>1337</v>
      </c>
      <c r="D18" s="115">
        <v>0</v>
      </c>
      <c r="E18" s="115">
        <v>0</v>
      </c>
      <c r="F18" s="115">
        <v>0</v>
      </c>
      <c r="G18" s="115">
        <v>54886.15</v>
      </c>
      <c r="H18" s="115">
        <v>0</v>
      </c>
      <c r="I18" s="115">
        <v>100</v>
      </c>
      <c r="J18" s="115">
        <v>29976.99</v>
      </c>
      <c r="K18" s="115">
        <v>0</v>
      </c>
      <c r="L18" s="115">
        <v>1500.2399999999998</v>
      </c>
      <c r="M18" s="115">
        <v>0</v>
      </c>
      <c r="N18" s="115">
        <v>0</v>
      </c>
      <c r="O18" s="115">
        <v>68.489999999999995</v>
      </c>
      <c r="P18" s="115">
        <v>0</v>
      </c>
      <c r="Q18" s="115">
        <v>91.44</v>
      </c>
      <c r="R18" s="115">
        <v>0</v>
      </c>
      <c r="S18" s="115">
        <v>0</v>
      </c>
      <c r="T18" s="115">
        <v>0</v>
      </c>
      <c r="U18" s="115">
        <v>0</v>
      </c>
      <c r="V18" s="115">
        <v>0</v>
      </c>
      <c r="W18" s="115">
        <v>0</v>
      </c>
      <c r="X18" s="115">
        <v>0</v>
      </c>
      <c r="Y18" s="115">
        <v>0</v>
      </c>
      <c r="Z18" s="115">
        <v>0</v>
      </c>
      <c r="AA18" s="115">
        <v>0</v>
      </c>
      <c r="AB18" s="115">
        <v>0</v>
      </c>
      <c r="AC18" s="115">
        <v>0</v>
      </c>
      <c r="AD18" s="115">
        <v>0</v>
      </c>
      <c r="AE18" s="115">
        <v>0</v>
      </c>
      <c r="AF18" s="115">
        <v>0</v>
      </c>
      <c r="AG18" s="115">
        <v>0</v>
      </c>
      <c r="AH18" s="115">
        <v>0</v>
      </c>
      <c r="AI18" s="115">
        <v>0</v>
      </c>
      <c r="AJ18" s="115">
        <v>0</v>
      </c>
      <c r="AK18" s="115">
        <v>0</v>
      </c>
      <c r="AL18" s="115">
        <v>0</v>
      </c>
      <c r="AM18" s="115">
        <f t="shared" si="0"/>
        <v>86623.310000000012</v>
      </c>
      <c r="AP18" s="70"/>
    </row>
    <row r="19" spans="1:42" ht="33" customHeight="1">
      <c r="A19" s="87">
        <v>41</v>
      </c>
      <c r="B19" s="88" t="s">
        <v>698</v>
      </c>
      <c r="C19" s="89" t="s">
        <v>1338</v>
      </c>
      <c r="D19" s="115">
        <v>0</v>
      </c>
      <c r="E19" s="115">
        <v>0</v>
      </c>
      <c r="F19" s="115">
        <v>1868329.01</v>
      </c>
      <c r="G19" s="115">
        <v>1296534.07</v>
      </c>
      <c r="H19" s="115">
        <v>0</v>
      </c>
      <c r="I19" s="115">
        <v>0</v>
      </c>
      <c r="J19" s="115">
        <v>12760.08</v>
      </c>
      <c r="K19" s="115">
        <v>0</v>
      </c>
      <c r="L19" s="115">
        <v>0</v>
      </c>
      <c r="M19" s="115">
        <v>0</v>
      </c>
      <c r="N19" s="115">
        <v>0</v>
      </c>
      <c r="O19" s="115">
        <v>0</v>
      </c>
      <c r="P19" s="115">
        <v>0</v>
      </c>
      <c r="Q19" s="115">
        <v>50543.47</v>
      </c>
      <c r="R19" s="115">
        <v>0</v>
      </c>
      <c r="S19" s="115">
        <v>0</v>
      </c>
      <c r="T19" s="115">
        <v>0</v>
      </c>
      <c r="U19" s="115">
        <v>0</v>
      </c>
      <c r="V19" s="115">
        <v>0</v>
      </c>
      <c r="W19" s="115">
        <v>0</v>
      </c>
      <c r="X19" s="115">
        <v>0</v>
      </c>
      <c r="Y19" s="115">
        <v>0</v>
      </c>
      <c r="Z19" s="115">
        <v>0</v>
      </c>
      <c r="AA19" s="115">
        <v>0</v>
      </c>
      <c r="AB19" s="115">
        <v>0</v>
      </c>
      <c r="AC19" s="115">
        <v>0</v>
      </c>
      <c r="AD19" s="115">
        <v>0</v>
      </c>
      <c r="AE19" s="115">
        <v>0</v>
      </c>
      <c r="AF19" s="115">
        <v>0</v>
      </c>
      <c r="AG19" s="115">
        <v>0</v>
      </c>
      <c r="AH19" s="115">
        <v>0</v>
      </c>
      <c r="AI19" s="115">
        <v>0</v>
      </c>
      <c r="AJ19" s="115">
        <v>0</v>
      </c>
      <c r="AK19" s="115">
        <v>0</v>
      </c>
      <c r="AL19" s="115">
        <v>0</v>
      </c>
      <c r="AM19" s="115">
        <f t="shared" si="0"/>
        <v>3228166.6300000004</v>
      </c>
      <c r="AP19" s="70"/>
    </row>
    <row r="20" spans="1:42" ht="33" customHeight="1">
      <c r="A20" s="87">
        <v>46</v>
      </c>
      <c r="B20" s="88" t="s">
        <v>699</v>
      </c>
      <c r="C20" s="89" t="s">
        <v>1339</v>
      </c>
      <c r="D20" s="115">
        <v>0</v>
      </c>
      <c r="E20" s="115">
        <v>86042.2</v>
      </c>
      <c r="F20" s="115">
        <v>8501691.0899999999</v>
      </c>
      <c r="G20" s="115">
        <v>1076126.0700000003</v>
      </c>
      <c r="H20" s="115">
        <v>0</v>
      </c>
      <c r="I20" s="115">
        <v>50</v>
      </c>
      <c r="J20" s="115">
        <v>450</v>
      </c>
      <c r="K20" s="115">
        <v>0</v>
      </c>
      <c r="L20" s="115">
        <v>6206.6399999999994</v>
      </c>
      <c r="M20" s="115">
        <v>0</v>
      </c>
      <c r="N20" s="115">
        <v>0</v>
      </c>
      <c r="O20" s="115">
        <v>363.31</v>
      </c>
      <c r="P20" s="115">
        <v>265692.65999999997</v>
      </c>
      <c r="Q20" s="115">
        <v>0</v>
      </c>
      <c r="R20" s="115">
        <v>0</v>
      </c>
      <c r="S20" s="115">
        <v>0</v>
      </c>
      <c r="T20" s="115">
        <v>0</v>
      </c>
      <c r="U20" s="115">
        <v>0</v>
      </c>
      <c r="V20" s="115">
        <v>0</v>
      </c>
      <c r="W20" s="115">
        <v>0</v>
      </c>
      <c r="X20" s="115">
        <v>0</v>
      </c>
      <c r="Y20" s="115">
        <v>0</v>
      </c>
      <c r="Z20" s="115">
        <v>0</v>
      </c>
      <c r="AA20" s="115">
        <v>0</v>
      </c>
      <c r="AB20" s="115">
        <v>0</v>
      </c>
      <c r="AC20" s="115">
        <v>0</v>
      </c>
      <c r="AD20" s="115">
        <v>0</v>
      </c>
      <c r="AE20" s="115">
        <v>0</v>
      </c>
      <c r="AF20" s="115">
        <v>0</v>
      </c>
      <c r="AG20" s="115">
        <v>0</v>
      </c>
      <c r="AH20" s="115">
        <v>0</v>
      </c>
      <c r="AI20" s="115">
        <v>0</v>
      </c>
      <c r="AJ20" s="115">
        <v>0</v>
      </c>
      <c r="AK20" s="115">
        <v>0</v>
      </c>
      <c r="AL20" s="115">
        <v>0</v>
      </c>
      <c r="AM20" s="115">
        <f t="shared" si="0"/>
        <v>9936621.9700000007</v>
      </c>
      <c r="AP20" s="70"/>
    </row>
    <row r="21" spans="1:42" ht="33" customHeight="1">
      <c r="A21" s="87">
        <v>47</v>
      </c>
      <c r="B21" s="88" t="s">
        <v>700</v>
      </c>
      <c r="C21" s="89" t="s">
        <v>1340</v>
      </c>
      <c r="D21" s="115">
        <v>0</v>
      </c>
      <c r="E21" s="115">
        <v>0</v>
      </c>
      <c r="F21" s="115">
        <v>567494.80000000005</v>
      </c>
      <c r="G21" s="115">
        <v>123327.39000000001</v>
      </c>
      <c r="H21" s="115">
        <v>0</v>
      </c>
      <c r="I21" s="115">
        <v>16931.349999999999</v>
      </c>
      <c r="J21" s="115">
        <v>0</v>
      </c>
      <c r="K21" s="115">
        <v>0</v>
      </c>
      <c r="L21" s="115">
        <v>0</v>
      </c>
      <c r="M21" s="115">
        <v>0</v>
      </c>
      <c r="N21" s="115">
        <v>0</v>
      </c>
      <c r="O21" s="115">
        <v>0</v>
      </c>
      <c r="P21" s="115">
        <v>0</v>
      </c>
      <c r="Q21" s="115">
        <v>0</v>
      </c>
      <c r="R21" s="115">
        <v>0</v>
      </c>
      <c r="S21" s="115">
        <v>0</v>
      </c>
      <c r="T21" s="115">
        <v>0</v>
      </c>
      <c r="U21" s="115">
        <v>0</v>
      </c>
      <c r="V21" s="115">
        <v>0</v>
      </c>
      <c r="W21" s="115">
        <v>0</v>
      </c>
      <c r="X21" s="115">
        <v>0</v>
      </c>
      <c r="Y21" s="115">
        <v>2058</v>
      </c>
      <c r="Z21" s="115">
        <v>0</v>
      </c>
      <c r="AA21" s="115">
        <v>0</v>
      </c>
      <c r="AB21" s="115">
        <v>0</v>
      </c>
      <c r="AC21" s="115">
        <v>0</v>
      </c>
      <c r="AD21" s="115">
        <v>0</v>
      </c>
      <c r="AE21" s="115">
        <v>0</v>
      </c>
      <c r="AF21" s="115">
        <v>0</v>
      </c>
      <c r="AG21" s="115">
        <v>0</v>
      </c>
      <c r="AH21" s="115">
        <v>0</v>
      </c>
      <c r="AI21" s="115">
        <v>0</v>
      </c>
      <c r="AJ21" s="115">
        <v>0</v>
      </c>
      <c r="AK21" s="115">
        <v>0</v>
      </c>
      <c r="AL21" s="115">
        <v>0</v>
      </c>
      <c r="AM21" s="115">
        <f t="shared" si="0"/>
        <v>709811.54</v>
      </c>
      <c r="AP21" s="70"/>
    </row>
    <row r="22" spans="1:42" ht="33" customHeight="1">
      <c r="A22" s="87">
        <v>48</v>
      </c>
      <c r="B22" s="88" t="s">
        <v>701</v>
      </c>
      <c r="C22" s="117" t="s">
        <v>1413</v>
      </c>
      <c r="D22" s="115">
        <v>0</v>
      </c>
      <c r="E22" s="115">
        <v>0</v>
      </c>
      <c r="F22" s="115">
        <v>127020</v>
      </c>
      <c r="G22" s="115">
        <v>22371.279999999999</v>
      </c>
      <c r="H22" s="115">
        <v>0</v>
      </c>
      <c r="I22" s="115">
        <v>0</v>
      </c>
      <c r="J22" s="115">
        <v>0</v>
      </c>
      <c r="K22" s="115">
        <v>0</v>
      </c>
      <c r="L22" s="115">
        <v>0</v>
      </c>
      <c r="M22" s="115">
        <v>0</v>
      </c>
      <c r="N22" s="115">
        <v>0</v>
      </c>
      <c r="O22" s="115">
        <v>0</v>
      </c>
      <c r="P22" s="115">
        <v>0</v>
      </c>
      <c r="Q22" s="115">
        <v>0</v>
      </c>
      <c r="R22" s="115">
        <v>0</v>
      </c>
      <c r="S22" s="115">
        <v>0</v>
      </c>
      <c r="T22" s="115">
        <v>0</v>
      </c>
      <c r="U22" s="115">
        <v>0</v>
      </c>
      <c r="V22" s="115">
        <v>0</v>
      </c>
      <c r="W22" s="115">
        <v>0</v>
      </c>
      <c r="X22" s="115">
        <v>0</v>
      </c>
      <c r="Y22" s="115">
        <v>0</v>
      </c>
      <c r="Z22" s="115">
        <v>0</v>
      </c>
      <c r="AA22" s="115">
        <v>0</v>
      </c>
      <c r="AB22" s="115">
        <v>0</v>
      </c>
      <c r="AC22" s="115">
        <v>0</v>
      </c>
      <c r="AD22" s="115">
        <v>0</v>
      </c>
      <c r="AE22" s="115">
        <v>0</v>
      </c>
      <c r="AF22" s="115">
        <v>0</v>
      </c>
      <c r="AG22" s="115">
        <v>0</v>
      </c>
      <c r="AH22" s="115">
        <v>0</v>
      </c>
      <c r="AI22" s="115">
        <v>0</v>
      </c>
      <c r="AJ22" s="115">
        <v>0</v>
      </c>
      <c r="AK22" s="115">
        <v>0</v>
      </c>
      <c r="AL22" s="115">
        <v>0</v>
      </c>
      <c r="AM22" s="115">
        <f t="shared" si="0"/>
        <v>149391.28</v>
      </c>
      <c r="AP22" s="70"/>
    </row>
    <row r="23" spans="1:42" ht="33" hidden="1" customHeight="1">
      <c r="A23" s="87">
        <v>50</v>
      </c>
      <c r="B23" s="88" t="s">
        <v>702</v>
      </c>
      <c r="C23" s="117" t="s">
        <v>1301</v>
      </c>
      <c r="D23" s="115">
        <v>0</v>
      </c>
      <c r="E23" s="115">
        <v>0</v>
      </c>
      <c r="F23" s="115">
        <v>0</v>
      </c>
      <c r="G23" s="115">
        <v>0</v>
      </c>
      <c r="H23" s="115">
        <v>0</v>
      </c>
      <c r="I23" s="115">
        <v>0</v>
      </c>
      <c r="J23" s="115">
        <v>0</v>
      </c>
      <c r="K23" s="115">
        <v>0</v>
      </c>
      <c r="L23" s="115">
        <v>0</v>
      </c>
      <c r="M23" s="115">
        <v>0</v>
      </c>
      <c r="N23" s="115">
        <v>0</v>
      </c>
      <c r="O23" s="115">
        <v>0</v>
      </c>
      <c r="P23" s="115">
        <v>0</v>
      </c>
      <c r="Q23" s="115">
        <v>0</v>
      </c>
      <c r="R23" s="115">
        <v>0</v>
      </c>
      <c r="S23" s="115">
        <v>0</v>
      </c>
      <c r="T23" s="115">
        <v>0</v>
      </c>
      <c r="U23" s="115">
        <v>0</v>
      </c>
      <c r="V23" s="115">
        <v>0</v>
      </c>
      <c r="W23" s="115">
        <v>0</v>
      </c>
      <c r="X23" s="115">
        <v>0</v>
      </c>
      <c r="Y23" s="115">
        <v>0</v>
      </c>
      <c r="Z23" s="115">
        <v>0</v>
      </c>
      <c r="AA23" s="115">
        <v>0</v>
      </c>
      <c r="AB23" s="115">
        <v>0</v>
      </c>
      <c r="AC23" s="115">
        <v>0</v>
      </c>
      <c r="AD23" s="115">
        <v>0</v>
      </c>
      <c r="AE23" s="115">
        <v>0</v>
      </c>
      <c r="AF23" s="115">
        <v>0</v>
      </c>
      <c r="AG23" s="115">
        <v>0</v>
      </c>
      <c r="AH23" s="115">
        <v>0</v>
      </c>
      <c r="AI23" s="115">
        <v>0</v>
      </c>
      <c r="AJ23" s="115">
        <v>0</v>
      </c>
      <c r="AK23" s="115">
        <v>0</v>
      </c>
      <c r="AL23" s="115">
        <v>0</v>
      </c>
      <c r="AM23" s="115">
        <f t="shared" si="0"/>
        <v>0</v>
      </c>
      <c r="AP23" s="70"/>
    </row>
    <row r="24" spans="1:42" ht="33" hidden="1" customHeight="1">
      <c r="A24" s="87">
        <v>51</v>
      </c>
      <c r="B24" s="88" t="s">
        <v>1416</v>
      </c>
      <c r="C24" s="89" t="s">
        <v>1333</v>
      </c>
      <c r="D24" s="115">
        <v>0</v>
      </c>
      <c r="E24" s="115">
        <v>0</v>
      </c>
      <c r="F24" s="115">
        <v>0</v>
      </c>
      <c r="G24" s="115">
        <v>0</v>
      </c>
      <c r="H24" s="115">
        <v>0</v>
      </c>
      <c r="I24" s="115">
        <v>0</v>
      </c>
      <c r="J24" s="115">
        <v>0</v>
      </c>
      <c r="K24" s="115">
        <v>0</v>
      </c>
      <c r="L24" s="115">
        <v>0</v>
      </c>
      <c r="M24" s="115">
        <v>0</v>
      </c>
      <c r="N24" s="115">
        <v>0</v>
      </c>
      <c r="O24" s="115">
        <v>0</v>
      </c>
      <c r="P24" s="115">
        <v>0</v>
      </c>
      <c r="Q24" s="115">
        <v>0</v>
      </c>
      <c r="R24" s="115">
        <v>0</v>
      </c>
      <c r="S24" s="115">
        <v>0</v>
      </c>
      <c r="T24" s="115">
        <v>0</v>
      </c>
      <c r="U24" s="115">
        <v>0</v>
      </c>
      <c r="V24" s="115">
        <v>0</v>
      </c>
      <c r="W24" s="115">
        <v>0</v>
      </c>
      <c r="X24" s="115">
        <v>0</v>
      </c>
      <c r="Y24" s="115">
        <v>0</v>
      </c>
      <c r="Z24" s="115">
        <v>0</v>
      </c>
      <c r="AA24" s="115">
        <v>0</v>
      </c>
      <c r="AB24" s="115">
        <v>0</v>
      </c>
      <c r="AC24" s="115">
        <v>0</v>
      </c>
      <c r="AD24" s="115">
        <v>0</v>
      </c>
      <c r="AE24" s="115">
        <v>0</v>
      </c>
      <c r="AF24" s="115">
        <v>0</v>
      </c>
      <c r="AG24" s="115">
        <v>0</v>
      </c>
      <c r="AH24" s="115">
        <v>0</v>
      </c>
      <c r="AI24" s="115">
        <v>0</v>
      </c>
      <c r="AJ24" s="115">
        <v>0</v>
      </c>
      <c r="AK24" s="115">
        <v>0</v>
      </c>
      <c r="AL24" s="115">
        <v>0</v>
      </c>
      <c r="AM24" s="115">
        <f t="shared" si="0"/>
        <v>0</v>
      </c>
      <c r="AP24" s="70"/>
    </row>
    <row r="25" spans="1:42" ht="33" customHeight="1">
      <c r="A25" s="87">
        <v>52</v>
      </c>
      <c r="B25" s="88" t="s">
        <v>704</v>
      </c>
      <c r="C25" s="89" t="s">
        <v>1341</v>
      </c>
      <c r="D25" s="115">
        <v>0</v>
      </c>
      <c r="E25" s="115">
        <v>0</v>
      </c>
      <c r="F25" s="115">
        <v>121509.10999999999</v>
      </c>
      <c r="G25" s="115">
        <v>21703.919999999998</v>
      </c>
      <c r="H25" s="115">
        <v>0</v>
      </c>
      <c r="I25" s="115">
        <v>0</v>
      </c>
      <c r="J25" s="115">
        <v>0</v>
      </c>
      <c r="K25" s="115">
        <v>0</v>
      </c>
      <c r="L25" s="115">
        <v>0</v>
      </c>
      <c r="M25" s="115">
        <v>0</v>
      </c>
      <c r="N25" s="115">
        <v>0</v>
      </c>
      <c r="O25" s="115">
        <v>0</v>
      </c>
      <c r="P25" s="115">
        <v>0</v>
      </c>
      <c r="Q25" s="115">
        <v>0</v>
      </c>
      <c r="R25" s="115">
        <v>0</v>
      </c>
      <c r="S25" s="115">
        <v>0</v>
      </c>
      <c r="T25" s="115">
        <v>0</v>
      </c>
      <c r="U25" s="115">
        <v>0</v>
      </c>
      <c r="V25" s="115">
        <v>0</v>
      </c>
      <c r="W25" s="115">
        <v>0</v>
      </c>
      <c r="X25" s="115">
        <v>0</v>
      </c>
      <c r="Y25" s="115">
        <v>0</v>
      </c>
      <c r="Z25" s="115">
        <v>0</v>
      </c>
      <c r="AA25" s="115">
        <v>0</v>
      </c>
      <c r="AB25" s="115">
        <v>0</v>
      </c>
      <c r="AC25" s="115">
        <v>0</v>
      </c>
      <c r="AD25" s="115">
        <v>0</v>
      </c>
      <c r="AE25" s="115">
        <v>0</v>
      </c>
      <c r="AF25" s="115">
        <v>0</v>
      </c>
      <c r="AG25" s="115">
        <v>0</v>
      </c>
      <c r="AH25" s="115">
        <v>0</v>
      </c>
      <c r="AI25" s="115">
        <v>0</v>
      </c>
      <c r="AJ25" s="115">
        <v>0</v>
      </c>
      <c r="AK25" s="115">
        <v>0</v>
      </c>
      <c r="AL25" s="115">
        <v>0</v>
      </c>
      <c r="AM25" s="115">
        <f t="shared" si="0"/>
        <v>143213.02999999997</v>
      </c>
      <c r="AP25" s="70"/>
    </row>
    <row r="26" spans="1:42" ht="33" customHeight="1">
      <c r="A26" s="87">
        <v>66</v>
      </c>
      <c r="B26" s="88" t="s">
        <v>705</v>
      </c>
      <c r="C26" s="89" t="s">
        <v>1342</v>
      </c>
      <c r="D26" s="115">
        <v>0</v>
      </c>
      <c r="E26" s="115">
        <v>53659.5</v>
      </c>
      <c r="F26" s="115">
        <v>15715</v>
      </c>
      <c r="G26" s="115">
        <v>7921.82</v>
      </c>
      <c r="H26" s="115">
        <v>0</v>
      </c>
      <c r="I26" s="115">
        <v>0</v>
      </c>
      <c r="J26" s="115">
        <v>0</v>
      </c>
      <c r="K26" s="115">
        <v>0</v>
      </c>
      <c r="L26" s="115">
        <v>0</v>
      </c>
      <c r="M26" s="115">
        <v>0</v>
      </c>
      <c r="N26" s="115">
        <v>0</v>
      </c>
      <c r="O26" s="115">
        <v>0</v>
      </c>
      <c r="P26" s="115">
        <v>0</v>
      </c>
      <c r="Q26" s="115">
        <v>0</v>
      </c>
      <c r="R26" s="115">
        <v>0</v>
      </c>
      <c r="S26" s="115">
        <v>0</v>
      </c>
      <c r="T26" s="115">
        <v>0</v>
      </c>
      <c r="U26" s="115">
        <v>0</v>
      </c>
      <c r="V26" s="115">
        <v>0</v>
      </c>
      <c r="W26" s="115">
        <v>0</v>
      </c>
      <c r="X26" s="115">
        <v>0</v>
      </c>
      <c r="Y26" s="115">
        <v>0</v>
      </c>
      <c r="Z26" s="115">
        <v>0</v>
      </c>
      <c r="AA26" s="115">
        <v>0</v>
      </c>
      <c r="AB26" s="115">
        <v>0</v>
      </c>
      <c r="AC26" s="115">
        <v>0</v>
      </c>
      <c r="AD26" s="115">
        <v>0</v>
      </c>
      <c r="AE26" s="115">
        <v>0</v>
      </c>
      <c r="AF26" s="115">
        <v>0</v>
      </c>
      <c r="AG26" s="115">
        <v>0</v>
      </c>
      <c r="AH26" s="115">
        <v>0</v>
      </c>
      <c r="AI26" s="115">
        <v>0</v>
      </c>
      <c r="AJ26" s="115">
        <v>0</v>
      </c>
      <c r="AK26" s="115">
        <v>0</v>
      </c>
      <c r="AL26" s="115">
        <v>0</v>
      </c>
      <c r="AM26" s="115">
        <f t="shared" si="0"/>
        <v>77296.320000000007</v>
      </c>
      <c r="AP26" s="70"/>
    </row>
    <row r="27" spans="1:42" ht="33" customHeight="1">
      <c r="A27" s="87">
        <v>70</v>
      </c>
      <c r="B27" s="88" t="s">
        <v>706</v>
      </c>
      <c r="C27" s="89" t="s">
        <v>1342</v>
      </c>
      <c r="D27" s="115">
        <v>0</v>
      </c>
      <c r="E27" s="115">
        <v>0</v>
      </c>
      <c r="F27" s="115">
        <v>1965</v>
      </c>
      <c r="G27" s="115">
        <v>10435.09</v>
      </c>
      <c r="H27" s="115">
        <v>0</v>
      </c>
      <c r="I27" s="115">
        <v>0</v>
      </c>
      <c r="J27" s="115">
        <v>0</v>
      </c>
      <c r="K27" s="115">
        <v>0</v>
      </c>
      <c r="L27" s="115">
        <v>0</v>
      </c>
      <c r="M27" s="115">
        <v>739766</v>
      </c>
      <c r="N27" s="115">
        <v>0</v>
      </c>
      <c r="O27" s="115">
        <v>0</v>
      </c>
      <c r="P27" s="115">
        <v>0</v>
      </c>
      <c r="Q27" s="115">
        <v>28306.28</v>
      </c>
      <c r="R27" s="115">
        <v>0</v>
      </c>
      <c r="S27" s="115">
        <v>0</v>
      </c>
      <c r="T27" s="115">
        <v>0</v>
      </c>
      <c r="U27" s="115">
        <v>0</v>
      </c>
      <c r="V27" s="115">
        <v>0</v>
      </c>
      <c r="W27" s="115">
        <v>0</v>
      </c>
      <c r="X27" s="115">
        <v>0</v>
      </c>
      <c r="Y27" s="115">
        <v>0</v>
      </c>
      <c r="Z27" s="115">
        <v>0</v>
      </c>
      <c r="AA27" s="115">
        <v>0</v>
      </c>
      <c r="AB27" s="115">
        <v>0</v>
      </c>
      <c r="AC27" s="115">
        <v>0</v>
      </c>
      <c r="AD27" s="115">
        <v>0</v>
      </c>
      <c r="AE27" s="115">
        <v>0</v>
      </c>
      <c r="AF27" s="115">
        <v>0</v>
      </c>
      <c r="AG27" s="115">
        <v>0</v>
      </c>
      <c r="AH27" s="115">
        <v>0</v>
      </c>
      <c r="AI27" s="115">
        <v>0</v>
      </c>
      <c r="AJ27" s="115">
        <v>0</v>
      </c>
      <c r="AK27" s="115">
        <v>0</v>
      </c>
      <c r="AL27" s="115">
        <v>0</v>
      </c>
      <c r="AM27" s="115">
        <f t="shared" si="0"/>
        <v>780472.37</v>
      </c>
      <c r="AP27" s="70"/>
    </row>
    <row r="28" spans="1:42" ht="33" customHeight="1">
      <c r="A28" s="87">
        <v>76</v>
      </c>
      <c r="B28" s="88" t="s">
        <v>707</v>
      </c>
      <c r="C28" s="89" t="s">
        <v>1333</v>
      </c>
      <c r="D28" s="115">
        <v>6329729.9800000004</v>
      </c>
      <c r="E28" s="115">
        <v>0</v>
      </c>
      <c r="F28" s="115">
        <v>0</v>
      </c>
      <c r="G28" s="115">
        <v>26336.400000000001</v>
      </c>
      <c r="H28" s="115">
        <v>0</v>
      </c>
      <c r="I28" s="115">
        <v>0</v>
      </c>
      <c r="J28" s="115">
        <v>0</v>
      </c>
      <c r="K28" s="115">
        <v>0</v>
      </c>
      <c r="L28" s="115">
        <v>0</v>
      </c>
      <c r="M28" s="115">
        <v>0</v>
      </c>
      <c r="N28" s="115">
        <v>0</v>
      </c>
      <c r="O28" s="115">
        <v>0</v>
      </c>
      <c r="P28" s="115">
        <v>0</v>
      </c>
      <c r="Q28" s="115">
        <v>0</v>
      </c>
      <c r="R28" s="115">
        <v>0</v>
      </c>
      <c r="S28" s="115">
        <v>0</v>
      </c>
      <c r="T28" s="115">
        <v>0</v>
      </c>
      <c r="U28" s="115">
        <v>0</v>
      </c>
      <c r="V28" s="115">
        <v>0</v>
      </c>
      <c r="W28" s="115">
        <v>0</v>
      </c>
      <c r="X28" s="115">
        <v>0</v>
      </c>
      <c r="Y28" s="115">
        <v>0</v>
      </c>
      <c r="Z28" s="115">
        <v>0</v>
      </c>
      <c r="AA28" s="115">
        <v>0</v>
      </c>
      <c r="AB28" s="115">
        <v>0</v>
      </c>
      <c r="AC28" s="115">
        <v>0</v>
      </c>
      <c r="AD28" s="115">
        <v>0</v>
      </c>
      <c r="AE28" s="115">
        <v>0</v>
      </c>
      <c r="AF28" s="115">
        <v>0</v>
      </c>
      <c r="AG28" s="115">
        <v>0</v>
      </c>
      <c r="AH28" s="115">
        <v>0</v>
      </c>
      <c r="AI28" s="115">
        <v>0</v>
      </c>
      <c r="AJ28" s="115">
        <v>0</v>
      </c>
      <c r="AK28" s="115">
        <v>0</v>
      </c>
      <c r="AL28" s="115">
        <v>0</v>
      </c>
      <c r="AM28" s="115">
        <f t="shared" si="0"/>
        <v>6356066.3800000008</v>
      </c>
      <c r="AP28" s="70"/>
    </row>
    <row r="29" spans="1:42" ht="33" customHeight="1">
      <c r="A29" s="87">
        <v>78</v>
      </c>
      <c r="B29" s="88" t="s">
        <v>1417</v>
      </c>
      <c r="C29" s="89" t="s">
        <v>1335</v>
      </c>
      <c r="D29" s="115">
        <v>0</v>
      </c>
      <c r="E29" s="115">
        <v>0</v>
      </c>
      <c r="F29" s="115">
        <v>73559.599999999889</v>
      </c>
      <c r="G29" s="115">
        <v>180</v>
      </c>
      <c r="H29" s="115">
        <v>0</v>
      </c>
      <c r="I29" s="115">
        <v>5794.28</v>
      </c>
      <c r="J29" s="115">
        <v>2616642.2400000002</v>
      </c>
      <c r="K29" s="115">
        <v>0</v>
      </c>
      <c r="L29" s="115">
        <v>0</v>
      </c>
      <c r="M29" s="115">
        <v>0</v>
      </c>
      <c r="N29" s="115">
        <v>0</v>
      </c>
      <c r="O29" s="115">
        <v>0</v>
      </c>
      <c r="P29" s="115">
        <v>0</v>
      </c>
      <c r="Q29" s="115">
        <v>0</v>
      </c>
      <c r="R29" s="115">
        <v>0</v>
      </c>
      <c r="S29" s="115">
        <v>0</v>
      </c>
      <c r="T29" s="115">
        <v>0</v>
      </c>
      <c r="U29" s="115">
        <v>0</v>
      </c>
      <c r="V29" s="115">
        <v>0</v>
      </c>
      <c r="W29" s="115">
        <v>0</v>
      </c>
      <c r="X29" s="115">
        <v>0</v>
      </c>
      <c r="Y29" s="115">
        <v>0</v>
      </c>
      <c r="Z29" s="115">
        <v>0</v>
      </c>
      <c r="AA29" s="115">
        <v>0</v>
      </c>
      <c r="AB29" s="115">
        <v>0</v>
      </c>
      <c r="AC29" s="115">
        <v>0</v>
      </c>
      <c r="AD29" s="115">
        <v>0</v>
      </c>
      <c r="AE29" s="115">
        <v>0</v>
      </c>
      <c r="AF29" s="115">
        <v>0</v>
      </c>
      <c r="AG29" s="115">
        <v>0</v>
      </c>
      <c r="AH29" s="115">
        <v>0</v>
      </c>
      <c r="AI29" s="115">
        <v>0</v>
      </c>
      <c r="AJ29" s="115">
        <v>0</v>
      </c>
      <c r="AK29" s="115">
        <v>0</v>
      </c>
      <c r="AL29" s="115">
        <v>0</v>
      </c>
      <c r="AM29" s="115">
        <f t="shared" si="0"/>
        <v>2696176.12</v>
      </c>
      <c r="AP29" s="70"/>
    </row>
    <row r="30" spans="1:42" ht="33" hidden="1" customHeight="1">
      <c r="A30" s="87">
        <v>80</v>
      </c>
      <c r="B30" s="88" t="s">
        <v>709</v>
      </c>
      <c r="C30" s="117" t="s">
        <v>1301</v>
      </c>
      <c r="D30" s="115">
        <v>0</v>
      </c>
      <c r="E30" s="115">
        <v>0</v>
      </c>
      <c r="F30" s="115">
        <v>0</v>
      </c>
      <c r="G30" s="115">
        <v>0</v>
      </c>
      <c r="H30" s="115">
        <v>0</v>
      </c>
      <c r="I30" s="115">
        <v>0</v>
      </c>
      <c r="J30" s="115">
        <v>0</v>
      </c>
      <c r="K30" s="115">
        <v>0</v>
      </c>
      <c r="L30" s="115">
        <v>0</v>
      </c>
      <c r="M30" s="115">
        <v>0</v>
      </c>
      <c r="N30" s="115">
        <v>0</v>
      </c>
      <c r="O30" s="115">
        <v>0</v>
      </c>
      <c r="P30" s="115">
        <v>0</v>
      </c>
      <c r="Q30" s="115">
        <v>0</v>
      </c>
      <c r="R30" s="115">
        <v>0</v>
      </c>
      <c r="S30" s="115">
        <v>0</v>
      </c>
      <c r="T30" s="115">
        <v>0</v>
      </c>
      <c r="U30" s="115">
        <v>0</v>
      </c>
      <c r="V30" s="115">
        <v>0</v>
      </c>
      <c r="W30" s="115">
        <v>0</v>
      </c>
      <c r="X30" s="115">
        <v>0</v>
      </c>
      <c r="Y30" s="115">
        <v>0</v>
      </c>
      <c r="Z30" s="115">
        <v>0</v>
      </c>
      <c r="AA30" s="115">
        <v>0</v>
      </c>
      <c r="AB30" s="115">
        <v>0</v>
      </c>
      <c r="AC30" s="115">
        <v>0</v>
      </c>
      <c r="AD30" s="115">
        <v>0</v>
      </c>
      <c r="AE30" s="115">
        <v>0</v>
      </c>
      <c r="AF30" s="115">
        <v>0</v>
      </c>
      <c r="AG30" s="115">
        <v>0</v>
      </c>
      <c r="AH30" s="115">
        <v>0</v>
      </c>
      <c r="AI30" s="115">
        <v>0</v>
      </c>
      <c r="AJ30" s="115">
        <v>0</v>
      </c>
      <c r="AK30" s="115">
        <v>0</v>
      </c>
      <c r="AL30" s="115">
        <v>0</v>
      </c>
      <c r="AM30" s="115">
        <f t="shared" si="0"/>
        <v>0</v>
      </c>
      <c r="AP30" s="70"/>
    </row>
    <row r="31" spans="1:42" ht="33" customHeight="1">
      <c r="A31" s="87">
        <v>81</v>
      </c>
      <c r="B31" s="88" t="s">
        <v>710</v>
      </c>
      <c r="C31" s="89" t="s">
        <v>1333</v>
      </c>
      <c r="D31" s="115">
        <v>0</v>
      </c>
      <c r="E31" s="115">
        <v>0</v>
      </c>
      <c r="F31" s="115">
        <v>1220911</v>
      </c>
      <c r="G31" s="115">
        <v>500</v>
      </c>
      <c r="H31" s="115">
        <v>0</v>
      </c>
      <c r="I31" s="115">
        <v>0</v>
      </c>
      <c r="J31" s="115">
        <v>2000</v>
      </c>
      <c r="K31" s="115">
        <v>0</v>
      </c>
      <c r="L31" s="115">
        <v>0</v>
      </c>
      <c r="M31" s="115">
        <v>0</v>
      </c>
      <c r="N31" s="115">
        <v>0</v>
      </c>
      <c r="O31" s="115">
        <v>0</v>
      </c>
      <c r="P31" s="115">
        <v>0</v>
      </c>
      <c r="Q31" s="115">
        <v>0</v>
      </c>
      <c r="R31" s="115">
        <v>0</v>
      </c>
      <c r="S31" s="115">
        <v>0</v>
      </c>
      <c r="T31" s="115">
        <v>0</v>
      </c>
      <c r="U31" s="115">
        <v>0</v>
      </c>
      <c r="V31" s="115">
        <v>0</v>
      </c>
      <c r="W31" s="115">
        <v>0</v>
      </c>
      <c r="X31" s="115">
        <v>0</v>
      </c>
      <c r="Y31" s="115">
        <v>0</v>
      </c>
      <c r="Z31" s="115">
        <v>0</v>
      </c>
      <c r="AA31" s="115">
        <v>0</v>
      </c>
      <c r="AB31" s="115">
        <v>0</v>
      </c>
      <c r="AC31" s="115">
        <v>0</v>
      </c>
      <c r="AD31" s="115">
        <v>0</v>
      </c>
      <c r="AE31" s="115">
        <v>0</v>
      </c>
      <c r="AF31" s="115">
        <v>0</v>
      </c>
      <c r="AG31" s="115">
        <v>0</v>
      </c>
      <c r="AH31" s="115">
        <v>0</v>
      </c>
      <c r="AI31" s="115">
        <v>0</v>
      </c>
      <c r="AJ31" s="115">
        <v>0</v>
      </c>
      <c r="AK31" s="115">
        <v>0</v>
      </c>
      <c r="AL31" s="115">
        <v>0</v>
      </c>
      <c r="AM31" s="115">
        <f t="shared" si="0"/>
        <v>1223411</v>
      </c>
      <c r="AP31" s="70"/>
    </row>
    <row r="32" spans="1:42" ht="33" hidden="1" customHeight="1">
      <c r="A32" s="87">
        <v>85</v>
      </c>
      <c r="B32" s="88" t="s">
        <v>1418</v>
      </c>
      <c r="C32" s="89" t="s">
        <v>1335</v>
      </c>
      <c r="D32" s="115">
        <v>0</v>
      </c>
      <c r="E32" s="115">
        <v>0</v>
      </c>
      <c r="F32" s="115">
        <v>0</v>
      </c>
      <c r="G32" s="115">
        <v>0</v>
      </c>
      <c r="H32" s="115">
        <v>0</v>
      </c>
      <c r="I32" s="115">
        <v>0</v>
      </c>
      <c r="J32" s="115">
        <v>0</v>
      </c>
      <c r="K32" s="115">
        <v>0</v>
      </c>
      <c r="L32" s="115">
        <v>0</v>
      </c>
      <c r="M32" s="115">
        <v>0</v>
      </c>
      <c r="N32" s="115">
        <v>0</v>
      </c>
      <c r="O32" s="115">
        <v>0</v>
      </c>
      <c r="P32" s="115">
        <v>0</v>
      </c>
      <c r="Q32" s="115">
        <v>0</v>
      </c>
      <c r="R32" s="115">
        <v>0</v>
      </c>
      <c r="S32" s="115">
        <v>0</v>
      </c>
      <c r="T32" s="115">
        <v>0</v>
      </c>
      <c r="U32" s="115">
        <v>0</v>
      </c>
      <c r="V32" s="115">
        <v>0</v>
      </c>
      <c r="W32" s="115">
        <v>0</v>
      </c>
      <c r="X32" s="115">
        <v>0</v>
      </c>
      <c r="Y32" s="115">
        <v>0</v>
      </c>
      <c r="Z32" s="115">
        <v>0</v>
      </c>
      <c r="AA32" s="115">
        <v>0</v>
      </c>
      <c r="AB32" s="115">
        <v>0</v>
      </c>
      <c r="AC32" s="115">
        <v>0</v>
      </c>
      <c r="AD32" s="115">
        <v>0</v>
      </c>
      <c r="AE32" s="115">
        <v>0</v>
      </c>
      <c r="AF32" s="115">
        <v>0</v>
      </c>
      <c r="AG32" s="115">
        <v>0</v>
      </c>
      <c r="AH32" s="115">
        <v>0</v>
      </c>
      <c r="AI32" s="115">
        <v>0</v>
      </c>
      <c r="AJ32" s="115">
        <v>0</v>
      </c>
      <c r="AK32" s="115">
        <v>0</v>
      </c>
      <c r="AL32" s="115">
        <v>0</v>
      </c>
      <c r="AM32" s="115">
        <f t="shared" si="0"/>
        <v>0</v>
      </c>
      <c r="AP32" s="70"/>
    </row>
    <row r="33" spans="1:42" ht="33" customHeight="1">
      <c r="A33" s="87">
        <v>86</v>
      </c>
      <c r="B33" s="88" t="s">
        <v>711</v>
      </c>
      <c r="C33" s="89" t="s">
        <v>1336</v>
      </c>
      <c r="D33" s="115">
        <v>0</v>
      </c>
      <c r="E33" s="115">
        <v>0</v>
      </c>
      <c r="F33" s="115">
        <v>0</v>
      </c>
      <c r="G33" s="115">
        <v>895164.16</v>
      </c>
      <c r="H33" s="115">
        <v>0</v>
      </c>
      <c r="I33" s="115">
        <v>0</v>
      </c>
      <c r="J33" s="115">
        <v>221129.93</v>
      </c>
      <c r="K33" s="115">
        <v>0</v>
      </c>
      <c r="L33" s="115">
        <v>0</v>
      </c>
      <c r="M33" s="115">
        <v>0</v>
      </c>
      <c r="N33" s="115">
        <v>0</v>
      </c>
      <c r="O33" s="115">
        <v>0</v>
      </c>
      <c r="P33" s="115">
        <v>0</v>
      </c>
      <c r="Q33" s="115">
        <v>0</v>
      </c>
      <c r="R33" s="115">
        <v>0</v>
      </c>
      <c r="S33" s="115">
        <v>0</v>
      </c>
      <c r="T33" s="115">
        <v>0</v>
      </c>
      <c r="U33" s="115">
        <v>0</v>
      </c>
      <c r="V33" s="115">
        <v>0</v>
      </c>
      <c r="W33" s="115">
        <v>0</v>
      </c>
      <c r="X33" s="115">
        <v>0</v>
      </c>
      <c r="Y33" s="115">
        <v>0</v>
      </c>
      <c r="Z33" s="115">
        <v>0</v>
      </c>
      <c r="AA33" s="115">
        <v>0</v>
      </c>
      <c r="AB33" s="115">
        <v>0</v>
      </c>
      <c r="AC33" s="115">
        <v>0</v>
      </c>
      <c r="AD33" s="115">
        <v>0</v>
      </c>
      <c r="AE33" s="115">
        <v>0</v>
      </c>
      <c r="AF33" s="115">
        <v>0</v>
      </c>
      <c r="AG33" s="115">
        <v>0</v>
      </c>
      <c r="AH33" s="115">
        <v>0</v>
      </c>
      <c r="AI33" s="115">
        <v>0</v>
      </c>
      <c r="AJ33" s="115">
        <v>0</v>
      </c>
      <c r="AK33" s="115">
        <v>0</v>
      </c>
      <c r="AL33" s="115">
        <v>0</v>
      </c>
      <c r="AM33" s="115">
        <f t="shared" si="0"/>
        <v>1116294.0900000001</v>
      </c>
      <c r="AP33" s="70"/>
    </row>
    <row r="34" spans="1:42" ht="33" customHeight="1">
      <c r="A34" s="87">
        <v>87</v>
      </c>
      <c r="B34" s="88" t="s">
        <v>712</v>
      </c>
      <c r="C34" s="89" t="s">
        <v>1342</v>
      </c>
      <c r="D34" s="115">
        <v>0</v>
      </c>
      <c r="E34" s="115">
        <v>0</v>
      </c>
      <c r="F34" s="115">
        <v>0</v>
      </c>
      <c r="G34" s="115">
        <v>10854.9</v>
      </c>
      <c r="H34" s="115">
        <v>0</v>
      </c>
      <c r="I34" s="115">
        <v>0</v>
      </c>
      <c r="J34" s="115">
        <v>0</v>
      </c>
      <c r="K34" s="115">
        <v>0</v>
      </c>
      <c r="L34" s="115">
        <v>0</v>
      </c>
      <c r="M34" s="115">
        <v>0</v>
      </c>
      <c r="N34" s="115">
        <v>0</v>
      </c>
      <c r="O34" s="115">
        <v>0</v>
      </c>
      <c r="P34" s="115">
        <v>0</v>
      </c>
      <c r="Q34" s="115">
        <v>0</v>
      </c>
      <c r="R34" s="115">
        <v>0</v>
      </c>
      <c r="S34" s="115">
        <v>0</v>
      </c>
      <c r="T34" s="115">
        <v>0</v>
      </c>
      <c r="U34" s="115">
        <v>0</v>
      </c>
      <c r="V34" s="115">
        <v>0</v>
      </c>
      <c r="W34" s="115">
        <v>0</v>
      </c>
      <c r="X34" s="115">
        <v>0</v>
      </c>
      <c r="Y34" s="115">
        <v>0</v>
      </c>
      <c r="Z34" s="115">
        <v>0</v>
      </c>
      <c r="AA34" s="115">
        <v>0</v>
      </c>
      <c r="AB34" s="115">
        <v>0</v>
      </c>
      <c r="AC34" s="115">
        <v>0</v>
      </c>
      <c r="AD34" s="115">
        <v>0</v>
      </c>
      <c r="AE34" s="115">
        <v>0</v>
      </c>
      <c r="AF34" s="115">
        <v>0</v>
      </c>
      <c r="AG34" s="115">
        <v>0</v>
      </c>
      <c r="AH34" s="115">
        <v>0</v>
      </c>
      <c r="AI34" s="115">
        <v>0</v>
      </c>
      <c r="AJ34" s="115">
        <v>0</v>
      </c>
      <c r="AK34" s="115">
        <v>0</v>
      </c>
      <c r="AL34" s="115">
        <v>0</v>
      </c>
      <c r="AM34" s="115">
        <f t="shared" si="0"/>
        <v>10854.9</v>
      </c>
      <c r="AP34" s="70"/>
    </row>
    <row r="35" spans="1:42" ht="33" hidden="1" customHeight="1">
      <c r="A35" s="87">
        <v>95</v>
      </c>
      <c r="B35" s="88" t="s">
        <v>713</v>
      </c>
      <c r="C35" s="89" t="s">
        <v>1338</v>
      </c>
      <c r="D35" s="115">
        <v>0</v>
      </c>
      <c r="E35" s="115">
        <v>0</v>
      </c>
      <c r="F35" s="115">
        <v>0</v>
      </c>
      <c r="G35" s="115">
        <v>0</v>
      </c>
      <c r="H35" s="115">
        <v>0</v>
      </c>
      <c r="I35" s="115">
        <v>0</v>
      </c>
      <c r="J35" s="115">
        <v>0</v>
      </c>
      <c r="K35" s="115">
        <v>0</v>
      </c>
      <c r="L35" s="115">
        <v>0</v>
      </c>
      <c r="M35" s="115">
        <v>0</v>
      </c>
      <c r="N35" s="115">
        <v>0</v>
      </c>
      <c r="O35" s="115">
        <v>0</v>
      </c>
      <c r="P35" s="115">
        <v>0</v>
      </c>
      <c r="Q35" s="115">
        <v>0</v>
      </c>
      <c r="R35" s="115">
        <v>0</v>
      </c>
      <c r="S35" s="115">
        <v>0</v>
      </c>
      <c r="T35" s="115">
        <v>0</v>
      </c>
      <c r="U35" s="115">
        <v>0</v>
      </c>
      <c r="V35" s="115">
        <v>0</v>
      </c>
      <c r="W35" s="115">
        <v>0</v>
      </c>
      <c r="X35" s="115">
        <v>0</v>
      </c>
      <c r="Y35" s="115">
        <v>0</v>
      </c>
      <c r="Z35" s="115">
        <v>0</v>
      </c>
      <c r="AA35" s="115">
        <v>0</v>
      </c>
      <c r="AB35" s="115">
        <v>0</v>
      </c>
      <c r="AC35" s="115">
        <v>0</v>
      </c>
      <c r="AD35" s="115">
        <v>0</v>
      </c>
      <c r="AE35" s="115">
        <v>0</v>
      </c>
      <c r="AF35" s="115">
        <v>0</v>
      </c>
      <c r="AG35" s="115">
        <v>0</v>
      </c>
      <c r="AH35" s="115">
        <v>0</v>
      </c>
      <c r="AI35" s="115">
        <v>0</v>
      </c>
      <c r="AJ35" s="115">
        <v>0</v>
      </c>
      <c r="AK35" s="115">
        <v>0</v>
      </c>
      <c r="AL35" s="115">
        <v>0</v>
      </c>
      <c r="AM35" s="115">
        <f t="shared" si="0"/>
        <v>0</v>
      </c>
      <c r="AP35" s="70"/>
    </row>
    <row r="36" spans="1:42" ht="33" customHeight="1">
      <c r="A36" s="87" t="s">
        <v>618</v>
      </c>
      <c r="B36" s="88" t="s">
        <v>714</v>
      </c>
      <c r="C36" s="117" t="s">
        <v>1339</v>
      </c>
      <c r="D36" s="115">
        <v>140083.80000000002</v>
      </c>
      <c r="E36" s="115">
        <v>0</v>
      </c>
      <c r="F36" s="115">
        <v>0</v>
      </c>
      <c r="G36" s="115">
        <v>0</v>
      </c>
      <c r="H36" s="115">
        <v>0</v>
      </c>
      <c r="I36" s="115">
        <v>0</v>
      </c>
      <c r="J36" s="115">
        <v>0</v>
      </c>
      <c r="K36" s="115">
        <v>0</v>
      </c>
      <c r="L36" s="115">
        <v>0</v>
      </c>
      <c r="M36" s="115">
        <v>0</v>
      </c>
      <c r="N36" s="115">
        <v>0</v>
      </c>
      <c r="O36" s="115">
        <v>0</v>
      </c>
      <c r="P36" s="115">
        <v>0</v>
      </c>
      <c r="Q36" s="115">
        <v>0</v>
      </c>
      <c r="R36" s="115">
        <v>0</v>
      </c>
      <c r="S36" s="115">
        <v>0</v>
      </c>
      <c r="T36" s="115">
        <v>0</v>
      </c>
      <c r="U36" s="115">
        <v>0</v>
      </c>
      <c r="V36" s="115">
        <v>0</v>
      </c>
      <c r="W36" s="115">
        <v>0</v>
      </c>
      <c r="X36" s="115">
        <v>0</v>
      </c>
      <c r="Y36" s="115">
        <v>0</v>
      </c>
      <c r="Z36" s="115">
        <v>0</v>
      </c>
      <c r="AA36" s="115">
        <v>0</v>
      </c>
      <c r="AB36" s="115">
        <v>0</v>
      </c>
      <c r="AC36" s="115">
        <v>0</v>
      </c>
      <c r="AD36" s="115">
        <v>0</v>
      </c>
      <c r="AE36" s="115">
        <v>0</v>
      </c>
      <c r="AF36" s="115">
        <v>0</v>
      </c>
      <c r="AG36" s="115">
        <v>0</v>
      </c>
      <c r="AH36" s="115">
        <v>0</v>
      </c>
      <c r="AI36" s="115">
        <v>0</v>
      </c>
      <c r="AJ36" s="115">
        <v>0</v>
      </c>
      <c r="AK36" s="115">
        <v>0</v>
      </c>
      <c r="AL36" s="115">
        <v>0</v>
      </c>
      <c r="AM36" s="115">
        <f t="shared" si="0"/>
        <v>140083.80000000002</v>
      </c>
      <c r="AP36" s="70"/>
    </row>
    <row r="37" spans="1:42" ht="33" customHeight="1">
      <c r="A37" s="87" t="s">
        <v>620</v>
      </c>
      <c r="B37" s="88" t="s">
        <v>714</v>
      </c>
      <c r="C37" s="117" t="s">
        <v>1339</v>
      </c>
      <c r="D37" s="115">
        <v>0</v>
      </c>
      <c r="E37" s="115">
        <v>6329729.9800000004</v>
      </c>
      <c r="F37" s="115">
        <v>38814295.369999997</v>
      </c>
      <c r="G37" s="115">
        <v>918671.03000000038</v>
      </c>
      <c r="H37" s="115">
        <v>0</v>
      </c>
      <c r="I37" s="115">
        <v>250</v>
      </c>
      <c r="J37" s="115">
        <v>2874186.3500000006</v>
      </c>
      <c r="K37" s="115">
        <v>0</v>
      </c>
      <c r="L37" s="115">
        <v>50</v>
      </c>
      <c r="M37" s="115">
        <v>0</v>
      </c>
      <c r="N37" s="115">
        <v>0</v>
      </c>
      <c r="O37" s="115">
        <v>0</v>
      </c>
      <c r="P37" s="115">
        <v>0</v>
      </c>
      <c r="Q37" s="115">
        <v>3766476.13</v>
      </c>
      <c r="R37" s="115">
        <v>0</v>
      </c>
      <c r="S37" s="115">
        <v>0</v>
      </c>
      <c r="T37" s="115">
        <v>0</v>
      </c>
      <c r="U37" s="115">
        <v>0</v>
      </c>
      <c r="V37" s="115">
        <v>0</v>
      </c>
      <c r="W37" s="115">
        <v>0</v>
      </c>
      <c r="X37" s="115">
        <v>0</v>
      </c>
      <c r="Y37" s="115">
        <v>0</v>
      </c>
      <c r="Z37" s="115">
        <v>0</v>
      </c>
      <c r="AA37" s="115">
        <v>0</v>
      </c>
      <c r="AB37" s="115">
        <v>34300</v>
      </c>
      <c r="AC37" s="115">
        <v>0</v>
      </c>
      <c r="AD37" s="115">
        <v>0</v>
      </c>
      <c r="AE37" s="115">
        <v>68.599999999999994</v>
      </c>
      <c r="AF37" s="115">
        <v>0</v>
      </c>
      <c r="AG37" s="115">
        <v>0</v>
      </c>
      <c r="AH37" s="115">
        <v>0</v>
      </c>
      <c r="AI37" s="115">
        <v>0</v>
      </c>
      <c r="AJ37" s="115">
        <v>0.05</v>
      </c>
      <c r="AK37" s="115">
        <v>0</v>
      </c>
      <c r="AL37" s="115">
        <v>0</v>
      </c>
      <c r="AM37" s="115">
        <f t="shared" si="0"/>
        <v>52738027.509999998</v>
      </c>
      <c r="AP37" s="70"/>
    </row>
    <row r="38" spans="1:42" ht="33" customHeight="1">
      <c r="A38" s="87" t="s">
        <v>621</v>
      </c>
      <c r="B38" s="88" t="s">
        <v>715</v>
      </c>
      <c r="C38" s="117" t="s">
        <v>1340</v>
      </c>
      <c r="D38" s="115">
        <v>0</v>
      </c>
      <c r="E38" s="115">
        <v>0</v>
      </c>
      <c r="F38" s="115">
        <v>486943600</v>
      </c>
      <c r="G38" s="115">
        <v>50</v>
      </c>
      <c r="H38" s="115">
        <v>0</v>
      </c>
      <c r="I38" s="115">
        <v>250418.91999999998</v>
      </c>
      <c r="J38" s="115">
        <v>1000485000</v>
      </c>
      <c r="K38" s="115">
        <v>0</v>
      </c>
      <c r="L38" s="115">
        <v>0</v>
      </c>
      <c r="M38" s="115">
        <v>67206.820000000007</v>
      </c>
      <c r="N38" s="115">
        <v>0</v>
      </c>
      <c r="O38" s="115">
        <v>137086745.25</v>
      </c>
      <c r="P38" s="115">
        <v>0</v>
      </c>
      <c r="Q38" s="115">
        <v>9804265.629999999</v>
      </c>
      <c r="R38" s="115">
        <v>95346176.680000007</v>
      </c>
      <c r="S38" s="115">
        <v>48496610.780000001</v>
      </c>
      <c r="T38" s="115">
        <v>0</v>
      </c>
      <c r="U38" s="115">
        <v>0</v>
      </c>
      <c r="V38" s="115">
        <v>0</v>
      </c>
      <c r="W38" s="115">
        <v>0</v>
      </c>
      <c r="X38" s="115">
        <v>0</v>
      </c>
      <c r="Y38" s="115">
        <v>0</v>
      </c>
      <c r="Z38" s="115">
        <v>0</v>
      </c>
      <c r="AA38" s="115">
        <v>0</v>
      </c>
      <c r="AB38" s="115">
        <v>1177853.49</v>
      </c>
      <c r="AC38" s="115">
        <v>0</v>
      </c>
      <c r="AD38" s="115">
        <v>0</v>
      </c>
      <c r="AE38" s="115">
        <v>1502115.3300000003</v>
      </c>
      <c r="AF38" s="115">
        <v>0</v>
      </c>
      <c r="AG38" s="115">
        <v>0</v>
      </c>
      <c r="AH38" s="115">
        <v>165893936.26999998</v>
      </c>
      <c r="AI38" s="115">
        <v>0</v>
      </c>
      <c r="AJ38" s="115">
        <v>0</v>
      </c>
      <c r="AK38" s="115">
        <v>0</v>
      </c>
      <c r="AL38" s="115">
        <v>0</v>
      </c>
      <c r="AM38" s="115">
        <f t="shared" si="0"/>
        <v>1947053979.1700001</v>
      </c>
      <c r="AP38" s="70"/>
    </row>
    <row r="39" spans="1:42" ht="33" customHeight="1">
      <c r="A39" s="87" t="s">
        <v>623</v>
      </c>
      <c r="B39" s="88" t="s">
        <v>716</v>
      </c>
      <c r="C39" s="117" t="s">
        <v>1413</v>
      </c>
      <c r="D39" s="115">
        <v>0</v>
      </c>
      <c r="E39" s="115">
        <v>0</v>
      </c>
      <c r="F39" s="115">
        <v>0</v>
      </c>
      <c r="G39" s="115">
        <v>162190</v>
      </c>
      <c r="H39" s="115">
        <v>0</v>
      </c>
      <c r="I39" s="115">
        <v>0</v>
      </c>
      <c r="J39" s="115">
        <v>346333.44999999995</v>
      </c>
      <c r="K39" s="115">
        <v>0</v>
      </c>
      <c r="L39" s="115">
        <v>0</v>
      </c>
      <c r="M39" s="115">
        <v>5707900.2500000009</v>
      </c>
      <c r="N39" s="115">
        <v>0</v>
      </c>
      <c r="O39" s="115">
        <v>0</v>
      </c>
      <c r="P39" s="115">
        <v>0</v>
      </c>
      <c r="Q39" s="115">
        <v>8446851.5</v>
      </c>
      <c r="R39" s="115">
        <v>0</v>
      </c>
      <c r="S39" s="115">
        <v>0</v>
      </c>
      <c r="T39" s="115">
        <v>0</v>
      </c>
      <c r="U39" s="115">
        <v>0</v>
      </c>
      <c r="V39" s="115">
        <v>0</v>
      </c>
      <c r="W39" s="115">
        <v>0</v>
      </c>
      <c r="X39" s="115">
        <v>0</v>
      </c>
      <c r="Y39" s="115">
        <v>0</v>
      </c>
      <c r="Z39" s="115">
        <v>0</v>
      </c>
      <c r="AA39" s="115">
        <v>0</v>
      </c>
      <c r="AB39" s="115">
        <v>0</v>
      </c>
      <c r="AC39" s="115">
        <v>0</v>
      </c>
      <c r="AD39" s="115">
        <v>0</v>
      </c>
      <c r="AE39" s="115">
        <v>0</v>
      </c>
      <c r="AF39" s="115">
        <v>0</v>
      </c>
      <c r="AG39" s="115">
        <v>0</v>
      </c>
      <c r="AH39" s="115">
        <v>0</v>
      </c>
      <c r="AI39" s="115">
        <v>0</v>
      </c>
      <c r="AJ39" s="115">
        <v>0</v>
      </c>
      <c r="AK39" s="115">
        <v>0</v>
      </c>
      <c r="AL39" s="115">
        <v>0</v>
      </c>
      <c r="AM39" s="115">
        <f t="shared" si="0"/>
        <v>14663275.200000001</v>
      </c>
      <c r="AP39" s="70"/>
    </row>
    <row r="40" spans="1:42" ht="33" hidden="1" customHeight="1">
      <c r="A40" s="87" t="s">
        <v>625</v>
      </c>
      <c r="B40" s="88" t="s">
        <v>717</v>
      </c>
      <c r="C40" s="117" t="s">
        <v>1413</v>
      </c>
      <c r="D40" s="115">
        <v>0</v>
      </c>
      <c r="E40" s="115">
        <v>0</v>
      </c>
      <c r="F40" s="115">
        <v>0</v>
      </c>
      <c r="G40" s="115">
        <v>0</v>
      </c>
      <c r="H40" s="115">
        <v>0</v>
      </c>
      <c r="I40" s="115">
        <v>0</v>
      </c>
      <c r="J40" s="115">
        <v>0</v>
      </c>
      <c r="K40" s="115">
        <v>0</v>
      </c>
      <c r="L40" s="115">
        <v>0</v>
      </c>
      <c r="M40" s="115">
        <v>0</v>
      </c>
      <c r="N40" s="115">
        <v>0</v>
      </c>
      <c r="O40" s="115">
        <v>0</v>
      </c>
      <c r="P40" s="115">
        <v>0</v>
      </c>
      <c r="Q40" s="115">
        <v>0</v>
      </c>
      <c r="R40" s="115">
        <v>0</v>
      </c>
      <c r="S40" s="115">
        <v>0</v>
      </c>
      <c r="T40" s="115">
        <v>0</v>
      </c>
      <c r="U40" s="115">
        <v>0</v>
      </c>
      <c r="V40" s="115">
        <v>0</v>
      </c>
      <c r="W40" s="115">
        <v>0</v>
      </c>
      <c r="X40" s="115">
        <v>0</v>
      </c>
      <c r="Y40" s="115">
        <v>0</v>
      </c>
      <c r="Z40" s="115">
        <v>0</v>
      </c>
      <c r="AA40" s="115">
        <v>0</v>
      </c>
      <c r="AB40" s="115">
        <v>0</v>
      </c>
      <c r="AC40" s="115">
        <v>0</v>
      </c>
      <c r="AD40" s="115">
        <v>0</v>
      </c>
      <c r="AE40" s="115">
        <v>0</v>
      </c>
      <c r="AF40" s="115">
        <v>0</v>
      </c>
      <c r="AG40" s="115">
        <v>0</v>
      </c>
      <c r="AH40" s="115">
        <v>0</v>
      </c>
      <c r="AI40" s="115">
        <v>0</v>
      </c>
      <c r="AJ40" s="115">
        <v>0</v>
      </c>
      <c r="AK40" s="115">
        <v>0</v>
      </c>
      <c r="AL40" s="115">
        <v>0</v>
      </c>
      <c r="AM40" s="115">
        <f t="shared" si="0"/>
        <v>0</v>
      </c>
      <c r="AP40" s="70"/>
    </row>
    <row r="41" spans="1:42" ht="33" hidden="1" customHeight="1">
      <c r="A41" s="87">
        <v>108</v>
      </c>
      <c r="B41" s="88" t="s">
        <v>66</v>
      </c>
      <c r="C41" s="89" t="s">
        <v>1337</v>
      </c>
      <c r="D41" s="115">
        <v>0</v>
      </c>
      <c r="E41" s="115">
        <v>0</v>
      </c>
      <c r="F41" s="115">
        <v>0</v>
      </c>
      <c r="G41" s="115">
        <v>0</v>
      </c>
      <c r="H41" s="115">
        <v>0</v>
      </c>
      <c r="I41" s="115">
        <v>0</v>
      </c>
      <c r="J41" s="115">
        <v>0</v>
      </c>
      <c r="K41" s="115">
        <v>0</v>
      </c>
      <c r="L41" s="115">
        <v>0</v>
      </c>
      <c r="M41" s="115">
        <v>0</v>
      </c>
      <c r="N41" s="115">
        <v>0</v>
      </c>
      <c r="O41" s="115">
        <v>0</v>
      </c>
      <c r="P41" s="115">
        <v>0</v>
      </c>
      <c r="Q41" s="115">
        <v>0</v>
      </c>
      <c r="R41" s="115">
        <v>0</v>
      </c>
      <c r="S41" s="115">
        <v>0</v>
      </c>
      <c r="T41" s="115">
        <v>0</v>
      </c>
      <c r="U41" s="115">
        <v>0</v>
      </c>
      <c r="V41" s="115">
        <v>0</v>
      </c>
      <c r="W41" s="115">
        <v>0</v>
      </c>
      <c r="X41" s="115">
        <v>0</v>
      </c>
      <c r="Y41" s="115">
        <v>0</v>
      </c>
      <c r="Z41" s="115">
        <v>0</v>
      </c>
      <c r="AA41" s="115">
        <v>0</v>
      </c>
      <c r="AB41" s="115">
        <v>0</v>
      </c>
      <c r="AC41" s="115">
        <v>0</v>
      </c>
      <c r="AD41" s="115">
        <v>0</v>
      </c>
      <c r="AE41" s="115">
        <v>0</v>
      </c>
      <c r="AF41" s="115">
        <v>0</v>
      </c>
      <c r="AG41" s="115">
        <v>0</v>
      </c>
      <c r="AH41" s="115">
        <v>0</v>
      </c>
      <c r="AI41" s="115">
        <v>0</v>
      </c>
      <c r="AJ41" s="115">
        <v>0</v>
      </c>
      <c r="AK41" s="115">
        <v>0</v>
      </c>
      <c r="AL41" s="115">
        <v>0</v>
      </c>
      <c r="AM41" s="115">
        <f t="shared" si="0"/>
        <v>0</v>
      </c>
      <c r="AP41" s="70"/>
    </row>
    <row r="42" spans="1:42" ht="33" customHeight="1">
      <c r="A42" s="87">
        <v>109</v>
      </c>
      <c r="B42" s="88" t="s">
        <v>718</v>
      </c>
      <c r="C42" s="89" t="s">
        <v>1337</v>
      </c>
      <c r="D42" s="115">
        <v>0</v>
      </c>
      <c r="E42" s="115">
        <v>0</v>
      </c>
      <c r="F42" s="115">
        <v>801484.80000000005</v>
      </c>
      <c r="G42" s="115">
        <v>0</v>
      </c>
      <c r="H42" s="115">
        <v>0</v>
      </c>
      <c r="I42" s="115">
        <v>0</v>
      </c>
      <c r="J42" s="115">
        <v>0</v>
      </c>
      <c r="K42" s="115">
        <v>0</v>
      </c>
      <c r="L42" s="115">
        <v>0</v>
      </c>
      <c r="M42" s="115">
        <v>0</v>
      </c>
      <c r="N42" s="115">
        <v>0</v>
      </c>
      <c r="O42" s="115">
        <v>0</v>
      </c>
      <c r="P42" s="115">
        <v>0</v>
      </c>
      <c r="Q42" s="115">
        <v>0</v>
      </c>
      <c r="R42" s="115">
        <v>0</v>
      </c>
      <c r="S42" s="115">
        <v>0</v>
      </c>
      <c r="T42" s="115">
        <v>0</v>
      </c>
      <c r="U42" s="115">
        <v>0</v>
      </c>
      <c r="V42" s="115">
        <v>0</v>
      </c>
      <c r="W42" s="115">
        <v>0</v>
      </c>
      <c r="X42" s="115">
        <v>0</v>
      </c>
      <c r="Y42" s="115">
        <v>0</v>
      </c>
      <c r="Z42" s="115">
        <v>0</v>
      </c>
      <c r="AA42" s="115">
        <v>0</v>
      </c>
      <c r="AB42" s="115">
        <v>0</v>
      </c>
      <c r="AC42" s="115">
        <v>0</v>
      </c>
      <c r="AD42" s="115">
        <v>0</v>
      </c>
      <c r="AE42" s="115">
        <v>0</v>
      </c>
      <c r="AF42" s="115">
        <v>0</v>
      </c>
      <c r="AG42" s="115">
        <v>0</v>
      </c>
      <c r="AH42" s="115">
        <v>0</v>
      </c>
      <c r="AI42" s="115">
        <v>0</v>
      </c>
      <c r="AJ42" s="115">
        <v>0</v>
      </c>
      <c r="AK42" s="115">
        <v>0</v>
      </c>
      <c r="AL42" s="115">
        <v>0</v>
      </c>
      <c r="AM42" s="115">
        <f t="shared" si="0"/>
        <v>801484.80000000005</v>
      </c>
      <c r="AP42" s="70"/>
    </row>
    <row r="43" spans="1:42" ht="33" hidden="1" customHeight="1">
      <c r="A43" s="87">
        <v>111</v>
      </c>
      <c r="B43" s="88" t="s">
        <v>719</v>
      </c>
      <c r="C43" s="89" t="s">
        <v>1339</v>
      </c>
      <c r="D43" s="115">
        <v>0</v>
      </c>
      <c r="E43" s="115">
        <v>0</v>
      </c>
      <c r="F43" s="115">
        <v>0</v>
      </c>
      <c r="G43" s="115">
        <v>0</v>
      </c>
      <c r="H43" s="115">
        <v>0</v>
      </c>
      <c r="I43" s="115">
        <v>0</v>
      </c>
      <c r="J43" s="115">
        <v>0</v>
      </c>
      <c r="K43" s="115">
        <v>0</v>
      </c>
      <c r="L43" s="115">
        <v>0</v>
      </c>
      <c r="M43" s="115">
        <v>0</v>
      </c>
      <c r="N43" s="115">
        <v>0</v>
      </c>
      <c r="O43" s="115">
        <v>0</v>
      </c>
      <c r="P43" s="115">
        <v>0</v>
      </c>
      <c r="Q43" s="115">
        <v>0</v>
      </c>
      <c r="R43" s="115">
        <v>0</v>
      </c>
      <c r="S43" s="115">
        <v>0</v>
      </c>
      <c r="T43" s="115">
        <v>0</v>
      </c>
      <c r="U43" s="115">
        <v>0</v>
      </c>
      <c r="V43" s="115">
        <v>0</v>
      </c>
      <c r="W43" s="115">
        <v>0</v>
      </c>
      <c r="X43" s="115">
        <v>0</v>
      </c>
      <c r="Y43" s="115">
        <v>0</v>
      </c>
      <c r="Z43" s="115">
        <v>0</v>
      </c>
      <c r="AA43" s="115">
        <v>0</v>
      </c>
      <c r="AB43" s="115">
        <v>0</v>
      </c>
      <c r="AC43" s="115">
        <v>0</v>
      </c>
      <c r="AD43" s="115">
        <v>0</v>
      </c>
      <c r="AE43" s="115">
        <v>0</v>
      </c>
      <c r="AF43" s="115">
        <v>0</v>
      </c>
      <c r="AG43" s="115">
        <v>0</v>
      </c>
      <c r="AH43" s="115">
        <v>0</v>
      </c>
      <c r="AI43" s="115">
        <v>0</v>
      </c>
      <c r="AJ43" s="115">
        <v>0</v>
      </c>
      <c r="AK43" s="115">
        <v>0</v>
      </c>
      <c r="AL43" s="115">
        <v>0</v>
      </c>
      <c r="AM43" s="115">
        <f t="shared" si="0"/>
        <v>0</v>
      </c>
      <c r="AP43" s="70"/>
    </row>
    <row r="44" spans="1:42" ht="33" hidden="1" customHeight="1">
      <c r="A44" s="87">
        <v>112</v>
      </c>
      <c r="B44" s="88" t="s">
        <v>720</v>
      </c>
      <c r="C44" s="89" t="s">
        <v>1339</v>
      </c>
      <c r="D44" s="115">
        <v>0</v>
      </c>
      <c r="E44" s="115">
        <v>0</v>
      </c>
      <c r="F44" s="115">
        <v>0</v>
      </c>
      <c r="G44" s="115">
        <v>0</v>
      </c>
      <c r="H44" s="115">
        <v>0</v>
      </c>
      <c r="I44" s="115">
        <v>0</v>
      </c>
      <c r="J44" s="115">
        <v>0</v>
      </c>
      <c r="K44" s="115">
        <v>0</v>
      </c>
      <c r="L44" s="115">
        <v>0</v>
      </c>
      <c r="M44" s="115">
        <v>0</v>
      </c>
      <c r="N44" s="115">
        <v>0</v>
      </c>
      <c r="O44" s="115">
        <v>0</v>
      </c>
      <c r="P44" s="115">
        <v>0</v>
      </c>
      <c r="Q44" s="115">
        <v>0</v>
      </c>
      <c r="R44" s="115">
        <v>0</v>
      </c>
      <c r="S44" s="115">
        <v>0</v>
      </c>
      <c r="T44" s="115">
        <v>0</v>
      </c>
      <c r="U44" s="115">
        <v>0</v>
      </c>
      <c r="V44" s="115">
        <v>0</v>
      </c>
      <c r="W44" s="115">
        <v>0</v>
      </c>
      <c r="X44" s="115">
        <v>0</v>
      </c>
      <c r="Y44" s="115">
        <v>0</v>
      </c>
      <c r="Z44" s="115">
        <v>0</v>
      </c>
      <c r="AA44" s="115">
        <v>0</v>
      </c>
      <c r="AB44" s="115">
        <v>0</v>
      </c>
      <c r="AC44" s="115">
        <v>0</v>
      </c>
      <c r="AD44" s="115">
        <v>0</v>
      </c>
      <c r="AE44" s="115">
        <v>0</v>
      </c>
      <c r="AF44" s="115">
        <v>0</v>
      </c>
      <c r="AG44" s="115">
        <v>0</v>
      </c>
      <c r="AH44" s="115">
        <v>0</v>
      </c>
      <c r="AI44" s="115">
        <v>0</v>
      </c>
      <c r="AJ44" s="115">
        <v>0</v>
      </c>
      <c r="AK44" s="115">
        <v>0</v>
      </c>
      <c r="AL44" s="115">
        <v>0</v>
      </c>
      <c r="AM44" s="115">
        <f t="shared" si="0"/>
        <v>0</v>
      </c>
      <c r="AP44" s="70"/>
    </row>
    <row r="45" spans="1:42" ht="33" hidden="1" customHeight="1">
      <c r="A45" s="87">
        <v>113</v>
      </c>
      <c r="B45" s="88" t="s">
        <v>721</v>
      </c>
      <c r="C45" s="117" t="s">
        <v>1301</v>
      </c>
      <c r="D45" s="115">
        <v>0</v>
      </c>
      <c r="E45" s="115">
        <v>0</v>
      </c>
      <c r="F45" s="115">
        <v>0</v>
      </c>
      <c r="G45" s="115">
        <v>0</v>
      </c>
      <c r="H45" s="115">
        <v>0</v>
      </c>
      <c r="I45" s="115">
        <v>0</v>
      </c>
      <c r="J45" s="115">
        <v>0</v>
      </c>
      <c r="K45" s="115">
        <v>0</v>
      </c>
      <c r="L45" s="115">
        <v>0</v>
      </c>
      <c r="M45" s="115">
        <v>0</v>
      </c>
      <c r="N45" s="115">
        <v>0</v>
      </c>
      <c r="O45" s="115">
        <v>0</v>
      </c>
      <c r="P45" s="115">
        <v>0</v>
      </c>
      <c r="Q45" s="115">
        <v>0</v>
      </c>
      <c r="R45" s="115">
        <v>0</v>
      </c>
      <c r="S45" s="115">
        <v>0</v>
      </c>
      <c r="T45" s="115">
        <v>0</v>
      </c>
      <c r="U45" s="115">
        <v>0</v>
      </c>
      <c r="V45" s="115">
        <v>0</v>
      </c>
      <c r="W45" s="115">
        <v>0</v>
      </c>
      <c r="X45" s="115">
        <v>0</v>
      </c>
      <c r="Y45" s="115">
        <v>0</v>
      </c>
      <c r="Z45" s="115">
        <v>0</v>
      </c>
      <c r="AA45" s="115">
        <v>0</v>
      </c>
      <c r="AB45" s="115">
        <v>0</v>
      </c>
      <c r="AC45" s="115">
        <v>0</v>
      </c>
      <c r="AD45" s="115">
        <v>0</v>
      </c>
      <c r="AE45" s="115">
        <v>0</v>
      </c>
      <c r="AF45" s="115">
        <v>0</v>
      </c>
      <c r="AG45" s="115">
        <v>0</v>
      </c>
      <c r="AH45" s="115">
        <v>0</v>
      </c>
      <c r="AI45" s="115">
        <v>0</v>
      </c>
      <c r="AJ45" s="115">
        <v>0</v>
      </c>
      <c r="AK45" s="115">
        <v>0</v>
      </c>
      <c r="AL45" s="115">
        <v>0</v>
      </c>
      <c r="AM45" s="115">
        <f t="shared" si="0"/>
        <v>0</v>
      </c>
      <c r="AP45" s="70"/>
    </row>
    <row r="46" spans="1:42" ht="33" hidden="1" customHeight="1">
      <c r="A46" s="87">
        <v>115</v>
      </c>
      <c r="B46" s="88" t="s">
        <v>722</v>
      </c>
      <c r="C46" s="89" t="s">
        <v>1339</v>
      </c>
      <c r="D46" s="115">
        <v>0</v>
      </c>
      <c r="E46" s="115">
        <v>0</v>
      </c>
      <c r="F46" s="115">
        <v>0</v>
      </c>
      <c r="G46" s="115">
        <v>0</v>
      </c>
      <c r="H46" s="115">
        <v>0</v>
      </c>
      <c r="I46" s="115">
        <v>0</v>
      </c>
      <c r="J46" s="115">
        <v>0</v>
      </c>
      <c r="K46" s="115">
        <v>0</v>
      </c>
      <c r="L46" s="115">
        <v>0</v>
      </c>
      <c r="M46" s="115">
        <v>0</v>
      </c>
      <c r="N46" s="115">
        <v>0</v>
      </c>
      <c r="O46" s="115">
        <v>0</v>
      </c>
      <c r="P46" s="115">
        <v>0</v>
      </c>
      <c r="Q46" s="115">
        <v>0</v>
      </c>
      <c r="R46" s="115">
        <v>0</v>
      </c>
      <c r="S46" s="115">
        <v>0</v>
      </c>
      <c r="T46" s="115">
        <v>0</v>
      </c>
      <c r="U46" s="115">
        <v>0</v>
      </c>
      <c r="V46" s="115">
        <v>0</v>
      </c>
      <c r="W46" s="115">
        <v>0</v>
      </c>
      <c r="X46" s="115">
        <v>0</v>
      </c>
      <c r="Y46" s="115">
        <v>0</v>
      </c>
      <c r="Z46" s="115">
        <v>0</v>
      </c>
      <c r="AA46" s="115">
        <v>0</v>
      </c>
      <c r="AB46" s="115">
        <v>0</v>
      </c>
      <c r="AC46" s="115">
        <v>0</v>
      </c>
      <c r="AD46" s="115">
        <v>0</v>
      </c>
      <c r="AE46" s="115">
        <v>0</v>
      </c>
      <c r="AF46" s="115">
        <v>0</v>
      </c>
      <c r="AG46" s="115">
        <v>0</v>
      </c>
      <c r="AH46" s="115">
        <v>0</v>
      </c>
      <c r="AI46" s="115">
        <v>0</v>
      </c>
      <c r="AJ46" s="115">
        <v>0</v>
      </c>
      <c r="AK46" s="115">
        <v>0</v>
      </c>
      <c r="AL46" s="115">
        <v>0</v>
      </c>
      <c r="AM46" s="115">
        <f t="shared" si="0"/>
        <v>0</v>
      </c>
      <c r="AP46" s="70"/>
    </row>
    <row r="47" spans="1:42" ht="33" customHeight="1">
      <c r="A47" s="87">
        <v>117</v>
      </c>
      <c r="B47" s="88" t="s">
        <v>723</v>
      </c>
      <c r="C47" s="89" t="s">
        <v>1342</v>
      </c>
      <c r="D47" s="115">
        <v>0</v>
      </c>
      <c r="E47" s="115">
        <v>0</v>
      </c>
      <c r="F47" s="115">
        <v>4002347.2300000004</v>
      </c>
      <c r="G47" s="115">
        <v>371</v>
      </c>
      <c r="H47" s="115">
        <v>0</v>
      </c>
      <c r="I47" s="115">
        <v>1400</v>
      </c>
      <c r="J47" s="115">
        <v>0</v>
      </c>
      <c r="K47" s="115">
        <v>0</v>
      </c>
      <c r="L47" s="115">
        <v>0</v>
      </c>
      <c r="M47" s="115">
        <v>0</v>
      </c>
      <c r="N47" s="115">
        <v>0</v>
      </c>
      <c r="O47" s="115">
        <v>0</v>
      </c>
      <c r="P47" s="115">
        <v>0</v>
      </c>
      <c r="Q47" s="115">
        <v>0</v>
      </c>
      <c r="R47" s="115">
        <v>0</v>
      </c>
      <c r="S47" s="115">
        <v>0</v>
      </c>
      <c r="T47" s="115">
        <v>0</v>
      </c>
      <c r="U47" s="115">
        <v>0</v>
      </c>
      <c r="V47" s="115">
        <v>0</v>
      </c>
      <c r="W47" s="115">
        <v>0</v>
      </c>
      <c r="X47" s="115">
        <v>0</v>
      </c>
      <c r="Y47" s="115">
        <v>0</v>
      </c>
      <c r="Z47" s="115">
        <v>0</v>
      </c>
      <c r="AA47" s="115">
        <v>0</v>
      </c>
      <c r="AB47" s="115">
        <v>0</v>
      </c>
      <c r="AC47" s="115">
        <v>0</v>
      </c>
      <c r="AD47" s="115">
        <v>0</v>
      </c>
      <c r="AE47" s="115">
        <v>0</v>
      </c>
      <c r="AF47" s="115">
        <v>0</v>
      </c>
      <c r="AG47" s="115">
        <v>0</v>
      </c>
      <c r="AH47" s="115">
        <v>0</v>
      </c>
      <c r="AI47" s="115">
        <v>0</v>
      </c>
      <c r="AJ47" s="115">
        <v>0</v>
      </c>
      <c r="AK47" s="115">
        <v>0</v>
      </c>
      <c r="AL47" s="115">
        <v>0</v>
      </c>
      <c r="AM47" s="115">
        <f t="shared" si="0"/>
        <v>4004118.2300000004</v>
      </c>
      <c r="AP47" s="70"/>
    </row>
    <row r="48" spans="1:42" ht="33" customHeight="1">
      <c r="A48" s="87">
        <v>119</v>
      </c>
      <c r="B48" s="88" t="s">
        <v>724</v>
      </c>
      <c r="C48" s="89" t="s">
        <v>1342</v>
      </c>
      <c r="D48" s="115">
        <v>0</v>
      </c>
      <c r="E48" s="115">
        <v>0</v>
      </c>
      <c r="F48" s="115">
        <v>0</v>
      </c>
      <c r="G48" s="115">
        <v>0</v>
      </c>
      <c r="H48" s="115">
        <v>0</v>
      </c>
      <c r="I48" s="115">
        <v>1350</v>
      </c>
      <c r="J48" s="115">
        <v>0</v>
      </c>
      <c r="K48" s="115">
        <v>0</v>
      </c>
      <c r="L48" s="115">
        <v>0</v>
      </c>
      <c r="M48" s="115">
        <v>0</v>
      </c>
      <c r="N48" s="115">
        <v>0</v>
      </c>
      <c r="O48" s="115">
        <v>0</v>
      </c>
      <c r="P48" s="115">
        <v>0</v>
      </c>
      <c r="Q48" s="115">
        <v>0</v>
      </c>
      <c r="R48" s="115">
        <v>0</v>
      </c>
      <c r="S48" s="115">
        <v>0</v>
      </c>
      <c r="T48" s="115">
        <v>0</v>
      </c>
      <c r="U48" s="115">
        <v>0</v>
      </c>
      <c r="V48" s="115">
        <v>0</v>
      </c>
      <c r="W48" s="115">
        <v>0</v>
      </c>
      <c r="X48" s="115">
        <v>0</v>
      </c>
      <c r="Y48" s="115">
        <v>0</v>
      </c>
      <c r="Z48" s="115">
        <v>0</v>
      </c>
      <c r="AA48" s="115">
        <v>0</v>
      </c>
      <c r="AB48" s="115">
        <v>0</v>
      </c>
      <c r="AC48" s="115">
        <v>0</v>
      </c>
      <c r="AD48" s="115">
        <v>0</v>
      </c>
      <c r="AE48" s="115">
        <v>0</v>
      </c>
      <c r="AF48" s="115">
        <v>0</v>
      </c>
      <c r="AG48" s="115">
        <v>0</v>
      </c>
      <c r="AH48" s="115">
        <v>0</v>
      </c>
      <c r="AI48" s="115">
        <v>0</v>
      </c>
      <c r="AJ48" s="115">
        <v>0</v>
      </c>
      <c r="AK48" s="115">
        <v>0</v>
      </c>
      <c r="AL48" s="115">
        <v>0</v>
      </c>
      <c r="AM48" s="115">
        <f t="shared" si="0"/>
        <v>1350</v>
      </c>
      <c r="AP48" s="70"/>
    </row>
    <row r="49" spans="1:42" ht="33" hidden="1" customHeight="1">
      <c r="A49" s="87">
        <v>121</v>
      </c>
      <c r="B49" s="88" t="s">
        <v>725</v>
      </c>
      <c r="C49" s="89" t="s">
        <v>1341</v>
      </c>
      <c r="D49" s="115">
        <v>0</v>
      </c>
      <c r="E49" s="115">
        <v>0</v>
      </c>
      <c r="F49" s="115">
        <v>0</v>
      </c>
      <c r="G49" s="115">
        <v>0</v>
      </c>
      <c r="H49" s="115">
        <v>0</v>
      </c>
      <c r="I49" s="115">
        <v>0</v>
      </c>
      <c r="J49" s="115">
        <v>0</v>
      </c>
      <c r="K49" s="115">
        <v>0</v>
      </c>
      <c r="L49" s="115">
        <v>0</v>
      </c>
      <c r="M49" s="115">
        <v>0</v>
      </c>
      <c r="N49" s="115">
        <v>0</v>
      </c>
      <c r="O49" s="115">
        <v>0</v>
      </c>
      <c r="P49" s="115">
        <v>0</v>
      </c>
      <c r="Q49" s="115">
        <v>0</v>
      </c>
      <c r="R49" s="115">
        <v>0</v>
      </c>
      <c r="S49" s="115">
        <v>0</v>
      </c>
      <c r="T49" s="115">
        <v>0</v>
      </c>
      <c r="U49" s="115">
        <v>0</v>
      </c>
      <c r="V49" s="115">
        <v>0</v>
      </c>
      <c r="W49" s="115">
        <v>0</v>
      </c>
      <c r="X49" s="115">
        <v>0</v>
      </c>
      <c r="Y49" s="115">
        <v>0</v>
      </c>
      <c r="Z49" s="115">
        <v>0</v>
      </c>
      <c r="AA49" s="115">
        <v>0</v>
      </c>
      <c r="AB49" s="115">
        <v>0</v>
      </c>
      <c r="AC49" s="115">
        <v>0</v>
      </c>
      <c r="AD49" s="115">
        <v>0</v>
      </c>
      <c r="AE49" s="115">
        <v>0</v>
      </c>
      <c r="AF49" s="115">
        <v>0</v>
      </c>
      <c r="AG49" s="115">
        <v>0</v>
      </c>
      <c r="AH49" s="115">
        <v>0</v>
      </c>
      <c r="AI49" s="115">
        <v>0</v>
      </c>
      <c r="AJ49" s="115">
        <v>0</v>
      </c>
      <c r="AK49" s="115">
        <v>0</v>
      </c>
      <c r="AL49" s="115">
        <v>0</v>
      </c>
      <c r="AM49" s="115">
        <f t="shared" si="0"/>
        <v>0</v>
      </c>
      <c r="AP49" s="70"/>
    </row>
    <row r="50" spans="1:42" ht="33" hidden="1" customHeight="1">
      <c r="A50" s="87">
        <v>124</v>
      </c>
      <c r="B50" s="88" t="s">
        <v>726</v>
      </c>
      <c r="C50" s="89" t="s">
        <v>1337</v>
      </c>
      <c r="D50" s="115">
        <v>0</v>
      </c>
      <c r="E50" s="115">
        <v>0</v>
      </c>
      <c r="F50" s="115">
        <v>0</v>
      </c>
      <c r="G50" s="115">
        <v>0</v>
      </c>
      <c r="H50" s="115">
        <v>0</v>
      </c>
      <c r="I50" s="115">
        <v>0</v>
      </c>
      <c r="J50" s="115">
        <v>0</v>
      </c>
      <c r="K50" s="115">
        <v>0</v>
      </c>
      <c r="L50" s="115">
        <v>0</v>
      </c>
      <c r="M50" s="115">
        <v>0</v>
      </c>
      <c r="N50" s="115">
        <v>0</v>
      </c>
      <c r="O50" s="115">
        <v>0</v>
      </c>
      <c r="P50" s="115">
        <v>0</v>
      </c>
      <c r="Q50" s="115">
        <v>0</v>
      </c>
      <c r="R50" s="115">
        <v>0</v>
      </c>
      <c r="S50" s="115">
        <v>0</v>
      </c>
      <c r="T50" s="115">
        <v>0</v>
      </c>
      <c r="U50" s="115">
        <v>0</v>
      </c>
      <c r="V50" s="115">
        <v>0</v>
      </c>
      <c r="W50" s="115">
        <v>0</v>
      </c>
      <c r="X50" s="115">
        <v>0</v>
      </c>
      <c r="Y50" s="115">
        <v>0</v>
      </c>
      <c r="Z50" s="115">
        <v>0</v>
      </c>
      <c r="AA50" s="115">
        <v>0</v>
      </c>
      <c r="AB50" s="115">
        <v>0</v>
      </c>
      <c r="AC50" s="115">
        <v>0</v>
      </c>
      <c r="AD50" s="115">
        <v>0</v>
      </c>
      <c r="AE50" s="115">
        <v>0</v>
      </c>
      <c r="AF50" s="115">
        <v>0</v>
      </c>
      <c r="AG50" s="115">
        <v>0</v>
      </c>
      <c r="AH50" s="115">
        <v>0</v>
      </c>
      <c r="AI50" s="115">
        <v>0</v>
      </c>
      <c r="AJ50" s="115">
        <v>0</v>
      </c>
      <c r="AK50" s="115">
        <v>0</v>
      </c>
      <c r="AL50" s="115">
        <v>0</v>
      </c>
      <c r="AM50" s="115">
        <f t="shared" si="0"/>
        <v>0</v>
      </c>
      <c r="AP50" s="70"/>
    </row>
    <row r="51" spans="1:42" ht="33" customHeight="1">
      <c r="A51" s="87">
        <v>129</v>
      </c>
      <c r="B51" s="88" t="s">
        <v>727</v>
      </c>
      <c r="C51" s="89" t="s">
        <v>1334</v>
      </c>
      <c r="D51" s="115">
        <v>0</v>
      </c>
      <c r="E51" s="115">
        <v>0</v>
      </c>
      <c r="F51" s="115">
        <v>134991.5</v>
      </c>
      <c r="G51" s="115">
        <v>0</v>
      </c>
      <c r="H51" s="115">
        <v>0</v>
      </c>
      <c r="I51" s="115">
        <v>0</v>
      </c>
      <c r="J51" s="115">
        <v>0</v>
      </c>
      <c r="K51" s="115">
        <v>0</v>
      </c>
      <c r="L51" s="115">
        <v>0</v>
      </c>
      <c r="M51" s="115">
        <v>0</v>
      </c>
      <c r="N51" s="115">
        <v>0</v>
      </c>
      <c r="O51" s="115">
        <v>0</v>
      </c>
      <c r="P51" s="115">
        <v>0</v>
      </c>
      <c r="Q51" s="115">
        <v>0</v>
      </c>
      <c r="R51" s="115">
        <v>0</v>
      </c>
      <c r="S51" s="115">
        <v>0</v>
      </c>
      <c r="T51" s="115">
        <v>0</v>
      </c>
      <c r="U51" s="115">
        <v>0</v>
      </c>
      <c r="V51" s="115">
        <v>0</v>
      </c>
      <c r="W51" s="115">
        <v>0</v>
      </c>
      <c r="X51" s="115">
        <v>0</v>
      </c>
      <c r="Y51" s="115">
        <v>0</v>
      </c>
      <c r="Z51" s="115">
        <v>0</v>
      </c>
      <c r="AA51" s="115">
        <v>0</v>
      </c>
      <c r="AB51" s="115">
        <v>0</v>
      </c>
      <c r="AC51" s="115">
        <v>0</v>
      </c>
      <c r="AD51" s="115">
        <v>0</v>
      </c>
      <c r="AE51" s="115">
        <v>0</v>
      </c>
      <c r="AF51" s="115">
        <v>0</v>
      </c>
      <c r="AG51" s="115">
        <v>0</v>
      </c>
      <c r="AH51" s="115">
        <v>0</v>
      </c>
      <c r="AI51" s="115">
        <v>0</v>
      </c>
      <c r="AJ51" s="115">
        <v>0</v>
      </c>
      <c r="AK51" s="115">
        <v>0</v>
      </c>
      <c r="AL51" s="115">
        <v>0</v>
      </c>
      <c r="AM51" s="115">
        <f t="shared" si="0"/>
        <v>134991.5</v>
      </c>
      <c r="AP51" s="70"/>
    </row>
    <row r="52" spans="1:42" ht="33" customHeight="1">
      <c r="A52" s="87">
        <v>130</v>
      </c>
      <c r="B52" s="88" t="s">
        <v>728</v>
      </c>
      <c r="C52" s="89" t="s">
        <v>1333</v>
      </c>
      <c r="D52" s="115">
        <v>0</v>
      </c>
      <c r="E52" s="115">
        <v>0</v>
      </c>
      <c r="F52" s="115">
        <v>791307.64</v>
      </c>
      <c r="G52" s="115">
        <v>20.5</v>
      </c>
      <c r="H52" s="115">
        <v>0</v>
      </c>
      <c r="I52" s="115">
        <v>0</v>
      </c>
      <c r="J52" s="115">
        <v>0</v>
      </c>
      <c r="K52" s="115">
        <v>0</v>
      </c>
      <c r="L52" s="115">
        <v>0</v>
      </c>
      <c r="M52" s="115">
        <v>0</v>
      </c>
      <c r="N52" s="115">
        <v>0</v>
      </c>
      <c r="O52" s="115">
        <v>0</v>
      </c>
      <c r="P52" s="115">
        <v>0</v>
      </c>
      <c r="Q52" s="115">
        <v>0</v>
      </c>
      <c r="R52" s="115">
        <v>0</v>
      </c>
      <c r="S52" s="115">
        <v>0</v>
      </c>
      <c r="T52" s="115">
        <v>0</v>
      </c>
      <c r="U52" s="115">
        <v>0</v>
      </c>
      <c r="V52" s="115">
        <v>0</v>
      </c>
      <c r="W52" s="115">
        <v>0</v>
      </c>
      <c r="X52" s="115">
        <v>0</v>
      </c>
      <c r="Y52" s="115">
        <v>0</v>
      </c>
      <c r="Z52" s="115">
        <v>0</v>
      </c>
      <c r="AA52" s="115">
        <v>0</v>
      </c>
      <c r="AB52" s="115">
        <v>0</v>
      </c>
      <c r="AC52" s="115">
        <v>0</v>
      </c>
      <c r="AD52" s="115">
        <v>0</v>
      </c>
      <c r="AE52" s="115">
        <v>0</v>
      </c>
      <c r="AF52" s="115">
        <v>0</v>
      </c>
      <c r="AG52" s="115">
        <v>0</v>
      </c>
      <c r="AH52" s="115">
        <v>0</v>
      </c>
      <c r="AI52" s="115">
        <v>0</v>
      </c>
      <c r="AJ52" s="115">
        <v>0</v>
      </c>
      <c r="AK52" s="115">
        <v>0</v>
      </c>
      <c r="AL52" s="115">
        <v>0</v>
      </c>
      <c r="AM52" s="115">
        <f t="shared" si="0"/>
        <v>791328.14</v>
      </c>
      <c r="AP52" s="70"/>
    </row>
    <row r="53" spans="1:42" ht="33" customHeight="1">
      <c r="A53" s="87">
        <v>132</v>
      </c>
      <c r="B53" s="88" t="s">
        <v>729</v>
      </c>
      <c r="C53" s="89" t="s">
        <v>1334</v>
      </c>
      <c r="D53" s="115">
        <v>31845698.469999999</v>
      </c>
      <c r="E53" s="115">
        <v>0</v>
      </c>
      <c r="F53" s="115">
        <v>0</v>
      </c>
      <c r="G53" s="115">
        <v>66338.16</v>
      </c>
      <c r="H53" s="115">
        <v>0</v>
      </c>
      <c r="I53" s="115">
        <v>7028.4199999999992</v>
      </c>
      <c r="J53" s="115">
        <v>0</v>
      </c>
      <c r="K53" s="115">
        <v>0</v>
      </c>
      <c r="L53" s="115">
        <v>340.8</v>
      </c>
      <c r="M53" s="115">
        <v>0</v>
      </c>
      <c r="N53" s="115">
        <v>0</v>
      </c>
      <c r="O53" s="115">
        <v>0</v>
      </c>
      <c r="P53" s="115">
        <v>0</v>
      </c>
      <c r="Q53" s="115">
        <v>0</v>
      </c>
      <c r="R53" s="115">
        <v>0</v>
      </c>
      <c r="S53" s="115">
        <v>0</v>
      </c>
      <c r="T53" s="115">
        <v>0</v>
      </c>
      <c r="U53" s="115">
        <v>0</v>
      </c>
      <c r="V53" s="115">
        <v>0</v>
      </c>
      <c r="W53" s="115">
        <v>0</v>
      </c>
      <c r="X53" s="115">
        <v>0</v>
      </c>
      <c r="Y53" s="115">
        <v>0</v>
      </c>
      <c r="Z53" s="115">
        <v>0</v>
      </c>
      <c r="AA53" s="115">
        <v>0</v>
      </c>
      <c r="AB53" s="115">
        <v>0</v>
      </c>
      <c r="AC53" s="115">
        <v>0</v>
      </c>
      <c r="AD53" s="115">
        <v>0</v>
      </c>
      <c r="AE53" s="115">
        <v>0</v>
      </c>
      <c r="AF53" s="115">
        <v>0</v>
      </c>
      <c r="AG53" s="115">
        <v>0</v>
      </c>
      <c r="AH53" s="115">
        <v>0</v>
      </c>
      <c r="AI53" s="115">
        <v>0</v>
      </c>
      <c r="AJ53" s="115">
        <v>0</v>
      </c>
      <c r="AK53" s="115">
        <v>0</v>
      </c>
      <c r="AL53" s="115">
        <v>0</v>
      </c>
      <c r="AM53" s="115">
        <f t="shared" si="0"/>
        <v>31919405.850000001</v>
      </c>
      <c r="AP53" s="70"/>
    </row>
    <row r="54" spans="1:42" ht="33" customHeight="1">
      <c r="A54" s="87">
        <v>133</v>
      </c>
      <c r="B54" s="88" t="s">
        <v>730</v>
      </c>
      <c r="C54" s="89" t="s">
        <v>1338</v>
      </c>
      <c r="D54" s="115">
        <v>0</v>
      </c>
      <c r="E54" s="115">
        <v>0</v>
      </c>
      <c r="F54" s="115">
        <v>1881851.79</v>
      </c>
      <c r="G54" s="115">
        <v>371</v>
      </c>
      <c r="H54" s="115">
        <v>0</v>
      </c>
      <c r="I54" s="115">
        <v>0</v>
      </c>
      <c r="J54" s="115">
        <v>0</v>
      </c>
      <c r="K54" s="115">
        <v>0</v>
      </c>
      <c r="L54" s="115">
        <v>0</v>
      </c>
      <c r="M54" s="115">
        <v>0</v>
      </c>
      <c r="N54" s="115">
        <v>0</v>
      </c>
      <c r="O54" s="115">
        <v>0</v>
      </c>
      <c r="P54" s="115">
        <v>0</v>
      </c>
      <c r="Q54" s="115">
        <v>0</v>
      </c>
      <c r="R54" s="115">
        <v>0</v>
      </c>
      <c r="S54" s="115">
        <v>0</v>
      </c>
      <c r="T54" s="115">
        <v>0</v>
      </c>
      <c r="U54" s="115">
        <v>0</v>
      </c>
      <c r="V54" s="115">
        <v>0</v>
      </c>
      <c r="W54" s="115">
        <v>0</v>
      </c>
      <c r="X54" s="115">
        <v>0</v>
      </c>
      <c r="Y54" s="115">
        <v>0</v>
      </c>
      <c r="Z54" s="115">
        <v>0</v>
      </c>
      <c r="AA54" s="115">
        <v>0</v>
      </c>
      <c r="AB54" s="115">
        <v>0</v>
      </c>
      <c r="AC54" s="115">
        <v>0</v>
      </c>
      <c r="AD54" s="115">
        <v>0</v>
      </c>
      <c r="AE54" s="115">
        <v>0</v>
      </c>
      <c r="AF54" s="115">
        <v>0</v>
      </c>
      <c r="AG54" s="115">
        <v>0</v>
      </c>
      <c r="AH54" s="115">
        <v>0</v>
      </c>
      <c r="AI54" s="115">
        <v>0</v>
      </c>
      <c r="AJ54" s="115">
        <v>0</v>
      </c>
      <c r="AK54" s="115">
        <v>0</v>
      </c>
      <c r="AL54" s="115">
        <v>0</v>
      </c>
      <c r="AM54" s="115">
        <f t="shared" si="0"/>
        <v>1882222.79</v>
      </c>
      <c r="AP54" s="70"/>
    </row>
    <row r="55" spans="1:42" ht="33" customHeight="1">
      <c r="A55" s="87">
        <v>134</v>
      </c>
      <c r="B55" s="88" t="s">
        <v>731</v>
      </c>
      <c r="C55" s="89" t="s">
        <v>1335</v>
      </c>
      <c r="D55" s="115">
        <v>0</v>
      </c>
      <c r="E55" s="115">
        <v>0</v>
      </c>
      <c r="F55" s="115">
        <v>11392448.049999999</v>
      </c>
      <c r="G55" s="115">
        <v>0</v>
      </c>
      <c r="H55" s="115">
        <v>0</v>
      </c>
      <c r="I55" s="115">
        <v>0</v>
      </c>
      <c r="J55" s="115">
        <v>0</v>
      </c>
      <c r="K55" s="115">
        <v>0</v>
      </c>
      <c r="L55" s="115">
        <v>0</v>
      </c>
      <c r="M55" s="115">
        <v>0</v>
      </c>
      <c r="N55" s="115">
        <v>0</v>
      </c>
      <c r="O55" s="115">
        <v>0</v>
      </c>
      <c r="P55" s="115">
        <v>0</v>
      </c>
      <c r="Q55" s="115">
        <v>0</v>
      </c>
      <c r="R55" s="115">
        <v>0</v>
      </c>
      <c r="S55" s="115">
        <v>0</v>
      </c>
      <c r="T55" s="115">
        <v>0</v>
      </c>
      <c r="U55" s="115">
        <v>0</v>
      </c>
      <c r="V55" s="115">
        <v>0</v>
      </c>
      <c r="W55" s="115">
        <v>0</v>
      </c>
      <c r="X55" s="115">
        <v>0</v>
      </c>
      <c r="Y55" s="115">
        <v>0</v>
      </c>
      <c r="Z55" s="115">
        <v>0</v>
      </c>
      <c r="AA55" s="115">
        <v>0</v>
      </c>
      <c r="AB55" s="115">
        <v>0</v>
      </c>
      <c r="AC55" s="115">
        <v>0</v>
      </c>
      <c r="AD55" s="115">
        <v>0</v>
      </c>
      <c r="AE55" s="115">
        <v>0</v>
      </c>
      <c r="AF55" s="115">
        <v>0</v>
      </c>
      <c r="AG55" s="115">
        <v>0</v>
      </c>
      <c r="AH55" s="115">
        <v>0</v>
      </c>
      <c r="AI55" s="115">
        <v>0</v>
      </c>
      <c r="AJ55" s="115">
        <v>0</v>
      </c>
      <c r="AK55" s="115">
        <v>0</v>
      </c>
      <c r="AL55" s="115">
        <v>0</v>
      </c>
      <c r="AM55" s="115">
        <f t="shared" si="0"/>
        <v>11392448.049999999</v>
      </c>
      <c r="AP55" s="70"/>
    </row>
    <row r="56" spans="1:42" ht="33" hidden="1" customHeight="1">
      <c r="A56" s="87">
        <v>137</v>
      </c>
      <c r="B56" s="88" t="s">
        <v>732</v>
      </c>
      <c r="C56" s="89" t="s">
        <v>1334</v>
      </c>
      <c r="D56" s="115">
        <v>0</v>
      </c>
      <c r="E56" s="115">
        <v>0</v>
      </c>
      <c r="F56" s="115">
        <v>0</v>
      </c>
      <c r="G56" s="115">
        <v>0</v>
      </c>
      <c r="H56" s="115">
        <v>0</v>
      </c>
      <c r="I56" s="115">
        <v>0</v>
      </c>
      <c r="J56" s="115">
        <v>0</v>
      </c>
      <c r="K56" s="115">
        <v>0</v>
      </c>
      <c r="L56" s="115">
        <v>0</v>
      </c>
      <c r="M56" s="115">
        <v>0</v>
      </c>
      <c r="N56" s="115">
        <v>0</v>
      </c>
      <c r="O56" s="115">
        <v>0</v>
      </c>
      <c r="P56" s="115">
        <v>0</v>
      </c>
      <c r="Q56" s="115">
        <v>0</v>
      </c>
      <c r="R56" s="115">
        <v>0</v>
      </c>
      <c r="S56" s="115">
        <v>0</v>
      </c>
      <c r="T56" s="115">
        <v>0</v>
      </c>
      <c r="U56" s="115">
        <v>0</v>
      </c>
      <c r="V56" s="115">
        <v>0</v>
      </c>
      <c r="W56" s="115">
        <v>0</v>
      </c>
      <c r="X56" s="115">
        <v>0</v>
      </c>
      <c r="Y56" s="115">
        <v>0</v>
      </c>
      <c r="Z56" s="115">
        <v>0</v>
      </c>
      <c r="AA56" s="115">
        <v>0</v>
      </c>
      <c r="AB56" s="115">
        <v>0</v>
      </c>
      <c r="AC56" s="115">
        <v>0</v>
      </c>
      <c r="AD56" s="115">
        <v>0</v>
      </c>
      <c r="AE56" s="115">
        <v>0</v>
      </c>
      <c r="AF56" s="115">
        <v>0</v>
      </c>
      <c r="AG56" s="115">
        <v>0</v>
      </c>
      <c r="AH56" s="115">
        <v>0</v>
      </c>
      <c r="AI56" s="115">
        <v>0</v>
      </c>
      <c r="AJ56" s="115">
        <v>0</v>
      </c>
      <c r="AK56" s="115">
        <v>0</v>
      </c>
      <c r="AL56" s="115">
        <v>0</v>
      </c>
      <c r="AM56" s="115">
        <f t="shared" si="0"/>
        <v>0</v>
      </c>
      <c r="AP56" s="70"/>
    </row>
    <row r="57" spans="1:42" ht="33" hidden="1" customHeight="1">
      <c r="A57" s="87">
        <v>138</v>
      </c>
      <c r="B57" s="88" t="s">
        <v>733</v>
      </c>
      <c r="C57" s="117" t="s">
        <v>1301</v>
      </c>
      <c r="D57" s="115">
        <v>0</v>
      </c>
      <c r="E57" s="115">
        <v>0</v>
      </c>
      <c r="F57" s="115">
        <v>0</v>
      </c>
      <c r="G57" s="115">
        <v>0</v>
      </c>
      <c r="H57" s="115">
        <v>0</v>
      </c>
      <c r="I57" s="115">
        <v>0</v>
      </c>
      <c r="J57" s="115">
        <v>0</v>
      </c>
      <c r="K57" s="115">
        <v>0</v>
      </c>
      <c r="L57" s="115">
        <v>0</v>
      </c>
      <c r="M57" s="115">
        <v>0</v>
      </c>
      <c r="N57" s="115">
        <v>0</v>
      </c>
      <c r="O57" s="115">
        <v>0</v>
      </c>
      <c r="P57" s="115">
        <v>0</v>
      </c>
      <c r="Q57" s="115">
        <v>0</v>
      </c>
      <c r="R57" s="115">
        <v>0</v>
      </c>
      <c r="S57" s="115">
        <v>0</v>
      </c>
      <c r="T57" s="115">
        <v>0</v>
      </c>
      <c r="U57" s="115">
        <v>0</v>
      </c>
      <c r="V57" s="115">
        <v>0</v>
      </c>
      <c r="W57" s="115">
        <v>0</v>
      </c>
      <c r="X57" s="115">
        <v>0</v>
      </c>
      <c r="Y57" s="115">
        <v>0</v>
      </c>
      <c r="Z57" s="115">
        <v>0</v>
      </c>
      <c r="AA57" s="115">
        <v>0</v>
      </c>
      <c r="AB57" s="115">
        <v>0</v>
      </c>
      <c r="AC57" s="115">
        <v>0</v>
      </c>
      <c r="AD57" s="115">
        <v>0</v>
      </c>
      <c r="AE57" s="115">
        <v>0</v>
      </c>
      <c r="AF57" s="115">
        <v>0</v>
      </c>
      <c r="AG57" s="115">
        <v>0</v>
      </c>
      <c r="AH57" s="115">
        <v>0</v>
      </c>
      <c r="AI57" s="115">
        <v>0</v>
      </c>
      <c r="AJ57" s="115">
        <v>0</v>
      </c>
      <c r="AK57" s="115">
        <v>0</v>
      </c>
      <c r="AL57" s="115">
        <v>0</v>
      </c>
      <c r="AM57" s="115">
        <f t="shared" si="0"/>
        <v>0</v>
      </c>
      <c r="AP57" s="70"/>
    </row>
    <row r="58" spans="1:42" ht="33" hidden="1" customHeight="1">
      <c r="A58" s="87">
        <v>139</v>
      </c>
      <c r="B58" s="88" t="s">
        <v>734</v>
      </c>
      <c r="C58" s="117" t="s">
        <v>1301</v>
      </c>
      <c r="D58" s="115">
        <v>0</v>
      </c>
      <c r="E58" s="115">
        <v>0</v>
      </c>
      <c r="F58" s="115">
        <v>0</v>
      </c>
      <c r="G58" s="115">
        <v>0</v>
      </c>
      <c r="H58" s="115">
        <v>0</v>
      </c>
      <c r="I58" s="115">
        <v>0</v>
      </c>
      <c r="J58" s="115">
        <v>0</v>
      </c>
      <c r="K58" s="115">
        <v>0</v>
      </c>
      <c r="L58" s="115">
        <v>0</v>
      </c>
      <c r="M58" s="115">
        <v>0</v>
      </c>
      <c r="N58" s="115">
        <v>0</v>
      </c>
      <c r="O58" s="115">
        <v>0</v>
      </c>
      <c r="P58" s="115">
        <v>0</v>
      </c>
      <c r="Q58" s="115">
        <v>0</v>
      </c>
      <c r="R58" s="115">
        <v>0</v>
      </c>
      <c r="S58" s="115">
        <v>0</v>
      </c>
      <c r="T58" s="115">
        <v>0</v>
      </c>
      <c r="U58" s="115">
        <v>0</v>
      </c>
      <c r="V58" s="115">
        <v>0</v>
      </c>
      <c r="W58" s="115">
        <v>0</v>
      </c>
      <c r="X58" s="115">
        <v>0</v>
      </c>
      <c r="Y58" s="115">
        <v>0</v>
      </c>
      <c r="Z58" s="115">
        <v>0</v>
      </c>
      <c r="AA58" s="115">
        <v>0</v>
      </c>
      <c r="AB58" s="115">
        <v>0</v>
      </c>
      <c r="AC58" s="115">
        <v>0</v>
      </c>
      <c r="AD58" s="115">
        <v>0</v>
      </c>
      <c r="AE58" s="115">
        <v>0</v>
      </c>
      <c r="AF58" s="115">
        <v>0</v>
      </c>
      <c r="AG58" s="115">
        <v>0</v>
      </c>
      <c r="AH58" s="115">
        <v>0</v>
      </c>
      <c r="AI58" s="115">
        <v>0</v>
      </c>
      <c r="AJ58" s="115">
        <v>0</v>
      </c>
      <c r="AK58" s="115">
        <v>0</v>
      </c>
      <c r="AL58" s="115">
        <v>0</v>
      </c>
      <c r="AM58" s="115">
        <f t="shared" si="0"/>
        <v>0</v>
      </c>
      <c r="AP58" s="70"/>
    </row>
    <row r="59" spans="1:42" ht="33" hidden="1" customHeight="1">
      <c r="A59" s="87">
        <v>140</v>
      </c>
      <c r="B59" s="88" t="s">
        <v>735</v>
      </c>
      <c r="C59" s="117" t="s">
        <v>1301</v>
      </c>
      <c r="D59" s="115">
        <v>0</v>
      </c>
      <c r="E59" s="115">
        <v>0</v>
      </c>
      <c r="F59" s="115">
        <v>0</v>
      </c>
      <c r="G59" s="115">
        <v>0</v>
      </c>
      <c r="H59" s="115">
        <v>0</v>
      </c>
      <c r="I59" s="115">
        <v>0</v>
      </c>
      <c r="J59" s="115">
        <v>0</v>
      </c>
      <c r="K59" s="115">
        <v>0</v>
      </c>
      <c r="L59" s="115">
        <v>0</v>
      </c>
      <c r="M59" s="115">
        <v>0</v>
      </c>
      <c r="N59" s="115">
        <v>0</v>
      </c>
      <c r="O59" s="115">
        <v>0</v>
      </c>
      <c r="P59" s="115">
        <v>0</v>
      </c>
      <c r="Q59" s="115">
        <v>0</v>
      </c>
      <c r="R59" s="115">
        <v>0</v>
      </c>
      <c r="S59" s="115">
        <v>0</v>
      </c>
      <c r="T59" s="115">
        <v>0</v>
      </c>
      <c r="U59" s="115">
        <v>0</v>
      </c>
      <c r="V59" s="115">
        <v>0</v>
      </c>
      <c r="W59" s="115">
        <v>0</v>
      </c>
      <c r="X59" s="115">
        <v>0</v>
      </c>
      <c r="Y59" s="115">
        <v>0</v>
      </c>
      <c r="Z59" s="115">
        <v>0</v>
      </c>
      <c r="AA59" s="115">
        <v>0</v>
      </c>
      <c r="AB59" s="115">
        <v>0</v>
      </c>
      <c r="AC59" s="115">
        <v>0</v>
      </c>
      <c r="AD59" s="115">
        <v>0</v>
      </c>
      <c r="AE59" s="115">
        <v>0</v>
      </c>
      <c r="AF59" s="115">
        <v>0</v>
      </c>
      <c r="AG59" s="115">
        <v>0</v>
      </c>
      <c r="AH59" s="115">
        <v>0</v>
      </c>
      <c r="AI59" s="115">
        <v>0</v>
      </c>
      <c r="AJ59" s="115">
        <v>0</v>
      </c>
      <c r="AK59" s="115">
        <v>0</v>
      </c>
      <c r="AL59" s="115">
        <v>0</v>
      </c>
      <c r="AM59" s="115">
        <f t="shared" si="0"/>
        <v>0</v>
      </c>
      <c r="AP59" s="70"/>
    </row>
    <row r="60" spans="1:42" ht="33" hidden="1" customHeight="1">
      <c r="A60" s="87">
        <v>141</v>
      </c>
      <c r="B60" s="88" t="s">
        <v>736</v>
      </c>
      <c r="C60" s="117" t="s">
        <v>1301</v>
      </c>
      <c r="D60" s="115">
        <v>0</v>
      </c>
      <c r="E60" s="115">
        <v>0</v>
      </c>
      <c r="F60" s="115">
        <v>0</v>
      </c>
      <c r="G60" s="115">
        <v>0</v>
      </c>
      <c r="H60" s="115">
        <v>0</v>
      </c>
      <c r="I60" s="115">
        <v>0</v>
      </c>
      <c r="J60" s="115">
        <v>0</v>
      </c>
      <c r="K60" s="115">
        <v>0</v>
      </c>
      <c r="L60" s="115">
        <v>0</v>
      </c>
      <c r="M60" s="115">
        <v>0</v>
      </c>
      <c r="N60" s="115">
        <v>0</v>
      </c>
      <c r="O60" s="115">
        <v>0</v>
      </c>
      <c r="P60" s="115">
        <v>0</v>
      </c>
      <c r="Q60" s="115">
        <v>0</v>
      </c>
      <c r="R60" s="115">
        <v>0</v>
      </c>
      <c r="S60" s="115">
        <v>0</v>
      </c>
      <c r="T60" s="115">
        <v>0</v>
      </c>
      <c r="U60" s="115">
        <v>0</v>
      </c>
      <c r="V60" s="115">
        <v>0</v>
      </c>
      <c r="W60" s="115">
        <v>0</v>
      </c>
      <c r="X60" s="115">
        <v>0</v>
      </c>
      <c r="Y60" s="115">
        <v>0</v>
      </c>
      <c r="Z60" s="115">
        <v>0</v>
      </c>
      <c r="AA60" s="115">
        <v>0</v>
      </c>
      <c r="AB60" s="115">
        <v>0</v>
      </c>
      <c r="AC60" s="115">
        <v>0</v>
      </c>
      <c r="AD60" s="115">
        <v>0</v>
      </c>
      <c r="AE60" s="115">
        <v>0</v>
      </c>
      <c r="AF60" s="115">
        <v>0</v>
      </c>
      <c r="AG60" s="115">
        <v>0</v>
      </c>
      <c r="AH60" s="115">
        <v>0</v>
      </c>
      <c r="AI60" s="115">
        <v>0</v>
      </c>
      <c r="AJ60" s="115">
        <v>0</v>
      </c>
      <c r="AK60" s="115">
        <v>0</v>
      </c>
      <c r="AL60" s="115">
        <v>0</v>
      </c>
      <c r="AM60" s="115">
        <f t="shared" si="0"/>
        <v>0</v>
      </c>
      <c r="AP60" s="70"/>
    </row>
    <row r="61" spans="1:42" ht="33" hidden="1" customHeight="1">
      <c r="A61" s="87">
        <v>142</v>
      </c>
      <c r="B61" s="88" t="s">
        <v>737</v>
      </c>
      <c r="C61" s="117" t="s">
        <v>1301</v>
      </c>
      <c r="D61" s="115">
        <v>0</v>
      </c>
      <c r="E61" s="115">
        <v>0</v>
      </c>
      <c r="F61" s="115">
        <v>0</v>
      </c>
      <c r="G61" s="115">
        <v>0</v>
      </c>
      <c r="H61" s="115">
        <v>0</v>
      </c>
      <c r="I61" s="115">
        <v>0</v>
      </c>
      <c r="J61" s="115">
        <v>0</v>
      </c>
      <c r="K61" s="115">
        <v>0</v>
      </c>
      <c r="L61" s="115">
        <v>0</v>
      </c>
      <c r="M61" s="115">
        <v>0</v>
      </c>
      <c r="N61" s="115">
        <v>0</v>
      </c>
      <c r="O61" s="115">
        <v>0</v>
      </c>
      <c r="P61" s="115">
        <v>0</v>
      </c>
      <c r="Q61" s="115">
        <v>0</v>
      </c>
      <c r="R61" s="115">
        <v>0</v>
      </c>
      <c r="S61" s="115">
        <v>0</v>
      </c>
      <c r="T61" s="115">
        <v>0</v>
      </c>
      <c r="U61" s="115">
        <v>0</v>
      </c>
      <c r="V61" s="115">
        <v>0</v>
      </c>
      <c r="W61" s="115">
        <v>0</v>
      </c>
      <c r="X61" s="115">
        <v>0</v>
      </c>
      <c r="Y61" s="115">
        <v>0</v>
      </c>
      <c r="Z61" s="115">
        <v>0</v>
      </c>
      <c r="AA61" s="115">
        <v>0</v>
      </c>
      <c r="AB61" s="115">
        <v>0</v>
      </c>
      <c r="AC61" s="115">
        <v>0</v>
      </c>
      <c r="AD61" s="115">
        <v>0</v>
      </c>
      <c r="AE61" s="115">
        <v>0</v>
      </c>
      <c r="AF61" s="115">
        <v>0</v>
      </c>
      <c r="AG61" s="115">
        <v>0</v>
      </c>
      <c r="AH61" s="115">
        <v>0</v>
      </c>
      <c r="AI61" s="115">
        <v>0</v>
      </c>
      <c r="AJ61" s="115">
        <v>0</v>
      </c>
      <c r="AK61" s="115">
        <v>0</v>
      </c>
      <c r="AL61" s="115">
        <v>0</v>
      </c>
      <c r="AM61" s="115">
        <f t="shared" si="0"/>
        <v>0</v>
      </c>
      <c r="AP61" s="70"/>
    </row>
    <row r="62" spans="1:42" ht="33" hidden="1" customHeight="1">
      <c r="A62" s="87">
        <v>143</v>
      </c>
      <c r="B62" s="88" t="s">
        <v>87</v>
      </c>
      <c r="C62" s="117" t="s">
        <v>1301</v>
      </c>
      <c r="D62" s="115">
        <v>0</v>
      </c>
      <c r="E62" s="115">
        <v>0</v>
      </c>
      <c r="F62" s="115">
        <v>0</v>
      </c>
      <c r="G62" s="115">
        <v>0</v>
      </c>
      <c r="H62" s="115">
        <v>0</v>
      </c>
      <c r="I62" s="115">
        <v>0</v>
      </c>
      <c r="J62" s="115">
        <v>0</v>
      </c>
      <c r="K62" s="115">
        <v>0</v>
      </c>
      <c r="L62" s="115">
        <v>0</v>
      </c>
      <c r="M62" s="115">
        <v>0</v>
      </c>
      <c r="N62" s="115">
        <v>0</v>
      </c>
      <c r="O62" s="115">
        <v>0</v>
      </c>
      <c r="P62" s="115">
        <v>0</v>
      </c>
      <c r="Q62" s="115">
        <v>0</v>
      </c>
      <c r="R62" s="115">
        <v>0</v>
      </c>
      <c r="S62" s="115">
        <v>0</v>
      </c>
      <c r="T62" s="115">
        <v>0</v>
      </c>
      <c r="U62" s="115">
        <v>0</v>
      </c>
      <c r="V62" s="115">
        <v>0</v>
      </c>
      <c r="W62" s="115">
        <v>0</v>
      </c>
      <c r="X62" s="115">
        <v>0</v>
      </c>
      <c r="Y62" s="115">
        <v>0</v>
      </c>
      <c r="Z62" s="115">
        <v>0</v>
      </c>
      <c r="AA62" s="115">
        <v>0</v>
      </c>
      <c r="AB62" s="115">
        <v>0</v>
      </c>
      <c r="AC62" s="115">
        <v>0</v>
      </c>
      <c r="AD62" s="115">
        <v>0</v>
      </c>
      <c r="AE62" s="115">
        <v>0</v>
      </c>
      <c r="AF62" s="115">
        <v>0</v>
      </c>
      <c r="AG62" s="115">
        <v>0</v>
      </c>
      <c r="AH62" s="115">
        <v>0</v>
      </c>
      <c r="AI62" s="115">
        <v>0</v>
      </c>
      <c r="AJ62" s="115">
        <v>0</v>
      </c>
      <c r="AK62" s="115">
        <v>0</v>
      </c>
      <c r="AL62" s="115">
        <v>0</v>
      </c>
      <c r="AM62" s="115">
        <f t="shared" si="0"/>
        <v>0</v>
      </c>
      <c r="AP62" s="70"/>
    </row>
    <row r="63" spans="1:42" ht="33" hidden="1" customHeight="1">
      <c r="A63" s="87">
        <v>144</v>
      </c>
      <c r="B63" s="88" t="s">
        <v>738</v>
      </c>
      <c r="C63" s="117" t="s">
        <v>1301</v>
      </c>
      <c r="D63" s="115">
        <v>0</v>
      </c>
      <c r="E63" s="115">
        <v>0</v>
      </c>
      <c r="F63" s="115">
        <v>0</v>
      </c>
      <c r="G63" s="115">
        <v>0</v>
      </c>
      <c r="H63" s="115">
        <v>0</v>
      </c>
      <c r="I63" s="115">
        <v>0</v>
      </c>
      <c r="J63" s="115">
        <v>0</v>
      </c>
      <c r="K63" s="115">
        <v>0</v>
      </c>
      <c r="L63" s="115">
        <v>0</v>
      </c>
      <c r="M63" s="115">
        <v>0</v>
      </c>
      <c r="N63" s="115">
        <v>0</v>
      </c>
      <c r="O63" s="115">
        <v>0</v>
      </c>
      <c r="P63" s="115">
        <v>0</v>
      </c>
      <c r="Q63" s="115">
        <v>0</v>
      </c>
      <c r="R63" s="115">
        <v>0</v>
      </c>
      <c r="S63" s="115">
        <v>0</v>
      </c>
      <c r="T63" s="115">
        <v>0</v>
      </c>
      <c r="U63" s="115">
        <v>0</v>
      </c>
      <c r="V63" s="115">
        <v>0</v>
      </c>
      <c r="W63" s="115">
        <v>0</v>
      </c>
      <c r="X63" s="115">
        <v>0</v>
      </c>
      <c r="Y63" s="115">
        <v>0</v>
      </c>
      <c r="Z63" s="115">
        <v>0</v>
      </c>
      <c r="AA63" s="115">
        <v>0</v>
      </c>
      <c r="AB63" s="115">
        <v>0</v>
      </c>
      <c r="AC63" s="115">
        <v>0</v>
      </c>
      <c r="AD63" s="115">
        <v>0</v>
      </c>
      <c r="AE63" s="115">
        <v>0</v>
      </c>
      <c r="AF63" s="115">
        <v>0</v>
      </c>
      <c r="AG63" s="115">
        <v>0</v>
      </c>
      <c r="AH63" s="115">
        <v>0</v>
      </c>
      <c r="AI63" s="115">
        <v>0</v>
      </c>
      <c r="AJ63" s="115">
        <v>0</v>
      </c>
      <c r="AK63" s="115">
        <v>0</v>
      </c>
      <c r="AL63" s="115">
        <v>0</v>
      </c>
      <c r="AM63" s="115">
        <f t="shared" si="0"/>
        <v>0</v>
      </c>
      <c r="AP63" s="70"/>
    </row>
    <row r="64" spans="1:42" ht="33" hidden="1" customHeight="1">
      <c r="A64" s="87">
        <v>145</v>
      </c>
      <c r="B64" s="88" t="s">
        <v>89</v>
      </c>
      <c r="C64" s="117" t="s">
        <v>1301</v>
      </c>
      <c r="D64" s="115">
        <v>0</v>
      </c>
      <c r="E64" s="115">
        <v>0</v>
      </c>
      <c r="F64" s="115">
        <v>0</v>
      </c>
      <c r="G64" s="115">
        <v>0</v>
      </c>
      <c r="H64" s="115">
        <v>0</v>
      </c>
      <c r="I64" s="115">
        <v>0</v>
      </c>
      <c r="J64" s="115">
        <v>0</v>
      </c>
      <c r="K64" s="115">
        <v>0</v>
      </c>
      <c r="L64" s="115">
        <v>0</v>
      </c>
      <c r="M64" s="115">
        <v>0</v>
      </c>
      <c r="N64" s="115">
        <v>0</v>
      </c>
      <c r="O64" s="115">
        <v>0</v>
      </c>
      <c r="P64" s="115">
        <v>0</v>
      </c>
      <c r="Q64" s="115">
        <v>0</v>
      </c>
      <c r="R64" s="115">
        <v>0</v>
      </c>
      <c r="S64" s="115">
        <v>0</v>
      </c>
      <c r="T64" s="115">
        <v>0</v>
      </c>
      <c r="U64" s="115">
        <v>0</v>
      </c>
      <c r="V64" s="115">
        <v>0</v>
      </c>
      <c r="W64" s="115">
        <v>0</v>
      </c>
      <c r="X64" s="115">
        <v>0</v>
      </c>
      <c r="Y64" s="115">
        <v>0</v>
      </c>
      <c r="Z64" s="115">
        <v>0</v>
      </c>
      <c r="AA64" s="115">
        <v>0</v>
      </c>
      <c r="AB64" s="115">
        <v>0</v>
      </c>
      <c r="AC64" s="115">
        <v>0</v>
      </c>
      <c r="AD64" s="115">
        <v>0</v>
      </c>
      <c r="AE64" s="115">
        <v>0</v>
      </c>
      <c r="AF64" s="115">
        <v>0</v>
      </c>
      <c r="AG64" s="115">
        <v>0</v>
      </c>
      <c r="AH64" s="115">
        <v>0</v>
      </c>
      <c r="AI64" s="115">
        <v>0</v>
      </c>
      <c r="AJ64" s="115">
        <v>0</v>
      </c>
      <c r="AK64" s="115">
        <v>0</v>
      </c>
      <c r="AL64" s="115">
        <v>0</v>
      </c>
      <c r="AM64" s="115">
        <f t="shared" si="0"/>
        <v>0</v>
      </c>
      <c r="AP64" s="70"/>
    </row>
    <row r="65" spans="1:42" ht="33" hidden="1" customHeight="1">
      <c r="A65" s="87">
        <v>146</v>
      </c>
      <c r="B65" s="88" t="s">
        <v>90</v>
      </c>
      <c r="C65" s="117" t="s">
        <v>1301</v>
      </c>
      <c r="D65" s="115">
        <v>0</v>
      </c>
      <c r="E65" s="115">
        <v>0</v>
      </c>
      <c r="F65" s="115">
        <v>0</v>
      </c>
      <c r="G65" s="115">
        <v>0</v>
      </c>
      <c r="H65" s="115">
        <v>0</v>
      </c>
      <c r="I65" s="115">
        <v>0</v>
      </c>
      <c r="J65" s="115">
        <v>0</v>
      </c>
      <c r="K65" s="115">
        <v>0</v>
      </c>
      <c r="L65" s="115">
        <v>0</v>
      </c>
      <c r="M65" s="115">
        <v>0</v>
      </c>
      <c r="N65" s="115">
        <v>0</v>
      </c>
      <c r="O65" s="115">
        <v>0</v>
      </c>
      <c r="P65" s="115">
        <v>0</v>
      </c>
      <c r="Q65" s="115">
        <v>0</v>
      </c>
      <c r="R65" s="115">
        <v>0</v>
      </c>
      <c r="S65" s="115">
        <v>0</v>
      </c>
      <c r="T65" s="115">
        <v>0</v>
      </c>
      <c r="U65" s="115">
        <v>0</v>
      </c>
      <c r="V65" s="115">
        <v>0</v>
      </c>
      <c r="W65" s="115">
        <v>0</v>
      </c>
      <c r="X65" s="115">
        <v>0</v>
      </c>
      <c r="Y65" s="115">
        <v>0</v>
      </c>
      <c r="Z65" s="115">
        <v>0</v>
      </c>
      <c r="AA65" s="115">
        <v>0</v>
      </c>
      <c r="AB65" s="115">
        <v>0</v>
      </c>
      <c r="AC65" s="115">
        <v>0</v>
      </c>
      <c r="AD65" s="115">
        <v>0</v>
      </c>
      <c r="AE65" s="115">
        <v>0</v>
      </c>
      <c r="AF65" s="115">
        <v>0</v>
      </c>
      <c r="AG65" s="115">
        <v>0</v>
      </c>
      <c r="AH65" s="115">
        <v>0</v>
      </c>
      <c r="AI65" s="115">
        <v>0</v>
      </c>
      <c r="AJ65" s="115">
        <v>0</v>
      </c>
      <c r="AK65" s="115">
        <v>0</v>
      </c>
      <c r="AL65" s="115">
        <v>0</v>
      </c>
      <c r="AM65" s="115">
        <f t="shared" si="0"/>
        <v>0</v>
      </c>
      <c r="AP65" s="70"/>
    </row>
    <row r="66" spans="1:42" ht="33" hidden="1" customHeight="1">
      <c r="A66" s="87">
        <v>147</v>
      </c>
      <c r="B66" s="88" t="s">
        <v>739</v>
      </c>
      <c r="C66" s="117" t="s">
        <v>1301</v>
      </c>
      <c r="D66" s="115">
        <v>0</v>
      </c>
      <c r="E66" s="115">
        <v>0</v>
      </c>
      <c r="F66" s="115">
        <v>0</v>
      </c>
      <c r="G66" s="115">
        <v>0</v>
      </c>
      <c r="H66" s="115">
        <v>0</v>
      </c>
      <c r="I66" s="115">
        <v>0</v>
      </c>
      <c r="J66" s="115">
        <v>0</v>
      </c>
      <c r="K66" s="115">
        <v>0</v>
      </c>
      <c r="L66" s="115">
        <v>0</v>
      </c>
      <c r="M66" s="115">
        <v>0</v>
      </c>
      <c r="N66" s="115">
        <v>0</v>
      </c>
      <c r="O66" s="115">
        <v>0</v>
      </c>
      <c r="P66" s="115">
        <v>0</v>
      </c>
      <c r="Q66" s="115">
        <v>0</v>
      </c>
      <c r="R66" s="115">
        <v>0</v>
      </c>
      <c r="S66" s="115">
        <v>0</v>
      </c>
      <c r="T66" s="115">
        <v>0</v>
      </c>
      <c r="U66" s="115">
        <v>0</v>
      </c>
      <c r="V66" s="115">
        <v>0</v>
      </c>
      <c r="W66" s="115">
        <v>0</v>
      </c>
      <c r="X66" s="115">
        <v>0</v>
      </c>
      <c r="Y66" s="115">
        <v>0</v>
      </c>
      <c r="Z66" s="115">
        <v>0</v>
      </c>
      <c r="AA66" s="115">
        <v>0</v>
      </c>
      <c r="AB66" s="115">
        <v>0</v>
      </c>
      <c r="AC66" s="115">
        <v>0</v>
      </c>
      <c r="AD66" s="115">
        <v>0</v>
      </c>
      <c r="AE66" s="115">
        <v>0</v>
      </c>
      <c r="AF66" s="115">
        <v>0</v>
      </c>
      <c r="AG66" s="115">
        <v>0</v>
      </c>
      <c r="AH66" s="115">
        <v>0</v>
      </c>
      <c r="AI66" s="115">
        <v>0</v>
      </c>
      <c r="AJ66" s="115">
        <v>0</v>
      </c>
      <c r="AK66" s="115">
        <v>0</v>
      </c>
      <c r="AL66" s="115">
        <v>0</v>
      </c>
      <c r="AM66" s="115">
        <f t="shared" si="0"/>
        <v>0</v>
      </c>
      <c r="AP66" s="70"/>
    </row>
    <row r="67" spans="1:42" ht="33" hidden="1" customHeight="1">
      <c r="A67" s="87">
        <v>148</v>
      </c>
      <c r="B67" s="88" t="s">
        <v>740</v>
      </c>
      <c r="C67" s="117" t="s">
        <v>1301</v>
      </c>
      <c r="D67" s="115">
        <v>0</v>
      </c>
      <c r="E67" s="115">
        <v>0</v>
      </c>
      <c r="F67" s="115">
        <v>0</v>
      </c>
      <c r="G67" s="115">
        <v>0</v>
      </c>
      <c r="H67" s="115">
        <v>0</v>
      </c>
      <c r="I67" s="115">
        <v>0</v>
      </c>
      <c r="J67" s="115">
        <v>0</v>
      </c>
      <c r="K67" s="115">
        <v>0</v>
      </c>
      <c r="L67" s="115">
        <v>0</v>
      </c>
      <c r="M67" s="115">
        <v>0</v>
      </c>
      <c r="N67" s="115">
        <v>0</v>
      </c>
      <c r="O67" s="115">
        <v>0</v>
      </c>
      <c r="P67" s="115">
        <v>0</v>
      </c>
      <c r="Q67" s="115">
        <v>0</v>
      </c>
      <c r="R67" s="115">
        <v>0</v>
      </c>
      <c r="S67" s="115">
        <v>0</v>
      </c>
      <c r="T67" s="115">
        <v>0</v>
      </c>
      <c r="U67" s="115">
        <v>0</v>
      </c>
      <c r="V67" s="115">
        <v>0</v>
      </c>
      <c r="W67" s="115">
        <v>0</v>
      </c>
      <c r="X67" s="115">
        <v>0</v>
      </c>
      <c r="Y67" s="115">
        <v>0</v>
      </c>
      <c r="Z67" s="115">
        <v>0</v>
      </c>
      <c r="AA67" s="115">
        <v>0</v>
      </c>
      <c r="AB67" s="115">
        <v>0</v>
      </c>
      <c r="AC67" s="115">
        <v>0</v>
      </c>
      <c r="AD67" s="115">
        <v>0</v>
      </c>
      <c r="AE67" s="115">
        <v>0</v>
      </c>
      <c r="AF67" s="115">
        <v>0</v>
      </c>
      <c r="AG67" s="115">
        <v>0</v>
      </c>
      <c r="AH67" s="115">
        <v>0</v>
      </c>
      <c r="AI67" s="115">
        <v>0</v>
      </c>
      <c r="AJ67" s="115">
        <v>0</v>
      </c>
      <c r="AK67" s="115">
        <v>0</v>
      </c>
      <c r="AL67" s="115">
        <v>0</v>
      </c>
      <c r="AM67" s="115">
        <f t="shared" si="0"/>
        <v>0</v>
      </c>
      <c r="AP67" s="70"/>
    </row>
    <row r="68" spans="1:42" ht="33" hidden="1" customHeight="1">
      <c r="A68" s="87">
        <v>149</v>
      </c>
      <c r="B68" s="88" t="s">
        <v>741</v>
      </c>
      <c r="C68" s="89" t="s">
        <v>1337</v>
      </c>
      <c r="D68" s="115">
        <v>0</v>
      </c>
      <c r="E68" s="115">
        <v>0</v>
      </c>
      <c r="F68" s="115">
        <v>0</v>
      </c>
      <c r="G68" s="115">
        <v>0</v>
      </c>
      <c r="H68" s="115">
        <v>0</v>
      </c>
      <c r="I68" s="115">
        <v>0</v>
      </c>
      <c r="J68" s="115">
        <v>0</v>
      </c>
      <c r="K68" s="115">
        <v>0</v>
      </c>
      <c r="L68" s="115">
        <v>0</v>
      </c>
      <c r="M68" s="115">
        <v>0</v>
      </c>
      <c r="N68" s="115">
        <v>0</v>
      </c>
      <c r="O68" s="115">
        <v>0</v>
      </c>
      <c r="P68" s="115">
        <v>0</v>
      </c>
      <c r="Q68" s="115">
        <v>0</v>
      </c>
      <c r="R68" s="115">
        <v>0</v>
      </c>
      <c r="S68" s="115">
        <v>0</v>
      </c>
      <c r="T68" s="115">
        <v>0</v>
      </c>
      <c r="U68" s="115">
        <v>0</v>
      </c>
      <c r="V68" s="115">
        <v>0</v>
      </c>
      <c r="W68" s="115">
        <v>0</v>
      </c>
      <c r="X68" s="115">
        <v>0</v>
      </c>
      <c r="Y68" s="115">
        <v>0</v>
      </c>
      <c r="Z68" s="115">
        <v>0</v>
      </c>
      <c r="AA68" s="115">
        <v>0</v>
      </c>
      <c r="AB68" s="115">
        <v>0</v>
      </c>
      <c r="AC68" s="115">
        <v>0</v>
      </c>
      <c r="AD68" s="115">
        <v>0</v>
      </c>
      <c r="AE68" s="115">
        <v>0</v>
      </c>
      <c r="AF68" s="115">
        <v>0</v>
      </c>
      <c r="AG68" s="115">
        <v>0</v>
      </c>
      <c r="AH68" s="115">
        <v>0</v>
      </c>
      <c r="AI68" s="115">
        <v>0</v>
      </c>
      <c r="AJ68" s="115">
        <v>0</v>
      </c>
      <c r="AK68" s="115">
        <v>0</v>
      </c>
      <c r="AL68" s="115">
        <v>0</v>
      </c>
      <c r="AM68" s="115">
        <f t="shared" si="0"/>
        <v>0</v>
      </c>
      <c r="AP68" s="70"/>
    </row>
    <row r="69" spans="1:42" ht="33" customHeight="1">
      <c r="A69" s="87">
        <v>150</v>
      </c>
      <c r="B69" s="88" t="s">
        <v>94</v>
      </c>
      <c r="C69" s="89" t="s">
        <v>1337</v>
      </c>
      <c r="D69" s="115">
        <v>0</v>
      </c>
      <c r="E69" s="115">
        <v>0</v>
      </c>
      <c r="F69" s="115">
        <v>0</v>
      </c>
      <c r="G69" s="115">
        <v>0</v>
      </c>
      <c r="H69" s="115">
        <v>0</v>
      </c>
      <c r="I69" s="115">
        <v>0</v>
      </c>
      <c r="J69" s="115">
        <v>499211.58</v>
      </c>
      <c r="K69" s="115">
        <v>0</v>
      </c>
      <c r="L69" s="115">
        <v>0</v>
      </c>
      <c r="M69" s="115">
        <v>0</v>
      </c>
      <c r="N69" s="115">
        <v>0</v>
      </c>
      <c r="O69" s="115">
        <v>0</v>
      </c>
      <c r="P69" s="115">
        <v>0</v>
      </c>
      <c r="Q69" s="115">
        <v>0</v>
      </c>
      <c r="R69" s="115">
        <v>0</v>
      </c>
      <c r="S69" s="115">
        <v>0</v>
      </c>
      <c r="T69" s="115">
        <v>0</v>
      </c>
      <c r="U69" s="115">
        <v>0</v>
      </c>
      <c r="V69" s="115">
        <v>0</v>
      </c>
      <c r="W69" s="115">
        <v>0</v>
      </c>
      <c r="X69" s="115">
        <v>0</v>
      </c>
      <c r="Y69" s="115">
        <v>0</v>
      </c>
      <c r="Z69" s="115">
        <v>0</v>
      </c>
      <c r="AA69" s="115">
        <v>0</v>
      </c>
      <c r="AB69" s="115">
        <v>0</v>
      </c>
      <c r="AC69" s="115">
        <v>0</v>
      </c>
      <c r="AD69" s="115">
        <v>0</v>
      </c>
      <c r="AE69" s="115">
        <v>0</v>
      </c>
      <c r="AF69" s="115">
        <v>0</v>
      </c>
      <c r="AG69" s="115">
        <v>0</v>
      </c>
      <c r="AH69" s="115">
        <v>0</v>
      </c>
      <c r="AI69" s="115">
        <v>0</v>
      </c>
      <c r="AJ69" s="115">
        <v>0</v>
      </c>
      <c r="AK69" s="115">
        <v>0</v>
      </c>
      <c r="AL69" s="115">
        <v>0</v>
      </c>
      <c r="AM69" s="115">
        <f t="shared" si="0"/>
        <v>499211.58</v>
      </c>
      <c r="AP69" s="70"/>
    </row>
    <row r="70" spans="1:42" ht="33" hidden="1" customHeight="1">
      <c r="A70" s="87">
        <v>152</v>
      </c>
      <c r="B70" s="88" t="s">
        <v>742</v>
      </c>
      <c r="C70" s="89" t="s">
        <v>1334</v>
      </c>
      <c r="D70" s="115">
        <v>0</v>
      </c>
      <c r="E70" s="115">
        <v>0</v>
      </c>
      <c r="F70" s="115">
        <v>0</v>
      </c>
      <c r="G70" s="115">
        <v>0</v>
      </c>
      <c r="H70" s="115">
        <v>0</v>
      </c>
      <c r="I70" s="115">
        <v>0</v>
      </c>
      <c r="J70" s="115">
        <v>0</v>
      </c>
      <c r="K70" s="115">
        <v>0</v>
      </c>
      <c r="L70" s="115">
        <v>0</v>
      </c>
      <c r="M70" s="115">
        <v>0</v>
      </c>
      <c r="N70" s="115">
        <v>0</v>
      </c>
      <c r="O70" s="115">
        <v>0</v>
      </c>
      <c r="P70" s="115">
        <v>0</v>
      </c>
      <c r="Q70" s="115">
        <v>0</v>
      </c>
      <c r="R70" s="115">
        <v>0</v>
      </c>
      <c r="S70" s="115">
        <v>0</v>
      </c>
      <c r="T70" s="115">
        <v>0</v>
      </c>
      <c r="U70" s="115">
        <v>0</v>
      </c>
      <c r="V70" s="115">
        <v>0</v>
      </c>
      <c r="W70" s="115">
        <v>0</v>
      </c>
      <c r="X70" s="115">
        <v>0</v>
      </c>
      <c r="Y70" s="115">
        <v>0</v>
      </c>
      <c r="Z70" s="115">
        <v>0</v>
      </c>
      <c r="AA70" s="115">
        <v>0</v>
      </c>
      <c r="AB70" s="115">
        <v>0</v>
      </c>
      <c r="AC70" s="115">
        <v>0</v>
      </c>
      <c r="AD70" s="115">
        <v>0</v>
      </c>
      <c r="AE70" s="115">
        <v>0</v>
      </c>
      <c r="AF70" s="115">
        <v>0</v>
      </c>
      <c r="AG70" s="115">
        <v>0</v>
      </c>
      <c r="AH70" s="115">
        <v>0</v>
      </c>
      <c r="AI70" s="115">
        <v>0</v>
      </c>
      <c r="AJ70" s="115">
        <v>0</v>
      </c>
      <c r="AK70" s="115">
        <v>0</v>
      </c>
      <c r="AL70" s="115">
        <v>0</v>
      </c>
      <c r="AM70" s="115">
        <f t="shared" si="0"/>
        <v>0</v>
      </c>
      <c r="AP70" s="70"/>
    </row>
    <row r="71" spans="1:42" ht="33" customHeight="1">
      <c r="A71" s="87">
        <v>153</v>
      </c>
      <c r="B71" s="88" t="s">
        <v>743</v>
      </c>
      <c r="C71" s="89" t="s">
        <v>1334</v>
      </c>
      <c r="D71" s="115">
        <v>0</v>
      </c>
      <c r="E71" s="115">
        <v>0</v>
      </c>
      <c r="F71" s="115">
        <v>0</v>
      </c>
      <c r="G71" s="115">
        <v>218.55</v>
      </c>
      <c r="H71" s="115">
        <v>0</v>
      </c>
      <c r="I71" s="115">
        <v>0</v>
      </c>
      <c r="J71" s="115">
        <v>0</v>
      </c>
      <c r="K71" s="115">
        <v>0</v>
      </c>
      <c r="L71" s="115">
        <v>0</v>
      </c>
      <c r="M71" s="115">
        <v>0</v>
      </c>
      <c r="N71" s="115">
        <v>0</v>
      </c>
      <c r="O71" s="115">
        <v>0</v>
      </c>
      <c r="P71" s="115">
        <v>0</v>
      </c>
      <c r="Q71" s="115">
        <v>0</v>
      </c>
      <c r="R71" s="115">
        <v>0</v>
      </c>
      <c r="S71" s="115">
        <v>0</v>
      </c>
      <c r="T71" s="115">
        <v>0</v>
      </c>
      <c r="U71" s="115">
        <v>0</v>
      </c>
      <c r="V71" s="115">
        <v>0</v>
      </c>
      <c r="W71" s="115">
        <v>0</v>
      </c>
      <c r="X71" s="115">
        <v>0</v>
      </c>
      <c r="Y71" s="115">
        <v>0</v>
      </c>
      <c r="Z71" s="115">
        <v>0</v>
      </c>
      <c r="AA71" s="115">
        <v>0</v>
      </c>
      <c r="AB71" s="115">
        <v>0</v>
      </c>
      <c r="AC71" s="115">
        <v>0</v>
      </c>
      <c r="AD71" s="115">
        <v>0</v>
      </c>
      <c r="AE71" s="115">
        <v>0</v>
      </c>
      <c r="AF71" s="115">
        <v>0</v>
      </c>
      <c r="AG71" s="115">
        <v>0</v>
      </c>
      <c r="AH71" s="115">
        <v>0</v>
      </c>
      <c r="AI71" s="115">
        <v>0</v>
      </c>
      <c r="AJ71" s="115">
        <v>0</v>
      </c>
      <c r="AK71" s="115">
        <v>0</v>
      </c>
      <c r="AL71" s="115">
        <v>0</v>
      </c>
      <c r="AM71" s="115">
        <f t="shared" si="0"/>
        <v>218.55</v>
      </c>
      <c r="AP71" s="70"/>
    </row>
    <row r="72" spans="1:42" ht="33" hidden="1" customHeight="1">
      <c r="A72" s="87">
        <v>154</v>
      </c>
      <c r="B72" s="88" t="s">
        <v>744</v>
      </c>
      <c r="C72" s="89" t="s">
        <v>1334</v>
      </c>
      <c r="D72" s="115">
        <v>0</v>
      </c>
      <c r="E72" s="115">
        <v>0</v>
      </c>
      <c r="F72" s="115">
        <v>0</v>
      </c>
      <c r="G72" s="115">
        <v>0</v>
      </c>
      <c r="H72" s="115">
        <v>0</v>
      </c>
      <c r="I72" s="115">
        <v>0</v>
      </c>
      <c r="J72" s="115">
        <v>0</v>
      </c>
      <c r="K72" s="115">
        <v>0</v>
      </c>
      <c r="L72" s="115">
        <v>0</v>
      </c>
      <c r="M72" s="115">
        <v>0</v>
      </c>
      <c r="N72" s="115">
        <v>0</v>
      </c>
      <c r="O72" s="115">
        <v>0</v>
      </c>
      <c r="P72" s="115">
        <v>0</v>
      </c>
      <c r="Q72" s="115">
        <v>0</v>
      </c>
      <c r="R72" s="115">
        <v>0</v>
      </c>
      <c r="S72" s="115">
        <v>0</v>
      </c>
      <c r="T72" s="115">
        <v>0</v>
      </c>
      <c r="U72" s="115">
        <v>0</v>
      </c>
      <c r="V72" s="115">
        <v>0</v>
      </c>
      <c r="W72" s="115">
        <v>0</v>
      </c>
      <c r="X72" s="115">
        <v>0</v>
      </c>
      <c r="Y72" s="115">
        <v>0</v>
      </c>
      <c r="Z72" s="115">
        <v>0</v>
      </c>
      <c r="AA72" s="115">
        <v>0</v>
      </c>
      <c r="AB72" s="115">
        <v>0</v>
      </c>
      <c r="AC72" s="115">
        <v>0</v>
      </c>
      <c r="AD72" s="115">
        <v>0</v>
      </c>
      <c r="AE72" s="115">
        <v>0</v>
      </c>
      <c r="AF72" s="115">
        <v>0</v>
      </c>
      <c r="AG72" s="115">
        <v>0</v>
      </c>
      <c r="AH72" s="115">
        <v>0</v>
      </c>
      <c r="AI72" s="115">
        <v>0</v>
      </c>
      <c r="AJ72" s="115">
        <v>0</v>
      </c>
      <c r="AK72" s="115">
        <v>0</v>
      </c>
      <c r="AL72" s="115">
        <v>0</v>
      </c>
      <c r="AM72" s="115">
        <f t="shared" si="0"/>
        <v>0</v>
      </c>
      <c r="AP72" s="70"/>
    </row>
    <row r="73" spans="1:42" ht="33" customHeight="1">
      <c r="A73" s="87">
        <v>155</v>
      </c>
      <c r="B73" s="88" t="s">
        <v>745</v>
      </c>
      <c r="C73" s="117" t="s">
        <v>1413</v>
      </c>
      <c r="D73" s="115">
        <v>0</v>
      </c>
      <c r="E73" s="115">
        <v>0</v>
      </c>
      <c r="F73" s="115">
        <v>0</v>
      </c>
      <c r="G73" s="115">
        <v>9000.5400000000009</v>
      </c>
      <c r="H73" s="115">
        <v>0</v>
      </c>
      <c r="I73" s="115">
        <v>0</v>
      </c>
      <c r="J73" s="115">
        <v>0</v>
      </c>
      <c r="K73" s="115">
        <v>0</v>
      </c>
      <c r="L73" s="115">
        <v>0</v>
      </c>
      <c r="M73" s="115">
        <v>0</v>
      </c>
      <c r="N73" s="115">
        <v>0</v>
      </c>
      <c r="O73" s="115">
        <v>0</v>
      </c>
      <c r="P73" s="115">
        <v>0</v>
      </c>
      <c r="Q73" s="115">
        <v>0</v>
      </c>
      <c r="R73" s="115">
        <v>0</v>
      </c>
      <c r="S73" s="115">
        <v>0</v>
      </c>
      <c r="T73" s="115">
        <v>0</v>
      </c>
      <c r="U73" s="115">
        <v>0</v>
      </c>
      <c r="V73" s="115">
        <v>0</v>
      </c>
      <c r="W73" s="115">
        <v>0</v>
      </c>
      <c r="X73" s="115">
        <v>0</v>
      </c>
      <c r="Y73" s="115">
        <v>0</v>
      </c>
      <c r="Z73" s="115">
        <v>0</v>
      </c>
      <c r="AA73" s="115">
        <v>0</v>
      </c>
      <c r="AB73" s="115">
        <v>0</v>
      </c>
      <c r="AC73" s="115">
        <v>0</v>
      </c>
      <c r="AD73" s="115">
        <v>0</v>
      </c>
      <c r="AE73" s="115">
        <v>0</v>
      </c>
      <c r="AF73" s="115">
        <v>0</v>
      </c>
      <c r="AG73" s="115">
        <v>0</v>
      </c>
      <c r="AH73" s="115">
        <v>0</v>
      </c>
      <c r="AI73" s="115">
        <v>0</v>
      </c>
      <c r="AJ73" s="115">
        <v>0</v>
      </c>
      <c r="AK73" s="115">
        <v>0</v>
      </c>
      <c r="AL73" s="115">
        <v>0</v>
      </c>
      <c r="AM73" s="115">
        <f t="shared" si="0"/>
        <v>9000.5400000000009</v>
      </c>
      <c r="AP73" s="70"/>
    </row>
    <row r="74" spans="1:42" ht="33" hidden="1" customHeight="1">
      <c r="A74" s="87">
        <v>156</v>
      </c>
      <c r="B74" s="88" t="s">
        <v>746</v>
      </c>
      <c r="C74" s="89" t="s">
        <v>1338</v>
      </c>
      <c r="D74" s="115">
        <v>0</v>
      </c>
      <c r="E74" s="115">
        <v>0</v>
      </c>
      <c r="F74" s="115">
        <v>0</v>
      </c>
      <c r="G74" s="115">
        <v>0</v>
      </c>
      <c r="H74" s="115">
        <v>0</v>
      </c>
      <c r="I74" s="115">
        <v>0</v>
      </c>
      <c r="J74" s="115">
        <v>0</v>
      </c>
      <c r="K74" s="115">
        <v>0</v>
      </c>
      <c r="L74" s="115">
        <v>0</v>
      </c>
      <c r="M74" s="115">
        <v>0</v>
      </c>
      <c r="N74" s="115">
        <v>0</v>
      </c>
      <c r="O74" s="115">
        <v>0</v>
      </c>
      <c r="P74" s="115">
        <v>0</v>
      </c>
      <c r="Q74" s="115">
        <v>0</v>
      </c>
      <c r="R74" s="115">
        <v>0</v>
      </c>
      <c r="S74" s="115">
        <v>0</v>
      </c>
      <c r="T74" s="115">
        <v>0</v>
      </c>
      <c r="U74" s="115">
        <v>0</v>
      </c>
      <c r="V74" s="115">
        <v>0</v>
      </c>
      <c r="W74" s="115">
        <v>0</v>
      </c>
      <c r="X74" s="115">
        <v>0</v>
      </c>
      <c r="Y74" s="115">
        <v>0</v>
      </c>
      <c r="Z74" s="115">
        <v>0</v>
      </c>
      <c r="AA74" s="115">
        <v>0</v>
      </c>
      <c r="AB74" s="115">
        <v>0</v>
      </c>
      <c r="AC74" s="115">
        <v>0</v>
      </c>
      <c r="AD74" s="115">
        <v>0</v>
      </c>
      <c r="AE74" s="115">
        <v>0</v>
      </c>
      <c r="AF74" s="115">
        <v>0</v>
      </c>
      <c r="AG74" s="115">
        <v>0</v>
      </c>
      <c r="AH74" s="115">
        <v>0</v>
      </c>
      <c r="AI74" s="115">
        <v>0</v>
      </c>
      <c r="AJ74" s="115">
        <v>0</v>
      </c>
      <c r="AK74" s="115">
        <v>0</v>
      </c>
      <c r="AL74" s="115">
        <v>0</v>
      </c>
      <c r="AM74" s="115">
        <f t="shared" si="0"/>
        <v>0</v>
      </c>
      <c r="AP74" s="70"/>
    </row>
    <row r="75" spans="1:42" ht="33" hidden="1" customHeight="1">
      <c r="A75" s="87">
        <v>157</v>
      </c>
      <c r="B75" s="88" t="s">
        <v>747</v>
      </c>
      <c r="C75" s="117" t="s">
        <v>1413</v>
      </c>
      <c r="D75" s="115">
        <v>0</v>
      </c>
      <c r="E75" s="115">
        <v>0</v>
      </c>
      <c r="F75" s="115">
        <v>0</v>
      </c>
      <c r="G75" s="115">
        <v>0</v>
      </c>
      <c r="H75" s="115">
        <v>0</v>
      </c>
      <c r="I75" s="115">
        <v>0</v>
      </c>
      <c r="J75" s="115">
        <v>0</v>
      </c>
      <c r="K75" s="115">
        <v>0</v>
      </c>
      <c r="L75" s="115">
        <v>0</v>
      </c>
      <c r="M75" s="115">
        <v>0</v>
      </c>
      <c r="N75" s="115">
        <v>0</v>
      </c>
      <c r="O75" s="115">
        <v>0</v>
      </c>
      <c r="P75" s="115">
        <v>0</v>
      </c>
      <c r="Q75" s="115">
        <v>0</v>
      </c>
      <c r="R75" s="115">
        <v>0</v>
      </c>
      <c r="S75" s="115">
        <v>0</v>
      </c>
      <c r="T75" s="115">
        <v>0</v>
      </c>
      <c r="U75" s="115">
        <v>0</v>
      </c>
      <c r="V75" s="115">
        <v>0</v>
      </c>
      <c r="W75" s="115">
        <v>0</v>
      </c>
      <c r="X75" s="115">
        <v>0</v>
      </c>
      <c r="Y75" s="115">
        <v>0</v>
      </c>
      <c r="Z75" s="115">
        <v>0</v>
      </c>
      <c r="AA75" s="115">
        <v>0</v>
      </c>
      <c r="AB75" s="115">
        <v>0</v>
      </c>
      <c r="AC75" s="115">
        <v>0</v>
      </c>
      <c r="AD75" s="115">
        <v>0</v>
      </c>
      <c r="AE75" s="115">
        <v>0</v>
      </c>
      <c r="AF75" s="115">
        <v>0</v>
      </c>
      <c r="AG75" s="115">
        <v>0</v>
      </c>
      <c r="AH75" s="115">
        <v>0</v>
      </c>
      <c r="AI75" s="115">
        <v>0</v>
      </c>
      <c r="AJ75" s="115">
        <v>0</v>
      </c>
      <c r="AK75" s="115">
        <v>0</v>
      </c>
      <c r="AL75" s="115">
        <v>0</v>
      </c>
      <c r="AM75" s="115">
        <f t="shared" ref="AM75:AM138" si="1">SUM(D75:AL75)</f>
        <v>0</v>
      </c>
      <c r="AP75" s="70"/>
    </row>
    <row r="76" spans="1:42" ht="33" hidden="1" customHeight="1">
      <c r="A76" s="87">
        <v>159</v>
      </c>
      <c r="B76" s="88" t="s">
        <v>748</v>
      </c>
      <c r="C76" s="117" t="s">
        <v>1413</v>
      </c>
      <c r="D76" s="115">
        <v>0</v>
      </c>
      <c r="E76" s="115">
        <v>0</v>
      </c>
      <c r="F76" s="115">
        <v>0</v>
      </c>
      <c r="G76" s="115">
        <v>0</v>
      </c>
      <c r="H76" s="115">
        <v>0</v>
      </c>
      <c r="I76" s="115">
        <v>0</v>
      </c>
      <c r="J76" s="115">
        <v>0</v>
      </c>
      <c r="K76" s="115">
        <v>0</v>
      </c>
      <c r="L76" s="115">
        <v>0</v>
      </c>
      <c r="M76" s="115">
        <v>0</v>
      </c>
      <c r="N76" s="115">
        <v>0</v>
      </c>
      <c r="O76" s="115">
        <v>0</v>
      </c>
      <c r="P76" s="115">
        <v>0</v>
      </c>
      <c r="Q76" s="115">
        <v>0</v>
      </c>
      <c r="R76" s="115">
        <v>0</v>
      </c>
      <c r="S76" s="115">
        <v>0</v>
      </c>
      <c r="T76" s="115">
        <v>0</v>
      </c>
      <c r="U76" s="115">
        <v>0</v>
      </c>
      <c r="V76" s="115">
        <v>0</v>
      </c>
      <c r="W76" s="115">
        <v>0</v>
      </c>
      <c r="X76" s="115">
        <v>0</v>
      </c>
      <c r="Y76" s="115">
        <v>0</v>
      </c>
      <c r="Z76" s="115">
        <v>0</v>
      </c>
      <c r="AA76" s="115">
        <v>0</v>
      </c>
      <c r="AB76" s="115">
        <v>0</v>
      </c>
      <c r="AC76" s="115">
        <v>0</v>
      </c>
      <c r="AD76" s="115">
        <v>0</v>
      </c>
      <c r="AE76" s="115">
        <v>0</v>
      </c>
      <c r="AF76" s="115">
        <v>0</v>
      </c>
      <c r="AG76" s="115">
        <v>0</v>
      </c>
      <c r="AH76" s="115">
        <v>0</v>
      </c>
      <c r="AI76" s="115">
        <v>0</v>
      </c>
      <c r="AJ76" s="115">
        <v>0</v>
      </c>
      <c r="AK76" s="115">
        <v>0</v>
      </c>
      <c r="AL76" s="115">
        <v>0</v>
      </c>
      <c r="AM76" s="115">
        <f t="shared" si="1"/>
        <v>0</v>
      </c>
      <c r="AP76" s="70"/>
    </row>
    <row r="77" spans="1:42" ht="33" customHeight="1">
      <c r="A77" s="87">
        <v>163</v>
      </c>
      <c r="B77" s="88" t="s">
        <v>749</v>
      </c>
      <c r="C77" s="89" t="s">
        <v>1335</v>
      </c>
      <c r="D77" s="115">
        <v>0</v>
      </c>
      <c r="E77" s="115">
        <v>0</v>
      </c>
      <c r="F77" s="115">
        <v>10093497.339999998</v>
      </c>
      <c r="G77" s="115">
        <v>818</v>
      </c>
      <c r="H77" s="115">
        <v>0</v>
      </c>
      <c r="I77" s="115">
        <v>0</v>
      </c>
      <c r="J77" s="115">
        <v>0</v>
      </c>
      <c r="K77" s="115">
        <v>0</v>
      </c>
      <c r="L77" s="115">
        <v>0</v>
      </c>
      <c r="M77" s="115">
        <v>0</v>
      </c>
      <c r="N77" s="115">
        <v>0</v>
      </c>
      <c r="O77" s="115">
        <v>0</v>
      </c>
      <c r="P77" s="115">
        <v>0</v>
      </c>
      <c r="Q77" s="115">
        <v>0</v>
      </c>
      <c r="R77" s="115">
        <v>0</v>
      </c>
      <c r="S77" s="115">
        <v>0</v>
      </c>
      <c r="T77" s="115">
        <v>0</v>
      </c>
      <c r="U77" s="115">
        <v>0</v>
      </c>
      <c r="V77" s="115">
        <v>0</v>
      </c>
      <c r="W77" s="115">
        <v>0</v>
      </c>
      <c r="X77" s="115">
        <v>0</v>
      </c>
      <c r="Y77" s="115">
        <v>0</v>
      </c>
      <c r="Z77" s="115">
        <v>0</v>
      </c>
      <c r="AA77" s="115">
        <v>0</v>
      </c>
      <c r="AB77" s="115">
        <v>0</v>
      </c>
      <c r="AC77" s="115">
        <v>0</v>
      </c>
      <c r="AD77" s="115">
        <v>0</v>
      </c>
      <c r="AE77" s="115">
        <v>0</v>
      </c>
      <c r="AF77" s="115">
        <v>0</v>
      </c>
      <c r="AG77" s="115">
        <v>0</v>
      </c>
      <c r="AH77" s="115">
        <v>0</v>
      </c>
      <c r="AI77" s="115">
        <v>0</v>
      </c>
      <c r="AJ77" s="115">
        <v>0</v>
      </c>
      <c r="AK77" s="115">
        <v>0</v>
      </c>
      <c r="AL77" s="115">
        <v>0</v>
      </c>
      <c r="AM77" s="115">
        <f t="shared" si="1"/>
        <v>10094315.339999998</v>
      </c>
      <c r="AP77" s="70"/>
    </row>
    <row r="78" spans="1:42" ht="33" customHeight="1">
      <c r="A78" s="87">
        <v>169</v>
      </c>
      <c r="B78" s="88" t="s">
        <v>750</v>
      </c>
      <c r="C78" s="89" t="s">
        <v>1341</v>
      </c>
      <c r="D78" s="115">
        <v>0</v>
      </c>
      <c r="E78" s="115">
        <v>0</v>
      </c>
      <c r="F78" s="115">
        <v>0</v>
      </c>
      <c r="G78" s="115">
        <v>4881.3999999999996</v>
      </c>
      <c r="H78" s="115">
        <v>0</v>
      </c>
      <c r="I78" s="115">
        <v>0</v>
      </c>
      <c r="J78" s="115">
        <v>0</v>
      </c>
      <c r="K78" s="115">
        <v>0</v>
      </c>
      <c r="L78" s="115">
        <v>0</v>
      </c>
      <c r="M78" s="115">
        <v>0</v>
      </c>
      <c r="N78" s="115">
        <v>0</v>
      </c>
      <c r="O78" s="115">
        <v>0</v>
      </c>
      <c r="P78" s="115">
        <v>0</v>
      </c>
      <c r="Q78" s="115">
        <v>0</v>
      </c>
      <c r="R78" s="115">
        <v>0</v>
      </c>
      <c r="S78" s="115">
        <v>0</v>
      </c>
      <c r="T78" s="115">
        <v>0</v>
      </c>
      <c r="U78" s="115">
        <v>0</v>
      </c>
      <c r="V78" s="115">
        <v>0</v>
      </c>
      <c r="W78" s="115">
        <v>0</v>
      </c>
      <c r="X78" s="115">
        <v>0</v>
      </c>
      <c r="Y78" s="115">
        <v>0</v>
      </c>
      <c r="Z78" s="115">
        <v>0</v>
      </c>
      <c r="AA78" s="115">
        <v>0</v>
      </c>
      <c r="AB78" s="115">
        <v>0</v>
      </c>
      <c r="AC78" s="115">
        <v>0</v>
      </c>
      <c r="AD78" s="115">
        <v>0</v>
      </c>
      <c r="AE78" s="115">
        <v>0</v>
      </c>
      <c r="AF78" s="115">
        <v>0</v>
      </c>
      <c r="AG78" s="115">
        <v>0</v>
      </c>
      <c r="AH78" s="115">
        <v>0</v>
      </c>
      <c r="AI78" s="115">
        <v>0</v>
      </c>
      <c r="AJ78" s="115">
        <v>0</v>
      </c>
      <c r="AK78" s="115">
        <v>0</v>
      </c>
      <c r="AL78" s="115">
        <v>0</v>
      </c>
      <c r="AM78" s="115">
        <f t="shared" si="1"/>
        <v>4881.3999999999996</v>
      </c>
      <c r="AP78" s="70"/>
    </row>
    <row r="79" spans="1:42" ht="33" hidden="1" customHeight="1">
      <c r="A79" s="87">
        <v>170</v>
      </c>
      <c r="B79" s="88" t="s">
        <v>751</v>
      </c>
      <c r="C79" s="89" t="s">
        <v>1338</v>
      </c>
      <c r="D79" s="115">
        <v>0</v>
      </c>
      <c r="E79" s="115">
        <v>0</v>
      </c>
      <c r="F79" s="115">
        <v>0</v>
      </c>
      <c r="G79" s="115">
        <v>0</v>
      </c>
      <c r="H79" s="115">
        <v>0</v>
      </c>
      <c r="I79" s="115">
        <v>0</v>
      </c>
      <c r="J79" s="115">
        <v>0</v>
      </c>
      <c r="K79" s="115">
        <v>0</v>
      </c>
      <c r="L79" s="115">
        <v>0</v>
      </c>
      <c r="M79" s="115">
        <v>0</v>
      </c>
      <c r="N79" s="115">
        <v>0</v>
      </c>
      <c r="O79" s="115">
        <v>0</v>
      </c>
      <c r="P79" s="115">
        <v>0</v>
      </c>
      <c r="Q79" s="115">
        <v>0</v>
      </c>
      <c r="R79" s="115">
        <v>0</v>
      </c>
      <c r="S79" s="115">
        <v>0</v>
      </c>
      <c r="T79" s="115">
        <v>0</v>
      </c>
      <c r="U79" s="115">
        <v>0</v>
      </c>
      <c r="V79" s="115">
        <v>0</v>
      </c>
      <c r="W79" s="115">
        <v>0</v>
      </c>
      <c r="X79" s="115">
        <v>0</v>
      </c>
      <c r="Y79" s="115">
        <v>0</v>
      </c>
      <c r="Z79" s="115">
        <v>0</v>
      </c>
      <c r="AA79" s="115">
        <v>0</v>
      </c>
      <c r="AB79" s="115">
        <v>0</v>
      </c>
      <c r="AC79" s="115">
        <v>0</v>
      </c>
      <c r="AD79" s="115">
        <v>0</v>
      </c>
      <c r="AE79" s="115">
        <v>0</v>
      </c>
      <c r="AF79" s="115">
        <v>0</v>
      </c>
      <c r="AG79" s="115">
        <v>0</v>
      </c>
      <c r="AH79" s="115">
        <v>0</v>
      </c>
      <c r="AI79" s="115">
        <v>0</v>
      </c>
      <c r="AJ79" s="115">
        <v>0</v>
      </c>
      <c r="AK79" s="115">
        <v>0</v>
      </c>
      <c r="AL79" s="115">
        <v>0</v>
      </c>
      <c r="AM79" s="115">
        <f t="shared" si="1"/>
        <v>0</v>
      </c>
      <c r="AP79" s="70"/>
    </row>
    <row r="80" spans="1:42" ht="33" hidden="1" customHeight="1">
      <c r="A80" s="87">
        <v>171</v>
      </c>
      <c r="B80" s="88" t="s">
        <v>752</v>
      </c>
      <c r="C80" s="117" t="s">
        <v>1301</v>
      </c>
      <c r="D80" s="115">
        <v>0</v>
      </c>
      <c r="E80" s="115">
        <v>0</v>
      </c>
      <c r="F80" s="115">
        <v>0</v>
      </c>
      <c r="G80" s="115">
        <v>0</v>
      </c>
      <c r="H80" s="115">
        <v>0</v>
      </c>
      <c r="I80" s="115">
        <v>0</v>
      </c>
      <c r="J80" s="115">
        <v>0</v>
      </c>
      <c r="K80" s="115">
        <v>0</v>
      </c>
      <c r="L80" s="115">
        <v>0</v>
      </c>
      <c r="M80" s="115">
        <v>0</v>
      </c>
      <c r="N80" s="115">
        <v>0</v>
      </c>
      <c r="O80" s="115">
        <v>0</v>
      </c>
      <c r="P80" s="115">
        <v>0</v>
      </c>
      <c r="Q80" s="115">
        <v>0</v>
      </c>
      <c r="R80" s="115">
        <v>0</v>
      </c>
      <c r="S80" s="115">
        <v>0</v>
      </c>
      <c r="T80" s="115">
        <v>0</v>
      </c>
      <c r="U80" s="115">
        <v>0</v>
      </c>
      <c r="V80" s="115">
        <v>0</v>
      </c>
      <c r="W80" s="115">
        <v>0</v>
      </c>
      <c r="X80" s="115">
        <v>0</v>
      </c>
      <c r="Y80" s="115">
        <v>0</v>
      </c>
      <c r="Z80" s="115">
        <v>0</v>
      </c>
      <c r="AA80" s="115">
        <v>0</v>
      </c>
      <c r="AB80" s="115">
        <v>0</v>
      </c>
      <c r="AC80" s="115">
        <v>0</v>
      </c>
      <c r="AD80" s="115">
        <v>0</v>
      </c>
      <c r="AE80" s="115">
        <v>0</v>
      </c>
      <c r="AF80" s="115">
        <v>0</v>
      </c>
      <c r="AG80" s="115">
        <v>0</v>
      </c>
      <c r="AH80" s="115">
        <v>0</v>
      </c>
      <c r="AI80" s="115">
        <v>0</v>
      </c>
      <c r="AJ80" s="115">
        <v>0</v>
      </c>
      <c r="AK80" s="115">
        <v>0</v>
      </c>
      <c r="AL80" s="115">
        <v>0</v>
      </c>
      <c r="AM80" s="115">
        <f t="shared" si="1"/>
        <v>0</v>
      </c>
      <c r="AP80" s="70"/>
    </row>
    <row r="81" spans="1:42" ht="33" hidden="1" customHeight="1">
      <c r="A81" s="87">
        <v>188</v>
      </c>
      <c r="B81" s="88" t="s">
        <v>753</v>
      </c>
      <c r="C81" s="117" t="s">
        <v>1413</v>
      </c>
      <c r="D81" s="115">
        <v>0</v>
      </c>
      <c r="E81" s="115">
        <v>0</v>
      </c>
      <c r="F81" s="115">
        <v>0</v>
      </c>
      <c r="G81" s="115">
        <v>0</v>
      </c>
      <c r="H81" s="115">
        <v>0</v>
      </c>
      <c r="I81" s="115">
        <v>0</v>
      </c>
      <c r="J81" s="115">
        <v>0</v>
      </c>
      <c r="K81" s="115">
        <v>0</v>
      </c>
      <c r="L81" s="115">
        <v>0</v>
      </c>
      <c r="M81" s="115">
        <v>0</v>
      </c>
      <c r="N81" s="115">
        <v>0</v>
      </c>
      <c r="O81" s="115">
        <v>0</v>
      </c>
      <c r="P81" s="115">
        <v>0</v>
      </c>
      <c r="Q81" s="115">
        <v>0</v>
      </c>
      <c r="R81" s="115">
        <v>0</v>
      </c>
      <c r="S81" s="115">
        <v>0</v>
      </c>
      <c r="T81" s="115">
        <v>0</v>
      </c>
      <c r="U81" s="115">
        <v>0</v>
      </c>
      <c r="V81" s="115">
        <v>0</v>
      </c>
      <c r="W81" s="115">
        <v>0</v>
      </c>
      <c r="X81" s="115">
        <v>0</v>
      </c>
      <c r="Y81" s="115">
        <v>0</v>
      </c>
      <c r="Z81" s="115">
        <v>0</v>
      </c>
      <c r="AA81" s="115">
        <v>0</v>
      </c>
      <c r="AB81" s="115">
        <v>0</v>
      </c>
      <c r="AC81" s="115">
        <v>0</v>
      </c>
      <c r="AD81" s="115">
        <v>0</v>
      </c>
      <c r="AE81" s="115">
        <v>0</v>
      </c>
      <c r="AF81" s="115">
        <v>0</v>
      </c>
      <c r="AG81" s="115">
        <v>0</v>
      </c>
      <c r="AH81" s="115">
        <v>0</v>
      </c>
      <c r="AI81" s="115">
        <v>0</v>
      </c>
      <c r="AJ81" s="115">
        <v>0</v>
      </c>
      <c r="AK81" s="115">
        <v>0</v>
      </c>
      <c r="AL81" s="115">
        <v>0</v>
      </c>
      <c r="AM81" s="115">
        <f t="shared" si="1"/>
        <v>0</v>
      </c>
      <c r="AP81" s="70"/>
    </row>
    <row r="82" spans="1:42" ht="33" customHeight="1">
      <c r="A82" s="87">
        <v>190</v>
      </c>
      <c r="B82" s="88" t="s">
        <v>107</v>
      </c>
      <c r="C82" s="89" t="s">
        <v>1333</v>
      </c>
      <c r="D82" s="115">
        <v>0</v>
      </c>
      <c r="E82" s="115">
        <v>0</v>
      </c>
      <c r="F82" s="115">
        <v>0</v>
      </c>
      <c r="G82" s="115">
        <v>400</v>
      </c>
      <c r="H82" s="115">
        <v>0</v>
      </c>
      <c r="I82" s="115">
        <v>0</v>
      </c>
      <c r="J82" s="115">
        <v>0</v>
      </c>
      <c r="K82" s="115">
        <v>0</v>
      </c>
      <c r="L82" s="115">
        <v>0</v>
      </c>
      <c r="M82" s="115">
        <v>0</v>
      </c>
      <c r="N82" s="115">
        <v>0</v>
      </c>
      <c r="O82" s="115">
        <v>0</v>
      </c>
      <c r="P82" s="115">
        <v>0</v>
      </c>
      <c r="Q82" s="115">
        <v>0</v>
      </c>
      <c r="R82" s="115">
        <v>0</v>
      </c>
      <c r="S82" s="115">
        <v>0</v>
      </c>
      <c r="T82" s="115">
        <v>0</v>
      </c>
      <c r="U82" s="115">
        <v>0</v>
      </c>
      <c r="V82" s="115">
        <v>0</v>
      </c>
      <c r="W82" s="115">
        <v>0</v>
      </c>
      <c r="X82" s="115">
        <v>0</v>
      </c>
      <c r="Y82" s="115">
        <v>0</v>
      </c>
      <c r="Z82" s="115">
        <v>0</v>
      </c>
      <c r="AA82" s="115">
        <v>0</v>
      </c>
      <c r="AB82" s="115">
        <v>0</v>
      </c>
      <c r="AC82" s="115">
        <v>0</v>
      </c>
      <c r="AD82" s="115">
        <v>0</v>
      </c>
      <c r="AE82" s="115">
        <v>0</v>
      </c>
      <c r="AF82" s="115">
        <v>0</v>
      </c>
      <c r="AG82" s="115">
        <v>0</v>
      </c>
      <c r="AH82" s="115">
        <v>0</v>
      </c>
      <c r="AI82" s="115">
        <v>0</v>
      </c>
      <c r="AJ82" s="115">
        <v>0</v>
      </c>
      <c r="AK82" s="115">
        <v>0</v>
      </c>
      <c r="AL82" s="115">
        <v>0</v>
      </c>
      <c r="AM82" s="115">
        <f t="shared" si="1"/>
        <v>400</v>
      </c>
      <c r="AP82" s="70"/>
    </row>
    <row r="83" spans="1:42" ht="33" hidden="1" customHeight="1">
      <c r="A83" s="87">
        <v>192</v>
      </c>
      <c r="B83" s="88" t="s">
        <v>754</v>
      </c>
      <c r="C83" s="89" t="s">
        <v>1338</v>
      </c>
      <c r="D83" s="115">
        <v>0</v>
      </c>
      <c r="E83" s="115">
        <v>0</v>
      </c>
      <c r="F83" s="115">
        <v>0</v>
      </c>
      <c r="G83" s="115">
        <v>0</v>
      </c>
      <c r="H83" s="115">
        <v>0</v>
      </c>
      <c r="I83" s="115">
        <v>0</v>
      </c>
      <c r="J83" s="115">
        <v>0</v>
      </c>
      <c r="K83" s="115">
        <v>0</v>
      </c>
      <c r="L83" s="115">
        <v>0</v>
      </c>
      <c r="M83" s="115">
        <v>0</v>
      </c>
      <c r="N83" s="115">
        <v>0</v>
      </c>
      <c r="O83" s="115">
        <v>0</v>
      </c>
      <c r="P83" s="115">
        <v>0</v>
      </c>
      <c r="Q83" s="115">
        <v>0</v>
      </c>
      <c r="R83" s="115">
        <v>0</v>
      </c>
      <c r="S83" s="115">
        <v>0</v>
      </c>
      <c r="T83" s="115">
        <v>0</v>
      </c>
      <c r="U83" s="115">
        <v>0</v>
      </c>
      <c r="V83" s="115">
        <v>0</v>
      </c>
      <c r="W83" s="115">
        <v>0</v>
      </c>
      <c r="X83" s="115">
        <v>0</v>
      </c>
      <c r="Y83" s="115">
        <v>0</v>
      </c>
      <c r="Z83" s="115">
        <v>0</v>
      </c>
      <c r="AA83" s="115">
        <v>0</v>
      </c>
      <c r="AB83" s="115">
        <v>0</v>
      </c>
      <c r="AC83" s="115">
        <v>0</v>
      </c>
      <c r="AD83" s="115">
        <v>0</v>
      </c>
      <c r="AE83" s="115">
        <v>0</v>
      </c>
      <c r="AF83" s="115">
        <v>0</v>
      </c>
      <c r="AG83" s="115">
        <v>0</v>
      </c>
      <c r="AH83" s="115">
        <v>0</v>
      </c>
      <c r="AI83" s="115">
        <v>0</v>
      </c>
      <c r="AJ83" s="115">
        <v>0</v>
      </c>
      <c r="AK83" s="115">
        <v>0</v>
      </c>
      <c r="AL83" s="115">
        <v>0</v>
      </c>
      <c r="AM83" s="115">
        <f t="shared" si="1"/>
        <v>0</v>
      </c>
      <c r="AP83" s="70"/>
    </row>
    <row r="84" spans="1:42" ht="33" customHeight="1">
      <c r="A84" s="87">
        <v>197</v>
      </c>
      <c r="B84" s="88" t="s">
        <v>1419</v>
      </c>
      <c r="C84" s="89" t="s">
        <v>1338</v>
      </c>
      <c r="D84" s="115">
        <v>0</v>
      </c>
      <c r="E84" s="115">
        <v>0</v>
      </c>
      <c r="F84" s="115">
        <v>0</v>
      </c>
      <c r="G84" s="115">
        <v>0</v>
      </c>
      <c r="H84" s="115">
        <v>0</v>
      </c>
      <c r="I84" s="115">
        <v>207.49</v>
      </c>
      <c r="J84" s="115">
        <v>0</v>
      </c>
      <c r="K84" s="115">
        <v>0</v>
      </c>
      <c r="L84" s="115">
        <v>326.45999999999998</v>
      </c>
      <c r="M84" s="115">
        <v>0</v>
      </c>
      <c r="N84" s="115">
        <v>0</v>
      </c>
      <c r="O84" s="115">
        <v>114.98</v>
      </c>
      <c r="P84" s="115">
        <v>0</v>
      </c>
      <c r="Q84" s="115">
        <v>0</v>
      </c>
      <c r="R84" s="115">
        <v>0</v>
      </c>
      <c r="S84" s="115">
        <v>0</v>
      </c>
      <c r="T84" s="115">
        <v>0</v>
      </c>
      <c r="U84" s="115">
        <v>0</v>
      </c>
      <c r="V84" s="115">
        <v>0</v>
      </c>
      <c r="W84" s="115">
        <v>0</v>
      </c>
      <c r="X84" s="115">
        <v>0</v>
      </c>
      <c r="Y84" s="115">
        <v>0</v>
      </c>
      <c r="Z84" s="115">
        <v>0</v>
      </c>
      <c r="AA84" s="115">
        <v>0</v>
      </c>
      <c r="AB84" s="115">
        <v>0</v>
      </c>
      <c r="AC84" s="115">
        <v>0</v>
      </c>
      <c r="AD84" s="115">
        <v>0</v>
      </c>
      <c r="AE84" s="115">
        <v>0</v>
      </c>
      <c r="AF84" s="115">
        <v>0</v>
      </c>
      <c r="AG84" s="115">
        <v>0</v>
      </c>
      <c r="AH84" s="115">
        <v>0</v>
      </c>
      <c r="AI84" s="115">
        <v>0</v>
      </c>
      <c r="AJ84" s="115">
        <v>0</v>
      </c>
      <c r="AK84" s="115">
        <v>0</v>
      </c>
      <c r="AL84" s="115">
        <v>0</v>
      </c>
      <c r="AM84" s="115">
        <f t="shared" si="1"/>
        <v>648.93000000000006</v>
      </c>
      <c r="AP84" s="70"/>
    </row>
    <row r="85" spans="1:42" ht="33" hidden="1" customHeight="1">
      <c r="A85" s="87">
        <v>200</v>
      </c>
      <c r="B85" s="88" t="s">
        <v>756</v>
      </c>
      <c r="C85" s="89" t="s">
        <v>1342</v>
      </c>
      <c r="D85" s="115">
        <v>0</v>
      </c>
      <c r="E85" s="115">
        <v>0</v>
      </c>
      <c r="F85" s="115">
        <v>0</v>
      </c>
      <c r="G85" s="115">
        <v>0</v>
      </c>
      <c r="H85" s="115">
        <v>0</v>
      </c>
      <c r="I85" s="115">
        <v>0</v>
      </c>
      <c r="J85" s="115">
        <v>0</v>
      </c>
      <c r="K85" s="115">
        <v>0</v>
      </c>
      <c r="L85" s="115">
        <v>0</v>
      </c>
      <c r="M85" s="115">
        <v>0</v>
      </c>
      <c r="N85" s="115">
        <v>0</v>
      </c>
      <c r="O85" s="115">
        <v>0</v>
      </c>
      <c r="P85" s="115">
        <v>0</v>
      </c>
      <c r="Q85" s="115">
        <v>0</v>
      </c>
      <c r="R85" s="115">
        <v>0</v>
      </c>
      <c r="S85" s="115">
        <v>0</v>
      </c>
      <c r="T85" s="115">
        <v>0</v>
      </c>
      <c r="U85" s="115">
        <v>0</v>
      </c>
      <c r="V85" s="115">
        <v>0</v>
      </c>
      <c r="W85" s="115">
        <v>0</v>
      </c>
      <c r="X85" s="115">
        <v>0</v>
      </c>
      <c r="Y85" s="115">
        <v>0</v>
      </c>
      <c r="Z85" s="115">
        <v>0</v>
      </c>
      <c r="AA85" s="115">
        <v>0</v>
      </c>
      <c r="AB85" s="115">
        <v>0</v>
      </c>
      <c r="AC85" s="115">
        <v>0</v>
      </c>
      <c r="AD85" s="115">
        <v>0</v>
      </c>
      <c r="AE85" s="115">
        <v>0</v>
      </c>
      <c r="AF85" s="115">
        <v>0</v>
      </c>
      <c r="AG85" s="115">
        <v>0</v>
      </c>
      <c r="AH85" s="115">
        <v>0</v>
      </c>
      <c r="AI85" s="115">
        <v>0</v>
      </c>
      <c r="AJ85" s="115">
        <v>0</v>
      </c>
      <c r="AK85" s="115">
        <v>0</v>
      </c>
      <c r="AL85" s="115">
        <v>0</v>
      </c>
      <c r="AM85" s="115">
        <f t="shared" si="1"/>
        <v>0</v>
      </c>
      <c r="AP85" s="70"/>
    </row>
    <row r="86" spans="1:42" ht="33" customHeight="1">
      <c r="A86" s="87">
        <v>201</v>
      </c>
      <c r="B86" s="88" t="s">
        <v>757</v>
      </c>
      <c r="C86" s="89" t="s">
        <v>1338</v>
      </c>
      <c r="D86" s="115">
        <v>0</v>
      </c>
      <c r="E86" s="115">
        <v>0</v>
      </c>
      <c r="F86" s="115">
        <v>0</v>
      </c>
      <c r="G86" s="115">
        <v>348240.8</v>
      </c>
      <c r="H86" s="115">
        <v>0</v>
      </c>
      <c r="I86" s="115">
        <v>0</v>
      </c>
      <c r="J86" s="115">
        <v>0</v>
      </c>
      <c r="K86" s="115">
        <v>0</v>
      </c>
      <c r="L86" s="115">
        <v>0</v>
      </c>
      <c r="M86" s="115">
        <v>0</v>
      </c>
      <c r="N86" s="115">
        <v>0</v>
      </c>
      <c r="O86" s="115">
        <v>0</v>
      </c>
      <c r="P86" s="115">
        <v>0</v>
      </c>
      <c r="Q86" s="115">
        <v>0</v>
      </c>
      <c r="R86" s="115">
        <v>0</v>
      </c>
      <c r="S86" s="115">
        <v>0</v>
      </c>
      <c r="T86" s="115">
        <v>0</v>
      </c>
      <c r="U86" s="115">
        <v>0</v>
      </c>
      <c r="V86" s="115">
        <v>0</v>
      </c>
      <c r="W86" s="115">
        <v>0</v>
      </c>
      <c r="X86" s="115">
        <v>0</v>
      </c>
      <c r="Y86" s="115">
        <v>0</v>
      </c>
      <c r="Z86" s="115">
        <v>0</v>
      </c>
      <c r="AA86" s="115">
        <v>0</v>
      </c>
      <c r="AB86" s="115">
        <v>0</v>
      </c>
      <c r="AC86" s="115">
        <v>0</v>
      </c>
      <c r="AD86" s="115">
        <v>0</v>
      </c>
      <c r="AE86" s="115">
        <v>0</v>
      </c>
      <c r="AF86" s="115">
        <v>0</v>
      </c>
      <c r="AG86" s="115">
        <v>0</v>
      </c>
      <c r="AH86" s="115">
        <v>0</v>
      </c>
      <c r="AI86" s="115">
        <v>0</v>
      </c>
      <c r="AJ86" s="115">
        <v>0</v>
      </c>
      <c r="AK86" s="115">
        <v>0</v>
      </c>
      <c r="AL86" s="115">
        <v>0</v>
      </c>
      <c r="AM86" s="115">
        <f t="shared" si="1"/>
        <v>348240.8</v>
      </c>
      <c r="AP86" s="70"/>
    </row>
    <row r="87" spans="1:42" ht="33" customHeight="1">
      <c r="A87" s="87">
        <v>203</v>
      </c>
      <c r="B87" s="88" t="s">
        <v>758</v>
      </c>
      <c r="C87" s="89" t="s">
        <v>1341</v>
      </c>
      <c r="D87" s="115">
        <v>0</v>
      </c>
      <c r="E87" s="115">
        <v>0</v>
      </c>
      <c r="F87" s="115">
        <v>170868.5</v>
      </c>
      <c r="G87" s="115">
        <v>2000.5</v>
      </c>
      <c r="H87" s="115">
        <v>0</v>
      </c>
      <c r="I87" s="115">
        <v>0</v>
      </c>
      <c r="J87" s="115">
        <v>0</v>
      </c>
      <c r="K87" s="115">
        <v>0</v>
      </c>
      <c r="L87" s="115">
        <v>0</v>
      </c>
      <c r="M87" s="115">
        <v>0</v>
      </c>
      <c r="N87" s="115">
        <v>0</v>
      </c>
      <c r="O87" s="115">
        <v>0</v>
      </c>
      <c r="P87" s="115">
        <v>0</v>
      </c>
      <c r="Q87" s="115">
        <v>23870</v>
      </c>
      <c r="R87" s="115">
        <v>0</v>
      </c>
      <c r="S87" s="115">
        <v>0</v>
      </c>
      <c r="T87" s="115">
        <v>0</v>
      </c>
      <c r="U87" s="115">
        <v>0</v>
      </c>
      <c r="V87" s="115">
        <v>0</v>
      </c>
      <c r="W87" s="115">
        <v>0</v>
      </c>
      <c r="X87" s="115">
        <v>0</v>
      </c>
      <c r="Y87" s="115">
        <v>0</v>
      </c>
      <c r="Z87" s="115">
        <v>0</v>
      </c>
      <c r="AA87" s="115">
        <v>0</v>
      </c>
      <c r="AB87" s="115">
        <v>0</v>
      </c>
      <c r="AC87" s="115">
        <v>0</v>
      </c>
      <c r="AD87" s="115">
        <v>0</v>
      </c>
      <c r="AE87" s="115">
        <v>0</v>
      </c>
      <c r="AF87" s="115">
        <v>0</v>
      </c>
      <c r="AG87" s="115">
        <v>0</v>
      </c>
      <c r="AH87" s="115">
        <v>0</v>
      </c>
      <c r="AI87" s="115">
        <v>0</v>
      </c>
      <c r="AJ87" s="115">
        <v>0</v>
      </c>
      <c r="AK87" s="115">
        <v>0</v>
      </c>
      <c r="AL87" s="115">
        <v>0</v>
      </c>
      <c r="AM87" s="115">
        <f t="shared" si="1"/>
        <v>196739</v>
      </c>
      <c r="AP87" s="70"/>
    </row>
    <row r="88" spans="1:42" ht="33" customHeight="1">
      <c r="A88" s="87">
        <v>206</v>
      </c>
      <c r="B88" s="88" t="s">
        <v>759</v>
      </c>
      <c r="C88" s="89" t="s">
        <v>1337</v>
      </c>
      <c r="D88" s="115">
        <v>0</v>
      </c>
      <c r="E88" s="115">
        <v>0</v>
      </c>
      <c r="F88" s="115">
        <v>0</v>
      </c>
      <c r="G88" s="115">
        <v>1500</v>
      </c>
      <c r="H88" s="115">
        <v>0</v>
      </c>
      <c r="I88" s="115">
        <v>0</v>
      </c>
      <c r="J88" s="115">
        <v>0</v>
      </c>
      <c r="K88" s="115">
        <v>0</v>
      </c>
      <c r="L88" s="115">
        <v>0</v>
      </c>
      <c r="M88" s="115">
        <v>0</v>
      </c>
      <c r="N88" s="115">
        <v>0</v>
      </c>
      <c r="O88" s="115">
        <v>0</v>
      </c>
      <c r="P88" s="115">
        <v>0</v>
      </c>
      <c r="Q88" s="115">
        <v>0</v>
      </c>
      <c r="R88" s="115">
        <v>0</v>
      </c>
      <c r="S88" s="115">
        <v>0</v>
      </c>
      <c r="T88" s="115">
        <v>0</v>
      </c>
      <c r="U88" s="115">
        <v>0</v>
      </c>
      <c r="V88" s="115">
        <v>0</v>
      </c>
      <c r="W88" s="115">
        <v>0</v>
      </c>
      <c r="X88" s="115">
        <v>0</v>
      </c>
      <c r="Y88" s="115">
        <v>0</v>
      </c>
      <c r="Z88" s="115">
        <v>0</v>
      </c>
      <c r="AA88" s="115">
        <v>0</v>
      </c>
      <c r="AB88" s="115">
        <v>0</v>
      </c>
      <c r="AC88" s="115">
        <v>0</v>
      </c>
      <c r="AD88" s="115">
        <v>0</v>
      </c>
      <c r="AE88" s="115">
        <v>0</v>
      </c>
      <c r="AF88" s="115">
        <v>0</v>
      </c>
      <c r="AG88" s="115">
        <v>0</v>
      </c>
      <c r="AH88" s="115">
        <v>0</v>
      </c>
      <c r="AI88" s="115">
        <v>0</v>
      </c>
      <c r="AJ88" s="115">
        <v>0</v>
      </c>
      <c r="AK88" s="115">
        <v>0</v>
      </c>
      <c r="AL88" s="115">
        <v>0</v>
      </c>
      <c r="AM88" s="115">
        <f t="shared" si="1"/>
        <v>1500</v>
      </c>
      <c r="AP88" s="70"/>
    </row>
    <row r="89" spans="1:42" ht="33" hidden="1" customHeight="1">
      <c r="A89" s="87">
        <v>209</v>
      </c>
      <c r="B89" s="88" t="s">
        <v>760</v>
      </c>
      <c r="C89" s="117" t="s">
        <v>1333</v>
      </c>
      <c r="D89" s="115">
        <v>0</v>
      </c>
      <c r="E89" s="115">
        <v>0</v>
      </c>
      <c r="F89" s="115">
        <v>0</v>
      </c>
      <c r="G89" s="115">
        <v>0</v>
      </c>
      <c r="H89" s="115">
        <v>0</v>
      </c>
      <c r="I89" s="115">
        <v>0</v>
      </c>
      <c r="J89" s="115">
        <v>0</v>
      </c>
      <c r="K89" s="115">
        <v>0</v>
      </c>
      <c r="L89" s="115">
        <v>0</v>
      </c>
      <c r="M89" s="115">
        <v>0</v>
      </c>
      <c r="N89" s="115">
        <v>0</v>
      </c>
      <c r="O89" s="115">
        <v>0</v>
      </c>
      <c r="P89" s="115">
        <v>0</v>
      </c>
      <c r="Q89" s="115">
        <v>0</v>
      </c>
      <c r="R89" s="115">
        <v>0</v>
      </c>
      <c r="S89" s="115">
        <v>0</v>
      </c>
      <c r="T89" s="115">
        <v>0</v>
      </c>
      <c r="U89" s="115">
        <v>0</v>
      </c>
      <c r="V89" s="115">
        <v>0</v>
      </c>
      <c r="W89" s="115">
        <v>0</v>
      </c>
      <c r="X89" s="115">
        <v>0</v>
      </c>
      <c r="Y89" s="115">
        <v>0</v>
      </c>
      <c r="Z89" s="115">
        <v>0</v>
      </c>
      <c r="AA89" s="115">
        <v>0</v>
      </c>
      <c r="AB89" s="115">
        <v>0</v>
      </c>
      <c r="AC89" s="115">
        <v>0</v>
      </c>
      <c r="AD89" s="115">
        <v>0</v>
      </c>
      <c r="AE89" s="115">
        <v>0</v>
      </c>
      <c r="AF89" s="115">
        <v>0</v>
      </c>
      <c r="AG89" s="115">
        <v>0</v>
      </c>
      <c r="AH89" s="115">
        <v>0</v>
      </c>
      <c r="AI89" s="115">
        <v>0</v>
      </c>
      <c r="AJ89" s="115">
        <v>0</v>
      </c>
      <c r="AK89" s="115">
        <v>0</v>
      </c>
      <c r="AL89" s="115">
        <v>0</v>
      </c>
      <c r="AM89" s="115">
        <f t="shared" si="1"/>
        <v>0</v>
      </c>
      <c r="AP89" s="70"/>
    </row>
    <row r="90" spans="1:42" ht="33" hidden="1" customHeight="1">
      <c r="A90" s="87">
        <v>210</v>
      </c>
      <c r="B90" s="88" t="s">
        <v>761</v>
      </c>
      <c r="C90" s="89" t="s">
        <v>1341</v>
      </c>
      <c r="D90" s="115">
        <v>0</v>
      </c>
      <c r="E90" s="115">
        <v>0</v>
      </c>
      <c r="F90" s="115">
        <v>0</v>
      </c>
      <c r="G90" s="115">
        <v>0</v>
      </c>
      <c r="H90" s="115">
        <v>0</v>
      </c>
      <c r="I90" s="115">
        <v>0</v>
      </c>
      <c r="J90" s="115">
        <v>0</v>
      </c>
      <c r="K90" s="115">
        <v>0</v>
      </c>
      <c r="L90" s="115">
        <v>0</v>
      </c>
      <c r="M90" s="115">
        <v>0</v>
      </c>
      <c r="N90" s="115">
        <v>0</v>
      </c>
      <c r="O90" s="115">
        <v>0</v>
      </c>
      <c r="P90" s="115">
        <v>0</v>
      </c>
      <c r="Q90" s="115">
        <v>0</v>
      </c>
      <c r="R90" s="115">
        <v>0</v>
      </c>
      <c r="S90" s="115">
        <v>0</v>
      </c>
      <c r="T90" s="115">
        <v>0</v>
      </c>
      <c r="U90" s="115">
        <v>0</v>
      </c>
      <c r="V90" s="115">
        <v>0</v>
      </c>
      <c r="W90" s="115">
        <v>0</v>
      </c>
      <c r="X90" s="115">
        <v>0</v>
      </c>
      <c r="Y90" s="115">
        <v>0</v>
      </c>
      <c r="Z90" s="115">
        <v>0</v>
      </c>
      <c r="AA90" s="115">
        <v>0</v>
      </c>
      <c r="AB90" s="115">
        <v>0</v>
      </c>
      <c r="AC90" s="115">
        <v>0</v>
      </c>
      <c r="AD90" s="115">
        <v>0</v>
      </c>
      <c r="AE90" s="115">
        <v>0</v>
      </c>
      <c r="AF90" s="115">
        <v>0</v>
      </c>
      <c r="AG90" s="115">
        <v>0</v>
      </c>
      <c r="AH90" s="115">
        <v>0</v>
      </c>
      <c r="AI90" s="115">
        <v>0</v>
      </c>
      <c r="AJ90" s="115">
        <v>0</v>
      </c>
      <c r="AK90" s="115">
        <v>0</v>
      </c>
      <c r="AL90" s="115">
        <v>0</v>
      </c>
      <c r="AM90" s="115">
        <f t="shared" si="1"/>
        <v>0</v>
      </c>
      <c r="AP90" s="70"/>
    </row>
    <row r="91" spans="1:42" ht="33" customHeight="1">
      <c r="A91" s="87">
        <v>212</v>
      </c>
      <c r="B91" s="88" t="s">
        <v>762</v>
      </c>
      <c r="C91" s="89" t="s">
        <v>1340</v>
      </c>
      <c r="D91" s="115">
        <v>0</v>
      </c>
      <c r="E91" s="115">
        <v>0</v>
      </c>
      <c r="F91" s="115">
        <v>0</v>
      </c>
      <c r="G91" s="115">
        <v>357755.35</v>
      </c>
      <c r="H91" s="115">
        <v>0</v>
      </c>
      <c r="I91" s="115">
        <v>0</v>
      </c>
      <c r="J91" s="115">
        <v>2000</v>
      </c>
      <c r="K91" s="115">
        <v>0</v>
      </c>
      <c r="L91" s="115">
        <v>0</v>
      </c>
      <c r="M91" s="115">
        <v>0</v>
      </c>
      <c r="N91" s="115">
        <v>0</v>
      </c>
      <c r="O91" s="115">
        <v>0</v>
      </c>
      <c r="P91" s="115">
        <v>0</v>
      </c>
      <c r="Q91" s="115">
        <v>0</v>
      </c>
      <c r="R91" s="115">
        <v>0</v>
      </c>
      <c r="S91" s="115">
        <v>0</v>
      </c>
      <c r="T91" s="115">
        <v>0</v>
      </c>
      <c r="U91" s="115">
        <v>0</v>
      </c>
      <c r="V91" s="115">
        <v>0</v>
      </c>
      <c r="W91" s="115">
        <v>0</v>
      </c>
      <c r="X91" s="115">
        <v>0</v>
      </c>
      <c r="Y91" s="115">
        <v>0</v>
      </c>
      <c r="Z91" s="115">
        <v>0</v>
      </c>
      <c r="AA91" s="115">
        <v>0</v>
      </c>
      <c r="AB91" s="115">
        <v>0</v>
      </c>
      <c r="AC91" s="115">
        <v>0</v>
      </c>
      <c r="AD91" s="115">
        <v>0</v>
      </c>
      <c r="AE91" s="115">
        <v>0</v>
      </c>
      <c r="AF91" s="115">
        <v>0</v>
      </c>
      <c r="AG91" s="115">
        <v>0</v>
      </c>
      <c r="AH91" s="115">
        <v>0</v>
      </c>
      <c r="AI91" s="115">
        <v>0</v>
      </c>
      <c r="AJ91" s="115">
        <v>0</v>
      </c>
      <c r="AK91" s="115">
        <v>0</v>
      </c>
      <c r="AL91" s="115">
        <v>0</v>
      </c>
      <c r="AM91" s="115">
        <f t="shared" si="1"/>
        <v>359755.35</v>
      </c>
      <c r="AP91" s="70"/>
    </row>
    <row r="92" spans="1:42" ht="33" hidden="1" customHeight="1">
      <c r="A92" s="87">
        <v>213</v>
      </c>
      <c r="B92" s="88" t="s">
        <v>763</v>
      </c>
      <c r="C92" s="89" t="s">
        <v>1338</v>
      </c>
      <c r="D92" s="115">
        <v>0</v>
      </c>
      <c r="E92" s="115">
        <v>0</v>
      </c>
      <c r="F92" s="115">
        <v>0</v>
      </c>
      <c r="G92" s="115">
        <v>0</v>
      </c>
      <c r="H92" s="115">
        <v>0</v>
      </c>
      <c r="I92" s="115">
        <v>0</v>
      </c>
      <c r="J92" s="115">
        <v>0</v>
      </c>
      <c r="K92" s="115">
        <v>0</v>
      </c>
      <c r="L92" s="115">
        <v>0</v>
      </c>
      <c r="M92" s="115">
        <v>0</v>
      </c>
      <c r="N92" s="115">
        <v>0</v>
      </c>
      <c r="O92" s="115">
        <v>0</v>
      </c>
      <c r="P92" s="115">
        <v>0</v>
      </c>
      <c r="Q92" s="115">
        <v>0</v>
      </c>
      <c r="R92" s="115">
        <v>0</v>
      </c>
      <c r="S92" s="115">
        <v>0</v>
      </c>
      <c r="T92" s="115">
        <v>0</v>
      </c>
      <c r="U92" s="115">
        <v>0</v>
      </c>
      <c r="V92" s="115">
        <v>0</v>
      </c>
      <c r="W92" s="115">
        <v>0</v>
      </c>
      <c r="X92" s="115">
        <v>0</v>
      </c>
      <c r="Y92" s="115">
        <v>0</v>
      </c>
      <c r="Z92" s="115">
        <v>0</v>
      </c>
      <c r="AA92" s="115">
        <v>0</v>
      </c>
      <c r="AB92" s="115">
        <v>0</v>
      </c>
      <c r="AC92" s="115">
        <v>0</v>
      </c>
      <c r="AD92" s="115">
        <v>0</v>
      </c>
      <c r="AE92" s="115">
        <v>0</v>
      </c>
      <c r="AF92" s="115">
        <v>0</v>
      </c>
      <c r="AG92" s="115">
        <v>0</v>
      </c>
      <c r="AH92" s="115">
        <v>0</v>
      </c>
      <c r="AI92" s="115">
        <v>0</v>
      </c>
      <c r="AJ92" s="115">
        <v>0</v>
      </c>
      <c r="AK92" s="115">
        <v>0</v>
      </c>
      <c r="AL92" s="115">
        <v>0</v>
      </c>
      <c r="AM92" s="115">
        <f t="shared" si="1"/>
        <v>0</v>
      </c>
      <c r="AP92" s="70"/>
    </row>
    <row r="93" spans="1:42" ht="33" customHeight="1">
      <c r="A93" s="87">
        <v>221</v>
      </c>
      <c r="B93" s="88" t="s">
        <v>764</v>
      </c>
      <c r="C93" s="117" t="s">
        <v>1413</v>
      </c>
      <c r="D93" s="115">
        <v>0</v>
      </c>
      <c r="E93" s="115">
        <v>0</v>
      </c>
      <c r="F93" s="115">
        <v>0</v>
      </c>
      <c r="G93" s="115">
        <v>260</v>
      </c>
      <c r="H93" s="115">
        <v>0</v>
      </c>
      <c r="I93" s="115">
        <v>0</v>
      </c>
      <c r="J93" s="115">
        <v>0</v>
      </c>
      <c r="K93" s="115">
        <v>0</v>
      </c>
      <c r="L93" s="115">
        <v>0</v>
      </c>
      <c r="M93" s="115">
        <v>0</v>
      </c>
      <c r="N93" s="115">
        <v>0</v>
      </c>
      <c r="O93" s="115">
        <v>0</v>
      </c>
      <c r="P93" s="115">
        <v>0</v>
      </c>
      <c r="Q93" s="115">
        <v>0</v>
      </c>
      <c r="R93" s="115">
        <v>0</v>
      </c>
      <c r="S93" s="115">
        <v>0</v>
      </c>
      <c r="T93" s="115">
        <v>0</v>
      </c>
      <c r="U93" s="115">
        <v>0</v>
      </c>
      <c r="V93" s="115">
        <v>0</v>
      </c>
      <c r="W93" s="115">
        <v>0</v>
      </c>
      <c r="X93" s="115">
        <v>0</v>
      </c>
      <c r="Y93" s="115">
        <v>0</v>
      </c>
      <c r="Z93" s="115">
        <v>0</v>
      </c>
      <c r="AA93" s="115">
        <v>0</v>
      </c>
      <c r="AB93" s="115">
        <v>0</v>
      </c>
      <c r="AC93" s="115">
        <v>0</v>
      </c>
      <c r="AD93" s="115">
        <v>0</v>
      </c>
      <c r="AE93" s="115">
        <v>0</v>
      </c>
      <c r="AF93" s="115">
        <v>0</v>
      </c>
      <c r="AG93" s="115">
        <v>0</v>
      </c>
      <c r="AH93" s="115">
        <v>0</v>
      </c>
      <c r="AI93" s="115">
        <v>0</v>
      </c>
      <c r="AJ93" s="115">
        <v>0</v>
      </c>
      <c r="AK93" s="115">
        <v>0</v>
      </c>
      <c r="AL93" s="115">
        <v>0</v>
      </c>
      <c r="AM93" s="115">
        <f t="shared" si="1"/>
        <v>260</v>
      </c>
      <c r="AP93" s="70"/>
    </row>
    <row r="94" spans="1:42" ht="33" customHeight="1">
      <c r="A94" s="87">
        <v>222</v>
      </c>
      <c r="B94" s="88" t="s">
        <v>765</v>
      </c>
      <c r="C94" s="89" t="s">
        <v>1340</v>
      </c>
      <c r="D94" s="115">
        <v>0</v>
      </c>
      <c r="E94" s="115">
        <v>0</v>
      </c>
      <c r="F94" s="115">
        <v>2897264.06</v>
      </c>
      <c r="G94" s="115">
        <v>6668.15</v>
      </c>
      <c r="H94" s="115">
        <v>0</v>
      </c>
      <c r="I94" s="115">
        <v>0</v>
      </c>
      <c r="J94" s="115">
        <v>2972264</v>
      </c>
      <c r="K94" s="115">
        <v>0</v>
      </c>
      <c r="L94" s="115">
        <v>0</v>
      </c>
      <c r="M94" s="115">
        <v>0</v>
      </c>
      <c r="N94" s="115">
        <v>0</v>
      </c>
      <c r="O94" s="115">
        <v>0</v>
      </c>
      <c r="P94" s="115">
        <v>0</v>
      </c>
      <c r="Q94" s="115">
        <v>0</v>
      </c>
      <c r="R94" s="115">
        <v>0</v>
      </c>
      <c r="S94" s="115">
        <v>0</v>
      </c>
      <c r="T94" s="115">
        <v>0</v>
      </c>
      <c r="U94" s="115">
        <v>0</v>
      </c>
      <c r="V94" s="115">
        <v>0</v>
      </c>
      <c r="W94" s="115">
        <v>0</v>
      </c>
      <c r="X94" s="115">
        <v>0</v>
      </c>
      <c r="Y94" s="115">
        <v>0</v>
      </c>
      <c r="Z94" s="115">
        <v>0</v>
      </c>
      <c r="AA94" s="115">
        <v>0</v>
      </c>
      <c r="AB94" s="115">
        <v>0</v>
      </c>
      <c r="AC94" s="115">
        <v>0</v>
      </c>
      <c r="AD94" s="115">
        <v>0</v>
      </c>
      <c r="AE94" s="115">
        <v>0</v>
      </c>
      <c r="AF94" s="115">
        <v>0</v>
      </c>
      <c r="AG94" s="115">
        <v>0</v>
      </c>
      <c r="AH94" s="115">
        <v>0</v>
      </c>
      <c r="AI94" s="115">
        <v>0</v>
      </c>
      <c r="AJ94" s="115">
        <v>0</v>
      </c>
      <c r="AK94" s="115">
        <v>0</v>
      </c>
      <c r="AL94" s="115">
        <v>0</v>
      </c>
      <c r="AM94" s="115">
        <f t="shared" si="1"/>
        <v>5876196.21</v>
      </c>
      <c r="AP94" s="70"/>
    </row>
    <row r="95" spans="1:42" ht="33" customHeight="1">
      <c r="A95" s="87">
        <v>223</v>
      </c>
      <c r="B95" s="88" t="s">
        <v>766</v>
      </c>
      <c r="C95" s="89" t="s">
        <v>1340</v>
      </c>
      <c r="D95" s="115">
        <v>0</v>
      </c>
      <c r="E95" s="115">
        <v>0</v>
      </c>
      <c r="F95" s="115">
        <v>0</v>
      </c>
      <c r="G95" s="115">
        <v>922.57</v>
      </c>
      <c r="H95" s="115">
        <v>0</v>
      </c>
      <c r="I95" s="115">
        <v>0</v>
      </c>
      <c r="J95" s="115">
        <v>0</v>
      </c>
      <c r="K95" s="115">
        <v>0</v>
      </c>
      <c r="L95" s="115">
        <v>0</v>
      </c>
      <c r="M95" s="115">
        <v>0</v>
      </c>
      <c r="N95" s="115">
        <v>0</v>
      </c>
      <c r="O95" s="115">
        <v>0</v>
      </c>
      <c r="P95" s="115">
        <v>0</v>
      </c>
      <c r="Q95" s="115">
        <v>12635</v>
      </c>
      <c r="R95" s="115">
        <v>0</v>
      </c>
      <c r="S95" s="115">
        <v>0</v>
      </c>
      <c r="T95" s="115">
        <v>0</v>
      </c>
      <c r="U95" s="115">
        <v>0</v>
      </c>
      <c r="V95" s="115">
        <v>0</v>
      </c>
      <c r="W95" s="115">
        <v>0</v>
      </c>
      <c r="X95" s="115">
        <v>0</v>
      </c>
      <c r="Y95" s="115">
        <v>0</v>
      </c>
      <c r="Z95" s="115">
        <v>0</v>
      </c>
      <c r="AA95" s="115">
        <v>0</v>
      </c>
      <c r="AB95" s="115">
        <v>0</v>
      </c>
      <c r="AC95" s="115">
        <v>0</v>
      </c>
      <c r="AD95" s="115">
        <v>0</v>
      </c>
      <c r="AE95" s="115">
        <v>0</v>
      </c>
      <c r="AF95" s="115">
        <v>0</v>
      </c>
      <c r="AG95" s="115">
        <v>0</v>
      </c>
      <c r="AH95" s="115">
        <v>0</v>
      </c>
      <c r="AI95" s="115">
        <v>0</v>
      </c>
      <c r="AJ95" s="115">
        <v>0</v>
      </c>
      <c r="AK95" s="115">
        <v>0</v>
      </c>
      <c r="AL95" s="115">
        <v>0</v>
      </c>
      <c r="AM95" s="115">
        <f t="shared" si="1"/>
        <v>13557.57</v>
      </c>
      <c r="AP95" s="70"/>
    </row>
    <row r="96" spans="1:42" ht="33" customHeight="1">
      <c r="A96" s="87">
        <v>224</v>
      </c>
      <c r="B96" s="88" t="s">
        <v>120</v>
      </c>
      <c r="C96" s="89" t="s">
        <v>1333</v>
      </c>
      <c r="D96" s="115">
        <v>0</v>
      </c>
      <c r="E96" s="115">
        <v>0</v>
      </c>
      <c r="F96" s="115">
        <v>0</v>
      </c>
      <c r="G96" s="115">
        <v>3935082.58</v>
      </c>
      <c r="H96" s="115">
        <v>0</v>
      </c>
      <c r="I96" s="115">
        <v>0</v>
      </c>
      <c r="J96" s="115">
        <v>0</v>
      </c>
      <c r="K96" s="115">
        <v>0</v>
      </c>
      <c r="L96" s="115">
        <v>0</v>
      </c>
      <c r="M96" s="115">
        <v>0</v>
      </c>
      <c r="N96" s="115">
        <v>0</v>
      </c>
      <c r="O96" s="115">
        <v>0</v>
      </c>
      <c r="P96" s="115">
        <v>0</v>
      </c>
      <c r="Q96" s="115">
        <v>0</v>
      </c>
      <c r="R96" s="115">
        <v>0</v>
      </c>
      <c r="S96" s="115">
        <v>0</v>
      </c>
      <c r="T96" s="115">
        <v>0</v>
      </c>
      <c r="U96" s="115">
        <v>0</v>
      </c>
      <c r="V96" s="115">
        <v>0</v>
      </c>
      <c r="W96" s="115">
        <v>0</v>
      </c>
      <c r="X96" s="115">
        <v>0</v>
      </c>
      <c r="Y96" s="115">
        <v>0</v>
      </c>
      <c r="Z96" s="115">
        <v>0</v>
      </c>
      <c r="AA96" s="115">
        <v>0</v>
      </c>
      <c r="AB96" s="115">
        <v>0</v>
      </c>
      <c r="AC96" s="115">
        <v>0</v>
      </c>
      <c r="AD96" s="115">
        <v>0</v>
      </c>
      <c r="AE96" s="115">
        <v>0</v>
      </c>
      <c r="AF96" s="115">
        <v>0</v>
      </c>
      <c r="AG96" s="115">
        <v>0</v>
      </c>
      <c r="AH96" s="115">
        <v>0</v>
      </c>
      <c r="AI96" s="115">
        <v>0</v>
      </c>
      <c r="AJ96" s="115">
        <v>0</v>
      </c>
      <c r="AK96" s="115">
        <v>0</v>
      </c>
      <c r="AL96" s="115">
        <v>0</v>
      </c>
      <c r="AM96" s="115">
        <f t="shared" si="1"/>
        <v>3935082.58</v>
      </c>
      <c r="AP96" s="70"/>
    </row>
    <row r="97" spans="1:42" ht="33" customHeight="1">
      <c r="A97" s="87">
        <v>225</v>
      </c>
      <c r="B97" s="88" t="s">
        <v>767</v>
      </c>
      <c r="C97" s="89" t="s">
        <v>1341</v>
      </c>
      <c r="D97" s="115">
        <v>0</v>
      </c>
      <c r="E97" s="115">
        <v>0</v>
      </c>
      <c r="F97" s="115">
        <v>0</v>
      </c>
      <c r="G97" s="115">
        <v>1070</v>
      </c>
      <c r="H97" s="115">
        <v>0</v>
      </c>
      <c r="I97" s="115">
        <v>0</v>
      </c>
      <c r="J97" s="115">
        <v>0</v>
      </c>
      <c r="K97" s="115">
        <v>0</v>
      </c>
      <c r="L97" s="115">
        <v>0</v>
      </c>
      <c r="M97" s="115">
        <v>0</v>
      </c>
      <c r="N97" s="115">
        <v>0</v>
      </c>
      <c r="O97" s="115">
        <v>0</v>
      </c>
      <c r="P97" s="115">
        <v>0</v>
      </c>
      <c r="Q97" s="115">
        <v>0</v>
      </c>
      <c r="R97" s="115">
        <v>0</v>
      </c>
      <c r="S97" s="115">
        <v>0</v>
      </c>
      <c r="T97" s="115">
        <v>0</v>
      </c>
      <c r="U97" s="115">
        <v>0</v>
      </c>
      <c r="V97" s="115">
        <v>0</v>
      </c>
      <c r="W97" s="115">
        <v>0</v>
      </c>
      <c r="X97" s="115">
        <v>0</v>
      </c>
      <c r="Y97" s="115">
        <v>0</v>
      </c>
      <c r="Z97" s="115">
        <v>0</v>
      </c>
      <c r="AA97" s="115">
        <v>0</v>
      </c>
      <c r="AB97" s="115">
        <v>0</v>
      </c>
      <c r="AC97" s="115">
        <v>0</v>
      </c>
      <c r="AD97" s="115">
        <v>0</v>
      </c>
      <c r="AE97" s="115">
        <v>0</v>
      </c>
      <c r="AF97" s="115">
        <v>0</v>
      </c>
      <c r="AG97" s="115">
        <v>0</v>
      </c>
      <c r="AH97" s="115">
        <v>0</v>
      </c>
      <c r="AI97" s="115">
        <v>0</v>
      </c>
      <c r="AJ97" s="115">
        <v>0</v>
      </c>
      <c r="AK97" s="115">
        <v>0</v>
      </c>
      <c r="AL97" s="115">
        <v>0</v>
      </c>
      <c r="AM97" s="115">
        <f t="shared" si="1"/>
        <v>1070</v>
      </c>
      <c r="AP97" s="70"/>
    </row>
    <row r="98" spans="1:42" ht="33" hidden="1" customHeight="1">
      <c r="A98" s="87">
        <v>226</v>
      </c>
      <c r="B98" s="88" t="s">
        <v>768</v>
      </c>
      <c r="C98" s="89" t="s">
        <v>1333</v>
      </c>
      <c r="D98" s="115">
        <v>0</v>
      </c>
      <c r="E98" s="115">
        <v>0</v>
      </c>
      <c r="F98" s="115">
        <v>0</v>
      </c>
      <c r="G98" s="115">
        <v>0</v>
      </c>
      <c r="H98" s="115">
        <v>0</v>
      </c>
      <c r="I98" s="115">
        <v>0</v>
      </c>
      <c r="J98" s="115">
        <v>0</v>
      </c>
      <c r="K98" s="115">
        <v>0</v>
      </c>
      <c r="L98" s="115">
        <v>0</v>
      </c>
      <c r="M98" s="115">
        <v>0</v>
      </c>
      <c r="N98" s="115">
        <v>0</v>
      </c>
      <c r="O98" s="115">
        <v>0</v>
      </c>
      <c r="P98" s="115">
        <v>0</v>
      </c>
      <c r="Q98" s="115">
        <v>0</v>
      </c>
      <c r="R98" s="115">
        <v>0</v>
      </c>
      <c r="S98" s="115">
        <v>0</v>
      </c>
      <c r="T98" s="115">
        <v>0</v>
      </c>
      <c r="U98" s="115">
        <v>0</v>
      </c>
      <c r="V98" s="115">
        <v>0</v>
      </c>
      <c r="W98" s="115">
        <v>0</v>
      </c>
      <c r="X98" s="115">
        <v>0</v>
      </c>
      <c r="Y98" s="115">
        <v>0</v>
      </c>
      <c r="Z98" s="115">
        <v>0</v>
      </c>
      <c r="AA98" s="115">
        <v>0</v>
      </c>
      <c r="AB98" s="115">
        <v>0</v>
      </c>
      <c r="AC98" s="115">
        <v>0</v>
      </c>
      <c r="AD98" s="115">
        <v>0</v>
      </c>
      <c r="AE98" s="115">
        <v>0</v>
      </c>
      <c r="AF98" s="115">
        <v>0</v>
      </c>
      <c r="AG98" s="115">
        <v>0</v>
      </c>
      <c r="AH98" s="115">
        <v>0</v>
      </c>
      <c r="AI98" s="115">
        <v>0</v>
      </c>
      <c r="AJ98" s="115">
        <v>0</v>
      </c>
      <c r="AK98" s="115">
        <v>0</v>
      </c>
      <c r="AL98" s="115">
        <v>0</v>
      </c>
      <c r="AM98" s="115">
        <f t="shared" si="1"/>
        <v>0</v>
      </c>
      <c r="AP98" s="70"/>
    </row>
    <row r="99" spans="1:42" ht="33" hidden="1" customHeight="1">
      <c r="A99" s="87">
        <v>227</v>
      </c>
      <c r="B99" s="88" t="s">
        <v>769</v>
      </c>
      <c r="C99" s="89" t="s">
        <v>1338</v>
      </c>
      <c r="D99" s="115">
        <v>0</v>
      </c>
      <c r="E99" s="115">
        <v>0</v>
      </c>
      <c r="F99" s="115">
        <v>0</v>
      </c>
      <c r="G99" s="115">
        <v>0</v>
      </c>
      <c r="H99" s="115">
        <v>0</v>
      </c>
      <c r="I99" s="115">
        <v>0</v>
      </c>
      <c r="J99" s="115">
        <v>0</v>
      </c>
      <c r="K99" s="115">
        <v>0</v>
      </c>
      <c r="L99" s="115">
        <v>0</v>
      </c>
      <c r="M99" s="115">
        <v>0</v>
      </c>
      <c r="N99" s="115">
        <v>0</v>
      </c>
      <c r="O99" s="115">
        <v>0</v>
      </c>
      <c r="P99" s="115">
        <v>0</v>
      </c>
      <c r="Q99" s="115">
        <v>0</v>
      </c>
      <c r="R99" s="115">
        <v>0</v>
      </c>
      <c r="S99" s="115">
        <v>0</v>
      </c>
      <c r="T99" s="115">
        <v>0</v>
      </c>
      <c r="U99" s="115">
        <v>0</v>
      </c>
      <c r="V99" s="115">
        <v>0</v>
      </c>
      <c r="W99" s="115">
        <v>0</v>
      </c>
      <c r="X99" s="115">
        <v>0</v>
      </c>
      <c r="Y99" s="115">
        <v>0</v>
      </c>
      <c r="Z99" s="115">
        <v>0</v>
      </c>
      <c r="AA99" s="115">
        <v>0</v>
      </c>
      <c r="AB99" s="115">
        <v>0</v>
      </c>
      <c r="AC99" s="115">
        <v>0</v>
      </c>
      <c r="AD99" s="115">
        <v>0</v>
      </c>
      <c r="AE99" s="115">
        <v>0</v>
      </c>
      <c r="AF99" s="115">
        <v>0</v>
      </c>
      <c r="AG99" s="115">
        <v>0</v>
      </c>
      <c r="AH99" s="115">
        <v>0</v>
      </c>
      <c r="AI99" s="115">
        <v>0</v>
      </c>
      <c r="AJ99" s="115">
        <v>0</v>
      </c>
      <c r="AK99" s="115">
        <v>0</v>
      </c>
      <c r="AL99" s="115">
        <v>0</v>
      </c>
      <c r="AM99" s="115">
        <f t="shared" si="1"/>
        <v>0</v>
      </c>
      <c r="AP99" s="70"/>
    </row>
    <row r="100" spans="1:42" ht="33" customHeight="1">
      <c r="A100" s="87">
        <v>234</v>
      </c>
      <c r="B100" s="88" t="s">
        <v>124</v>
      </c>
      <c r="C100" s="89" t="s">
        <v>1336</v>
      </c>
      <c r="D100" s="115">
        <v>0</v>
      </c>
      <c r="E100" s="115">
        <v>0</v>
      </c>
      <c r="F100" s="115">
        <v>126696.81</v>
      </c>
      <c r="G100" s="115">
        <v>1500513.32</v>
      </c>
      <c r="H100" s="115">
        <v>0</v>
      </c>
      <c r="I100" s="115">
        <v>0</v>
      </c>
      <c r="J100" s="115">
        <v>3909</v>
      </c>
      <c r="K100" s="115">
        <v>0</v>
      </c>
      <c r="L100" s="115">
        <v>0</v>
      </c>
      <c r="M100" s="115">
        <v>0</v>
      </c>
      <c r="N100" s="115">
        <v>0</v>
      </c>
      <c r="O100" s="115">
        <v>0</v>
      </c>
      <c r="P100" s="115">
        <v>0</v>
      </c>
      <c r="Q100" s="115">
        <v>0</v>
      </c>
      <c r="R100" s="115">
        <v>0</v>
      </c>
      <c r="S100" s="115">
        <v>0</v>
      </c>
      <c r="T100" s="115">
        <v>0</v>
      </c>
      <c r="U100" s="115">
        <v>0</v>
      </c>
      <c r="V100" s="115">
        <v>0</v>
      </c>
      <c r="W100" s="115">
        <v>0</v>
      </c>
      <c r="X100" s="115">
        <v>0</v>
      </c>
      <c r="Y100" s="115">
        <v>0</v>
      </c>
      <c r="Z100" s="115">
        <v>0</v>
      </c>
      <c r="AA100" s="115">
        <v>0</v>
      </c>
      <c r="AB100" s="115">
        <v>0</v>
      </c>
      <c r="AC100" s="115">
        <v>0</v>
      </c>
      <c r="AD100" s="115">
        <v>0</v>
      </c>
      <c r="AE100" s="115">
        <v>0</v>
      </c>
      <c r="AF100" s="115">
        <v>0</v>
      </c>
      <c r="AG100" s="115">
        <v>0</v>
      </c>
      <c r="AH100" s="115">
        <v>0</v>
      </c>
      <c r="AI100" s="115">
        <v>0</v>
      </c>
      <c r="AJ100" s="115">
        <v>0</v>
      </c>
      <c r="AK100" s="115">
        <v>0</v>
      </c>
      <c r="AL100" s="115">
        <v>0</v>
      </c>
      <c r="AM100" s="115">
        <f t="shared" si="1"/>
        <v>1631119.1300000001</v>
      </c>
      <c r="AP100" s="70"/>
    </row>
    <row r="101" spans="1:42" ht="33" hidden="1" customHeight="1">
      <c r="A101" s="87">
        <v>242</v>
      </c>
      <c r="B101" s="88" t="s">
        <v>770</v>
      </c>
      <c r="C101" s="117" t="s">
        <v>1413</v>
      </c>
      <c r="D101" s="115">
        <v>0</v>
      </c>
      <c r="E101" s="115">
        <v>0</v>
      </c>
      <c r="F101" s="115">
        <v>0</v>
      </c>
      <c r="G101" s="115">
        <v>0</v>
      </c>
      <c r="H101" s="115">
        <v>0</v>
      </c>
      <c r="I101" s="115">
        <v>0</v>
      </c>
      <c r="J101" s="115">
        <v>0</v>
      </c>
      <c r="K101" s="115">
        <v>0</v>
      </c>
      <c r="L101" s="115">
        <v>0</v>
      </c>
      <c r="M101" s="115">
        <v>0</v>
      </c>
      <c r="N101" s="115">
        <v>0</v>
      </c>
      <c r="O101" s="115">
        <v>0</v>
      </c>
      <c r="P101" s="115">
        <v>0</v>
      </c>
      <c r="Q101" s="115">
        <v>0</v>
      </c>
      <c r="R101" s="115">
        <v>0</v>
      </c>
      <c r="S101" s="115">
        <v>0</v>
      </c>
      <c r="T101" s="115">
        <v>0</v>
      </c>
      <c r="U101" s="115">
        <v>0</v>
      </c>
      <c r="V101" s="115">
        <v>0</v>
      </c>
      <c r="W101" s="115">
        <v>0</v>
      </c>
      <c r="X101" s="115">
        <v>0</v>
      </c>
      <c r="Y101" s="115">
        <v>0</v>
      </c>
      <c r="Z101" s="115">
        <v>0</v>
      </c>
      <c r="AA101" s="115">
        <v>0</v>
      </c>
      <c r="AB101" s="115">
        <v>0</v>
      </c>
      <c r="AC101" s="115">
        <v>0</v>
      </c>
      <c r="AD101" s="115">
        <v>0</v>
      </c>
      <c r="AE101" s="115">
        <v>0</v>
      </c>
      <c r="AF101" s="115">
        <v>0</v>
      </c>
      <c r="AG101" s="115">
        <v>0</v>
      </c>
      <c r="AH101" s="115">
        <v>0</v>
      </c>
      <c r="AI101" s="115">
        <v>0</v>
      </c>
      <c r="AJ101" s="115">
        <v>0</v>
      </c>
      <c r="AK101" s="115">
        <v>0</v>
      </c>
      <c r="AL101" s="115">
        <v>0</v>
      </c>
      <c r="AM101" s="115">
        <f t="shared" si="1"/>
        <v>0</v>
      </c>
      <c r="AP101" s="70"/>
    </row>
    <row r="102" spans="1:42" ht="33" hidden="1" customHeight="1">
      <c r="A102" s="87">
        <v>243</v>
      </c>
      <c r="B102" s="88" t="s">
        <v>771</v>
      </c>
      <c r="C102" s="89" t="s">
        <v>1336</v>
      </c>
      <c r="D102" s="115">
        <v>0</v>
      </c>
      <c r="E102" s="115">
        <v>0</v>
      </c>
      <c r="F102" s="115">
        <v>0</v>
      </c>
      <c r="G102" s="115">
        <v>0</v>
      </c>
      <c r="H102" s="115">
        <v>0</v>
      </c>
      <c r="I102" s="115">
        <v>0</v>
      </c>
      <c r="J102" s="115">
        <v>0</v>
      </c>
      <c r="K102" s="115">
        <v>0</v>
      </c>
      <c r="L102" s="115">
        <v>0</v>
      </c>
      <c r="M102" s="115">
        <v>0</v>
      </c>
      <c r="N102" s="115">
        <v>0</v>
      </c>
      <c r="O102" s="115">
        <v>0</v>
      </c>
      <c r="P102" s="115">
        <v>0</v>
      </c>
      <c r="Q102" s="115">
        <v>0</v>
      </c>
      <c r="R102" s="115">
        <v>0</v>
      </c>
      <c r="S102" s="115">
        <v>0</v>
      </c>
      <c r="T102" s="115">
        <v>0</v>
      </c>
      <c r="U102" s="115">
        <v>0</v>
      </c>
      <c r="V102" s="115">
        <v>0</v>
      </c>
      <c r="W102" s="115">
        <v>0</v>
      </c>
      <c r="X102" s="115">
        <v>0</v>
      </c>
      <c r="Y102" s="115">
        <v>0</v>
      </c>
      <c r="Z102" s="115">
        <v>0</v>
      </c>
      <c r="AA102" s="115">
        <v>0</v>
      </c>
      <c r="AB102" s="115">
        <v>0</v>
      </c>
      <c r="AC102" s="115">
        <v>0</v>
      </c>
      <c r="AD102" s="115">
        <v>0</v>
      </c>
      <c r="AE102" s="115">
        <v>0</v>
      </c>
      <c r="AF102" s="115">
        <v>0</v>
      </c>
      <c r="AG102" s="115">
        <v>0</v>
      </c>
      <c r="AH102" s="115">
        <v>0</v>
      </c>
      <c r="AI102" s="115">
        <v>0</v>
      </c>
      <c r="AJ102" s="115">
        <v>0</v>
      </c>
      <c r="AK102" s="115">
        <v>0</v>
      </c>
      <c r="AL102" s="115">
        <v>0</v>
      </c>
      <c r="AM102" s="115">
        <f t="shared" si="1"/>
        <v>0</v>
      </c>
      <c r="AP102" s="70"/>
    </row>
    <row r="103" spans="1:42" ht="33" hidden="1" customHeight="1">
      <c r="A103" s="87">
        <v>244</v>
      </c>
      <c r="B103" s="88" t="s">
        <v>772</v>
      </c>
      <c r="C103" s="89" t="s">
        <v>1342</v>
      </c>
      <c r="D103" s="115">
        <v>0</v>
      </c>
      <c r="E103" s="115">
        <v>0</v>
      </c>
      <c r="F103" s="115">
        <v>0</v>
      </c>
      <c r="G103" s="115">
        <v>0</v>
      </c>
      <c r="H103" s="115">
        <v>0</v>
      </c>
      <c r="I103" s="115">
        <v>0</v>
      </c>
      <c r="J103" s="115">
        <v>0</v>
      </c>
      <c r="K103" s="115">
        <v>0</v>
      </c>
      <c r="L103" s="115">
        <v>0</v>
      </c>
      <c r="M103" s="115">
        <v>0</v>
      </c>
      <c r="N103" s="115">
        <v>0</v>
      </c>
      <c r="O103" s="115">
        <v>0</v>
      </c>
      <c r="P103" s="115">
        <v>0</v>
      </c>
      <c r="Q103" s="115">
        <v>0</v>
      </c>
      <c r="R103" s="115">
        <v>0</v>
      </c>
      <c r="S103" s="115">
        <v>0</v>
      </c>
      <c r="T103" s="115">
        <v>0</v>
      </c>
      <c r="U103" s="115">
        <v>0</v>
      </c>
      <c r="V103" s="115">
        <v>0</v>
      </c>
      <c r="W103" s="115">
        <v>0</v>
      </c>
      <c r="X103" s="115">
        <v>0</v>
      </c>
      <c r="Y103" s="115">
        <v>0</v>
      </c>
      <c r="Z103" s="115">
        <v>0</v>
      </c>
      <c r="AA103" s="115">
        <v>0</v>
      </c>
      <c r="AB103" s="115">
        <v>0</v>
      </c>
      <c r="AC103" s="115">
        <v>0</v>
      </c>
      <c r="AD103" s="115">
        <v>0</v>
      </c>
      <c r="AE103" s="115">
        <v>0</v>
      </c>
      <c r="AF103" s="115">
        <v>0</v>
      </c>
      <c r="AG103" s="115">
        <v>0</v>
      </c>
      <c r="AH103" s="115">
        <v>0</v>
      </c>
      <c r="AI103" s="115">
        <v>0</v>
      </c>
      <c r="AJ103" s="115">
        <v>0</v>
      </c>
      <c r="AK103" s="115">
        <v>0</v>
      </c>
      <c r="AL103" s="115">
        <v>0</v>
      </c>
      <c r="AM103" s="115">
        <f t="shared" si="1"/>
        <v>0</v>
      </c>
      <c r="AP103" s="70"/>
    </row>
    <row r="104" spans="1:42" ht="33" hidden="1" customHeight="1">
      <c r="A104" s="87">
        <v>245</v>
      </c>
      <c r="B104" s="88" t="s">
        <v>773</v>
      </c>
      <c r="C104" s="89" t="s">
        <v>1342</v>
      </c>
      <c r="D104" s="115">
        <v>0</v>
      </c>
      <c r="E104" s="115">
        <v>0</v>
      </c>
      <c r="F104" s="115">
        <v>0</v>
      </c>
      <c r="G104" s="115">
        <v>0</v>
      </c>
      <c r="H104" s="115">
        <v>0</v>
      </c>
      <c r="I104" s="115">
        <v>0</v>
      </c>
      <c r="J104" s="115">
        <v>0</v>
      </c>
      <c r="K104" s="115">
        <v>0</v>
      </c>
      <c r="L104" s="115">
        <v>0</v>
      </c>
      <c r="M104" s="115">
        <v>0</v>
      </c>
      <c r="N104" s="115">
        <v>0</v>
      </c>
      <c r="O104" s="115">
        <v>0</v>
      </c>
      <c r="P104" s="115">
        <v>0</v>
      </c>
      <c r="Q104" s="115">
        <v>0</v>
      </c>
      <c r="R104" s="115">
        <v>0</v>
      </c>
      <c r="S104" s="115">
        <v>0</v>
      </c>
      <c r="T104" s="115">
        <v>0</v>
      </c>
      <c r="U104" s="115">
        <v>0</v>
      </c>
      <c r="V104" s="115">
        <v>0</v>
      </c>
      <c r="W104" s="115">
        <v>0</v>
      </c>
      <c r="X104" s="115">
        <v>0</v>
      </c>
      <c r="Y104" s="115">
        <v>0</v>
      </c>
      <c r="Z104" s="115">
        <v>0</v>
      </c>
      <c r="AA104" s="115">
        <v>0</v>
      </c>
      <c r="AB104" s="115">
        <v>0</v>
      </c>
      <c r="AC104" s="115">
        <v>0</v>
      </c>
      <c r="AD104" s="115">
        <v>0</v>
      </c>
      <c r="AE104" s="115">
        <v>0</v>
      </c>
      <c r="AF104" s="115">
        <v>0</v>
      </c>
      <c r="AG104" s="115">
        <v>0</v>
      </c>
      <c r="AH104" s="115">
        <v>0</v>
      </c>
      <c r="AI104" s="115">
        <v>0</v>
      </c>
      <c r="AJ104" s="115">
        <v>0</v>
      </c>
      <c r="AK104" s="115">
        <v>0</v>
      </c>
      <c r="AL104" s="115">
        <v>0</v>
      </c>
      <c r="AM104" s="115">
        <f t="shared" si="1"/>
        <v>0</v>
      </c>
      <c r="AP104" s="70"/>
    </row>
    <row r="105" spans="1:42" ht="33" hidden="1" customHeight="1">
      <c r="A105" s="87">
        <v>247</v>
      </c>
      <c r="B105" s="88" t="s">
        <v>774</v>
      </c>
      <c r="C105" s="89" t="s">
        <v>1336</v>
      </c>
      <c r="D105" s="115">
        <v>0</v>
      </c>
      <c r="E105" s="115">
        <v>0</v>
      </c>
      <c r="F105" s="115">
        <v>0</v>
      </c>
      <c r="G105" s="115">
        <v>0</v>
      </c>
      <c r="H105" s="115">
        <v>0</v>
      </c>
      <c r="I105" s="115">
        <v>0</v>
      </c>
      <c r="J105" s="115">
        <v>0</v>
      </c>
      <c r="K105" s="115">
        <v>0</v>
      </c>
      <c r="L105" s="115">
        <v>0</v>
      </c>
      <c r="M105" s="115">
        <v>0</v>
      </c>
      <c r="N105" s="115">
        <v>0</v>
      </c>
      <c r="O105" s="115">
        <v>0</v>
      </c>
      <c r="P105" s="115">
        <v>0</v>
      </c>
      <c r="Q105" s="115">
        <v>0</v>
      </c>
      <c r="R105" s="115">
        <v>0</v>
      </c>
      <c r="S105" s="115">
        <v>0</v>
      </c>
      <c r="T105" s="115">
        <v>0</v>
      </c>
      <c r="U105" s="115">
        <v>0</v>
      </c>
      <c r="V105" s="115">
        <v>0</v>
      </c>
      <c r="W105" s="115">
        <v>0</v>
      </c>
      <c r="X105" s="115">
        <v>0</v>
      </c>
      <c r="Y105" s="115">
        <v>0</v>
      </c>
      <c r="Z105" s="115">
        <v>0</v>
      </c>
      <c r="AA105" s="115">
        <v>0</v>
      </c>
      <c r="AB105" s="115">
        <v>0</v>
      </c>
      <c r="AC105" s="115">
        <v>0</v>
      </c>
      <c r="AD105" s="115">
        <v>0</v>
      </c>
      <c r="AE105" s="115">
        <v>0</v>
      </c>
      <c r="AF105" s="115">
        <v>0</v>
      </c>
      <c r="AG105" s="115">
        <v>0</v>
      </c>
      <c r="AH105" s="115">
        <v>0</v>
      </c>
      <c r="AI105" s="115">
        <v>0</v>
      </c>
      <c r="AJ105" s="115">
        <v>0</v>
      </c>
      <c r="AK105" s="115">
        <v>0</v>
      </c>
      <c r="AL105" s="115">
        <v>0</v>
      </c>
      <c r="AM105" s="115">
        <f t="shared" si="1"/>
        <v>0</v>
      </c>
      <c r="AP105" s="70"/>
    </row>
    <row r="106" spans="1:42" ht="33" hidden="1" customHeight="1">
      <c r="A106" s="87">
        <v>248</v>
      </c>
      <c r="B106" s="88" t="s">
        <v>775</v>
      </c>
      <c r="C106" s="117" t="s">
        <v>1301</v>
      </c>
      <c r="D106" s="115">
        <v>0</v>
      </c>
      <c r="E106" s="115">
        <v>0</v>
      </c>
      <c r="F106" s="115">
        <v>0</v>
      </c>
      <c r="G106" s="115">
        <v>0</v>
      </c>
      <c r="H106" s="115">
        <v>0</v>
      </c>
      <c r="I106" s="115">
        <v>0</v>
      </c>
      <c r="J106" s="115">
        <v>0</v>
      </c>
      <c r="K106" s="115">
        <v>0</v>
      </c>
      <c r="L106" s="115">
        <v>0</v>
      </c>
      <c r="M106" s="115">
        <v>0</v>
      </c>
      <c r="N106" s="115">
        <v>0</v>
      </c>
      <c r="O106" s="115">
        <v>0</v>
      </c>
      <c r="P106" s="115">
        <v>0</v>
      </c>
      <c r="Q106" s="115">
        <v>0</v>
      </c>
      <c r="R106" s="115">
        <v>0</v>
      </c>
      <c r="S106" s="115">
        <v>0</v>
      </c>
      <c r="T106" s="115">
        <v>0</v>
      </c>
      <c r="U106" s="115">
        <v>0</v>
      </c>
      <c r="V106" s="115">
        <v>0</v>
      </c>
      <c r="W106" s="115">
        <v>0</v>
      </c>
      <c r="X106" s="115">
        <v>0</v>
      </c>
      <c r="Y106" s="115">
        <v>0</v>
      </c>
      <c r="Z106" s="115">
        <v>0</v>
      </c>
      <c r="AA106" s="115">
        <v>0</v>
      </c>
      <c r="AB106" s="115">
        <v>0</v>
      </c>
      <c r="AC106" s="115">
        <v>0</v>
      </c>
      <c r="AD106" s="115">
        <v>0</v>
      </c>
      <c r="AE106" s="115">
        <v>0</v>
      </c>
      <c r="AF106" s="115">
        <v>0</v>
      </c>
      <c r="AG106" s="115">
        <v>0</v>
      </c>
      <c r="AH106" s="115">
        <v>0</v>
      </c>
      <c r="AI106" s="115">
        <v>0</v>
      </c>
      <c r="AJ106" s="115">
        <v>0</v>
      </c>
      <c r="AK106" s="115">
        <v>0</v>
      </c>
      <c r="AL106" s="115">
        <v>0</v>
      </c>
      <c r="AM106" s="115">
        <f t="shared" si="1"/>
        <v>0</v>
      </c>
      <c r="AP106" s="70"/>
    </row>
    <row r="107" spans="1:42" ht="33" hidden="1" customHeight="1">
      <c r="A107" s="87">
        <v>249</v>
      </c>
      <c r="B107" s="88" t="s">
        <v>776</v>
      </c>
      <c r="C107" s="89" t="s">
        <v>1339</v>
      </c>
      <c r="D107" s="115">
        <v>0</v>
      </c>
      <c r="E107" s="115">
        <v>0</v>
      </c>
      <c r="F107" s="115">
        <v>0</v>
      </c>
      <c r="G107" s="115">
        <v>0</v>
      </c>
      <c r="H107" s="115">
        <v>0</v>
      </c>
      <c r="I107" s="115">
        <v>0</v>
      </c>
      <c r="J107" s="115">
        <v>0</v>
      </c>
      <c r="K107" s="115">
        <v>0</v>
      </c>
      <c r="L107" s="115">
        <v>0</v>
      </c>
      <c r="M107" s="115">
        <v>0</v>
      </c>
      <c r="N107" s="115">
        <v>0</v>
      </c>
      <c r="O107" s="115">
        <v>0</v>
      </c>
      <c r="P107" s="115">
        <v>0</v>
      </c>
      <c r="Q107" s="115">
        <v>0</v>
      </c>
      <c r="R107" s="115">
        <v>0</v>
      </c>
      <c r="S107" s="115">
        <v>0</v>
      </c>
      <c r="T107" s="115">
        <v>0</v>
      </c>
      <c r="U107" s="115">
        <v>0</v>
      </c>
      <c r="V107" s="115">
        <v>0</v>
      </c>
      <c r="W107" s="115">
        <v>0</v>
      </c>
      <c r="X107" s="115">
        <v>0</v>
      </c>
      <c r="Y107" s="115">
        <v>0</v>
      </c>
      <c r="Z107" s="115">
        <v>0</v>
      </c>
      <c r="AA107" s="115">
        <v>0</v>
      </c>
      <c r="AB107" s="115">
        <v>0</v>
      </c>
      <c r="AC107" s="115">
        <v>0</v>
      </c>
      <c r="AD107" s="115">
        <v>0</v>
      </c>
      <c r="AE107" s="115">
        <v>0</v>
      </c>
      <c r="AF107" s="115">
        <v>0</v>
      </c>
      <c r="AG107" s="115">
        <v>0</v>
      </c>
      <c r="AH107" s="115">
        <v>0</v>
      </c>
      <c r="AI107" s="115">
        <v>0</v>
      </c>
      <c r="AJ107" s="115">
        <v>0</v>
      </c>
      <c r="AK107" s="115">
        <v>0</v>
      </c>
      <c r="AL107" s="115">
        <v>0</v>
      </c>
      <c r="AM107" s="115">
        <f t="shared" si="1"/>
        <v>0</v>
      </c>
      <c r="AP107" s="70"/>
    </row>
    <row r="108" spans="1:42" ht="33" hidden="1" customHeight="1">
      <c r="A108" s="87">
        <v>250</v>
      </c>
      <c r="B108" s="88" t="s">
        <v>777</v>
      </c>
      <c r="C108" s="117" t="s">
        <v>1301</v>
      </c>
      <c r="D108" s="115">
        <v>0</v>
      </c>
      <c r="E108" s="115">
        <v>0</v>
      </c>
      <c r="F108" s="115">
        <v>0</v>
      </c>
      <c r="G108" s="115">
        <v>0</v>
      </c>
      <c r="H108" s="115">
        <v>0</v>
      </c>
      <c r="I108" s="115">
        <v>0</v>
      </c>
      <c r="J108" s="115">
        <v>0</v>
      </c>
      <c r="K108" s="115">
        <v>0</v>
      </c>
      <c r="L108" s="115">
        <v>0</v>
      </c>
      <c r="M108" s="115">
        <v>0</v>
      </c>
      <c r="N108" s="115">
        <v>0</v>
      </c>
      <c r="O108" s="115">
        <v>0</v>
      </c>
      <c r="P108" s="115">
        <v>0</v>
      </c>
      <c r="Q108" s="115">
        <v>0</v>
      </c>
      <c r="R108" s="115">
        <v>0</v>
      </c>
      <c r="S108" s="115">
        <v>0</v>
      </c>
      <c r="T108" s="115">
        <v>0</v>
      </c>
      <c r="U108" s="115">
        <v>0</v>
      </c>
      <c r="V108" s="115">
        <v>0</v>
      </c>
      <c r="W108" s="115">
        <v>0</v>
      </c>
      <c r="X108" s="115">
        <v>0</v>
      </c>
      <c r="Y108" s="115">
        <v>0</v>
      </c>
      <c r="Z108" s="115">
        <v>0</v>
      </c>
      <c r="AA108" s="115">
        <v>0</v>
      </c>
      <c r="AB108" s="115">
        <v>0</v>
      </c>
      <c r="AC108" s="115">
        <v>0</v>
      </c>
      <c r="AD108" s="115">
        <v>0</v>
      </c>
      <c r="AE108" s="115">
        <v>0</v>
      </c>
      <c r="AF108" s="115">
        <v>0</v>
      </c>
      <c r="AG108" s="115">
        <v>0</v>
      </c>
      <c r="AH108" s="115">
        <v>0</v>
      </c>
      <c r="AI108" s="115">
        <v>0</v>
      </c>
      <c r="AJ108" s="115">
        <v>0</v>
      </c>
      <c r="AK108" s="115">
        <v>0</v>
      </c>
      <c r="AL108" s="115">
        <v>0</v>
      </c>
      <c r="AM108" s="115">
        <f t="shared" si="1"/>
        <v>0</v>
      </c>
      <c r="AP108" s="70"/>
    </row>
    <row r="109" spans="1:42" ht="33" hidden="1" customHeight="1">
      <c r="A109" s="87">
        <v>251</v>
      </c>
      <c r="B109" s="88" t="s">
        <v>778</v>
      </c>
      <c r="C109" s="89" t="s">
        <v>1339</v>
      </c>
      <c r="D109" s="115">
        <v>0</v>
      </c>
      <c r="E109" s="115">
        <v>0</v>
      </c>
      <c r="F109" s="115">
        <v>0</v>
      </c>
      <c r="G109" s="115">
        <v>0</v>
      </c>
      <c r="H109" s="115">
        <v>0</v>
      </c>
      <c r="I109" s="115">
        <v>0</v>
      </c>
      <c r="J109" s="115">
        <v>0</v>
      </c>
      <c r="K109" s="115">
        <v>0</v>
      </c>
      <c r="L109" s="115">
        <v>0</v>
      </c>
      <c r="M109" s="115">
        <v>0</v>
      </c>
      <c r="N109" s="115">
        <v>0</v>
      </c>
      <c r="O109" s="115">
        <v>0</v>
      </c>
      <c r="P109" s="115">
        <v>0</v>
      </c>
      <c r="Q109" s="115">
        <v>0</v>
      </c>
      <c r="R109" s="115">
        <v>0</v>
      </c>
      <c r="S109" s="115">
        <v>0</v>
      </c>
      <c r="T109" s="115">
        <v>0</v>
      </c>
      <c r="U109" s="115">
        <v>0</v>
      </c>
      <c r="V109" s="115">
        <v>0</v>
      </c>
      <c r="W109" s="115">
        <v>0</v>
      </c>
      <c r="X109" s="115">
        <v>0</v>
      </c>
      <c r="Y109" s="115">
        <v>0</v>
      </c>
      <c r="Z109" s="115">
        <v>0</v>
      </c>
      <c r="AA109" s="115">
        <v>0</v>
      </c>
      <c r="AB109" s="115">
        <v>0</v>
      </c>
      <c r="AC109" s="115">
        <v>0</v>
      </c>
      <c r="AD109" s="115">
        <v>0</v>
      </c>
      <c r="AE109" s="115">
        <v>0</v>
      </c>
      <c r="AF109" s="115">
        <v>0</v>
      </c>
      <c r="AG109" s="115">
        <v>0</v>
      </c>
      <c r="AH109" s="115">
        <v>0</v>
      </c>
      <c r="AI109" s="115">
        <v>0</v>
      </c>
      <c r="AJ109" s="115">
        <v>0</v>
      </c>
      <c r="AK109" s="115">
        <v>0</v>
      </c>
      <c r="AL109" s="115">
        <v>0</v>
      </c>
      <c r="AM109" s="115">
        <f t="shared" si="1"/>
        <v>0</v>
      </c>
      <c r="AP109" s="70"/>
    </row>
    <row r="110" spans="1:42" ht="33" customHeight="1">
      <c r="A110" s="87">
        <v>253</v>
      </c>
      <c r="B110" s="88" t="s">
        <v>779</v>
      </c>
      <c r="C110" s="89" t="s">
        <v>1341</v>
      </c>
      <c r="D110" s="115">
        <v>0</v>
      </c>
      <c r="E110" s="115">
        <v>0</v>
      </c>
      <c r="F110" s="115">
        <v>0</v>
      </c>
      <c r="G110" s="115">
        <v>2264.9900000000002</v>
      </c>
      <c r="H110" s="115">
        <v>0</v>
      </c>
      <c r="I110" s="115">
        <v>0</v>
      </c>
      <c r="J110" s="115">
        <v>0</v>
      </c>
      <c r="K110" s="115">
        <v>0</v>
      </c>
      <c r="L110" s="115">
        <v>0</v>
      </c>
      <c r="M110" s="115">
        <v>0</v>
      </c>
      <c r="N110" s="115">
        <v>0</v>
      </c>
      <c r="O110" s="115">
        <v>0</v>
      </c>
      <c r="P110" s="115">
        <v>0</v>
      </c>
      <c r="Q110" s="115">
        <v>0</v>
      </c>
      <c r="R110" s="115">
        <v>0</v>
      </c>
      <c r="S110" s="115">
        <v>0</v>
      </c>
      <c r="T110" s="115">
        <v>0</v>
      </c>
      <c r="U110" s="115">
        <v>0</v>
      </c>
      <c r="V110" s="115">
        <v>0</v>
      </c>
      <c r="W110" s="115">
        <v>0</v>
      </c>
      <c r="X110" s="115">
        <v>0</v>
      </c>
      <c r="Y110" s="115">
        <v>0</v>
      </c>
      <c r="Z110" s="115">
        <v>0</v>
      </c>
      <c r="AA110" s="115">
        <v>0</v>
      </c>
      <c r="AB110" s="115">
        <v>0</v>
      </c>
      <c r="AC110" s="115">
        <v>0</v>
      </c>
      <c r="AD110" s="115">
        <v>0</v>
      </c>
      <c r="AE110" s="115">
        <v>0</v>
      </c>
      <c r="AF110" s="115">
        <v>0</v>
      </c>
      <c r="AG110" s="115">
        <v>0</v>
      </c>
      <c r="AH110" s="115">
        <v>0</v>
      </c>
      <c r="AI110" s="115">
        <v>0</v>
      </c>
      <c r="AJ110" s="115">
        <v>0</v>
      </c>
      <c r="AK110" s="115">
        <v>0</v>
      </c>
      <c r="AL110" s="115">
        <v>0</v>
      </c>
      <c r="AM110" s="115">
        <f t="shared" si="1"/>
        <v>2264.9900000000002</v>
      </c>
      <c r="AP110" s="70"/>
    </row>
    <row r="111" spans="1:42" ht="33" customHeight="1">
      <c r="A111" s="87">
        <v>254</v>
      </c>
      <c r="B111" s="88" t="s">
        <v>780</v>
      </c>
      <c r="C111" s="89" t="s">
        <v>1333</v>
      </c>
      <c r="D111" s="115">
        <v>0</v>
      </c>
      <c r="E111" s="115">
        <v>0</v>
      </c>
      <c r="F111" s="115">
        <v>0</v>
      </c>
      <c r="G111" s="115">
        <v>1650</v>
      </c>
      <c r="H111" s="115">
        <v>0</v>
      </c>
      <c r="I111" s="115">
        <v>0</v>
      </c>
      <c r="J111" s="115">
        <v>0</v>
      </c>
      <c r="K111" s="115">
        <v>0</v>
      </c>
      <c r="L111" s="115">
        <v>0</v>
      </c>
      <c r="M111" s="115">
        <v>0</v>
      </c>
      <c r="N111" s="115">
        <v>0</v>
      </c>
      <c r="O111" s="115">
        <v>0</v>
      </c>
      <c r="P111" s="115">
        <v>0</v>
      </c>
      <c r="Q111" s="115">
        <v>0</v>
      </c>
      <c r="R111" s="115">
        <v>0</v>
      </c>
      <c r="S111" s="115">
        <v>0</v>
      </c>
      <c r="T111" s="115">
        <v>0</v>
      </c>
      <c r="U111" s="115">
        <v>0</v>
      </c>
      <c r="V111" s="115">
        <v>0</v>
      </c>
      <c r="W111" s="115">
        <v>0</v>
      </c>
      <c r="X111" s="115">
        <v>0</v>
      </c>
      <c r="Y111" s="115">
        <v>0</v>
      </c>
      <c r="Z111" s="115">
        <v>0</v>
      </c>
      <c r="AA111" s="115">
        <v>0</v>
      </c>
      <c r="AB111" s="115">
        <v>0</v>
      </c>
      <c r="AC111" s="115">
        <v>0</v>
      </c>
      <c r="AD111" s="115">
        <v>0</v>
      </c>
      <c r="AE111" s="115">
        <v>0</v>
      </c>
      <c r="AF111" s="115">
        <v>0</v>
      </c>
      <c r="AG111" s="115">
        <v>0</v>
      </c>
      <c r="AH111" s="115">
        <v>0</v>
      </c>
      <c r="AI111" s="115">
        <v>0</v>
      </c>
      <c r="AJ111" s="115">
        <v>0</v>
      </c>
      <c r="AK111" s="115">
        <v>0</v>
      </c>
      <c r="AL111" s="115">
        <v>0</v>
      </c>
      <c r="AM111" s="115">
        <f t="shared" si="1"/>
        <v>1650</v>
      </c>
      <c r="AP111" s="70"/>
    </row>
    <row r="112" spans="1:42" ht="33" hidden="1" customHeight="1">
      <c r="A112" s="87">
        <v>265</v>
      </c>
      <c r="B112" s="88" t="s">
        <v>781</v>
      </c>
      <c r="C112" s="117" t="s">
        <v>1338</v>
      </c>
      <c r="D112" s="115">
        <v>0</v>
      </c>
      <c r="E112" s="115">
        <v>0</v>
      </c>
      <c r="F112" s="115">
        <v>0</v>
      </c>
      <c r="G112" s="115">
        <v>0</v>
      </c>
      <c r="H112" s="115">
        <v>0</v>
      </c>
      <c r="I112" s="115">
        <v>0</v>
      </c>
      <c r="J112" s="115">
        <v>0</v>
      </c>
      <c r="K112" s="115">
        <v>0</v>
      </c>
      <c r="L112" s="115">
        <v>0</v>
      </c>
      <c r="M112" s="115">
        <v>0</v>
      </c>
      <c r="N112" s="115">
        <v>0</v>
      </c>
      <c r="O112" s="115">
        <v>0</v>
      </c>
      <c r="P112" s="115">
        <v>0</v>
      </c>
      <c r="Q112" s="115">
        <v>0</v>
      </c>
      <c r="R112" s="115">
        <v>0</v>
      </c>
      <c r="S112" s="115">
        <v>0</v>
      </c>
      <c r="T112" s="115">
        <v>0</v>
      </c>
      <c r="U112" s="115">
        <v>0</v>
      </c>
      <c r="V112" s="115">
        <v>0</v>
      </c>
      <c r="W112" s="115">
        <v>0</v>
      </c>
      <c r="X112" s="115">
        <v>0</v>
      </c>
      <c r="Y112" s="115">
        <v>0</v>
      </c>
      <c r="Z112" s="115">
        <v>0</v>
      </c>
      <c r="AA112" s="115">
        <v>0</v>
      </c>
      <c r="AB112" s="115">
        <v>0</v>
      </c>
      <c r="AC112" s="115">
        <v>0</v>
      </c>
      <c r="AD112" s="115">
        <v>0</v>
      </c>
      <c r="AE112" s="115">
        <v>0</v>
      </c>
      <c r="AF112" s="115">
        <v>0</v>
      </c>
      <c r="AG112" s="115">
        <v>0</v>
      </c>
      <c r="AH112" s="115">
        <v>0</v>
      </c>
      <c r="AI112" s="115">
        <v>0</v>
      </c>
      <c r="AJ112" s="115">
        <v>0</v>
      </c>
      <c r="AK112" s="115">
        <v>0</v>
      </c>
      <c r="AL112" s="115">
        <v>0</v>
      </c>
      <c r="AM112" s="115">
        <f t="shared" si="1"/>
        <v>0</v>
      </c>
      <c r="AP112" s="70"/>
    </row>
    <row r="113" spans="1:42" ht="33" hidden="1" customHeight="1">
      <c r="A113" s="87">
        <v>266</v>
      </c>
      <c r="B113" s="88" t="s">
        <v>782</v>
      </c>
      <c r="C113" s="117" t="s">
        <v>1338</v>
      </c>
      <c r="D113" s="115">
        <v>0</v>
      </c>
      <c r="E113" s="115">
        <v>0</v>
      </c>
      <c r="F113" s="115">
        <v>0</v>
      </c>
      <c r="G113" s="115">
        <v>0</v>
      </c>
      <c r="H113" s="115">
        <v>0</v>
      </c>
      <c r="I113" s="115">
        <v>0</v>
      </c>
      <c r="J113" s="115">
        <v>0</v>
      </c>
      <c r="K113" s="115">
        <v>0</v>
      </c>
      <c r="L113" s="115">
        <v>0</v>
      </c>
      <c r="M113" s="115">
        <v>0</v>
      </c>
      <c r="N113" s="115">
        <v>0</v>
      </c>
      <c r="O113" s="115">
        <v>0</v>
      </c>
      <c r="P113" s="115">
        <v>0</v>
      </c>
      <c r="Q113" s="115">
        <v>0</v>
      </c>
      <c r="R113" s="115">
        <v>0</v>
      </c>
      <c r="S113" s="115">
        <v>0</v>
      </c>
      <c r="T113" s="115">
        <v>0</v>
      </c>
      <c r="U113" s="115">
        <v>0</v>
      </c>
      <c r="V113" s="115">
        <v>0</v>
      </c>
      <c r="W113" s="115">
        <v>0</v>
      </c>
      <c r="X113" s="115">
        <v>0</v>
      </c>
      <c r="Y113" s="115">
        <v>0</v>
      </c>
      <c r="Z113" s="115">
        <v>0</v>
      </c>
      <c r="AA113" s="115">
        <v>0</v>
      </c>
      <c r="AB113" s="115">
        <v>0</v>
      </c>
      <c r="AC113" s="115">
        <v>0</v>
      </c>
      <c r="AD113" s="115">
        <v>0</v>
      </c>
      <c r="AE113" s="115">
        <v>0</v>
      </c>
      <c r="AF113" s="115">
        <v>0</v>
      </c>
      <c r="AG113" s="115">
        <v>0</v>
      </c>
      <c r="AH113" s="115">
        <v>0</v>
      </c>
      <c r="AI113" s="115">
        <v>0</v>
      </c>
      <c r="AJ113" s="115">
        <v>0</v>
      </c>
      <c r="AK113" s="115">
        <v>0</v>
      </c>
      <c r="AL113" s="115">
        <v>0</v>
      </c>
      <c r="AM113" s="115">
        <f t="shared" si="1"/>
        <v>0</v>
      </c>
      <c r="AP113" s="70"/>
    </row>
    <row r="114" spans="1:42" ht="33" hidden="1" customHeight="1">
      <c r="A114" s="87">
        <v>267</v>
      </c>
      <c r="B114" s="88" t="s">
        <v>783</v>
      </c>
      <c r="C114" s="117" t="s">
        <v>1338</v>
      </c>
      <c r="D114" s="115">
        <v>0</v>
      </c>
      <c r="E114" s="115">
        <v>0</v>
      </c>
      <c r="F114" s="115">
        <v>0</v>
      </c>
      <c r="G114" s="115">
        <v>0</v>
      </c>
      <c r="H114" s="115">
        <v>0</v>
      </c>
      <c r="I114" s="115">
        <v>0</v>
      </c>
      <c r="J114" s="115">
        <v>0</v>
      </c>
      <c r="K114" s="115">
        <v>0</v>
      </c>
      <c r="L114" s="115">
        <v>0</v>
      </c>
      <c r="M114" s="115">
        <v>0</v>
      </c>
      <c r="N114" s="115">
        <v>0</v>
      </c>
      <c r="O114" s="115">
        <v>0</v>
      </c>
      <c r="P114" s="115">
        <v>0</v>
      </c>
      <c r="Q114" s="115">
        <v>0</v>
      </c>
      <c r="R114" s="115">
        <v>0</v>
      </c>
      <c r="S114" s="115">
        <v>0</v>
      </c>
      <c r="T114" s="115">
        <v>0</v>
      </c>
      <c r="U114" s="115">
        <v>0</v>
      </c>
      <c r="V114" s="115">
        <v>0</v>
      </c>
      <c r="W114" s="115">
        <v>0</v>
      </c>
      <c r="X114" s="115">
        <v>0</v>
      </c>
      <c r="Y114" s="115">
        <v>0</v>
      </c>
      <c r="Z114" s="115">
        <v>0</v>
      </c>
      <c r="AA114" s="115">
        <v>0</v>
      </c>
      <c r="AB114" s="115">
        <v>0</v>
      </c>
      <c r="AC114" s="115">
        <v>0</v>
      </c>
      <c r="AD114" s="115">
        <v>0</v>
      </c>
      <c r="AE114" s="115">
        <v>0</v>
      </c>
      <c r="AF114" s="115">
        <v>0</v>
      </c>
      <c r="AG114" s="115">
        <v>0</v>
      </c>
      <c r="AH114" s="115">
        <v>0</v>
      </c>
      <c r="AI114" s="115">
        <v>0</v>
      </c>
      <c r="AJ114" s="115">
        <v>0</v>
      </c>
      <c r="AK114" s="115">
        <v>0</v>
      </c>
      <c r="AL114" s="115">
        <v>0</v>
      </c>
      <c r="AM114" s="115">
        <f t="shared" si="1"/>
        <v>0</v>
      </c>
      <c r="AP114" s="70"/>
    </row>
    <row r="115" spans="1:42" ht="33" hidden="1" customHeight="1">
      <c r="A115" s="87">
        <v>268</v>
      </c>
      <c r="B115" s="88" t="s">
        <v>784</v>
      </c>
      <c r="C115" s="117" t="s">
        <v>1338</v>
      </c>
      <c r="D115" s="115">
        <v>0</v>
      </c>
      <c r="E115" s="115">
        <v>0</v>
      </c>
      <c r="F115" s="115">
        <v>0</v>
      </c>
      <c r="G115" s="115">
        <v>0</v>
      </c>
      <c r="H115" s="115">
        <v>0</v>
      </c>
      <c r="I115" s="115">
        <v>0</v>
      </c>
      <c r="J115" s="115">
        <v>0</v>
      </c>
      <c r="K115" s="115">
        <v>0</v>
      </c>
      <c r="L115" s="115">
        <v>0</v>
      </c>
      <c r="M115" s="115">
        <v>0</v>
      </c>
      <c r="N115" s="115">
        <v>0</v>
      </c>
      <c r="O115" s="115">
        <v>0</v>
      </c>
      <c r="P115" s="115">
        <v>0</v>
      </c>
      <c r="Q115" s="115">
        <v>0</v>
      </c>
      <c r="R115" s="115">
        <v>0</v>
      </c>
      <c r="S115" s="115">
        <v>0</v>
      </c>
      <c r="T115" s="115">
        <v>0</v>
      </c>
      <c r="U115" s="115">
        <v>0</v>
      </c>
      <c r="V115" s="115">
        <v>0</v>
      </c>
      <c r="W115" s="115">
        <v>0</v>
      </c>
      <c r="X115" s="115">
        <v>0</v>
      </c>
      <c r="Y115" s="115">
        <v>0</v>
      </c>
      <c r="Z115" s="115">
        <v>0</v>
      </c>
      <c r="AA115" s="115">
        <v>0</v>
      </c>
      <c r="AB115" s="115">
        <v>0</v>
      </c>
      <c r="AC115" s="115">
        <v>0</v>
      </c>
      <c r="AD115" s="115">
        <v>0</v>
      </c>
      <c r="AE115" s="115">
        <v>0</v>
      </c>
      <c r="AF115" s="115">
        <v>0</v>
      </c>
      <c r="AG115" s="115">
        <v>0</v>
      </c>
      <c r="AH115" s="115">
        <v>0</v>
      </c>
      <c r="AI115" s="115">
        <v>0</v>
      </c>
      <c r="AJ115" s="115">
        <v>0</v>
      </c>
      <c r="AK115" s="115">
        <v>0</v>
      </c>
      <c r="AL115" s="115">
        <v>0</v>
      </c>
      <c r="AM115" s="115">
        <f t="shared" si="1"/>
        <v>0</v>
      </c>
      <c r="AP115" s="70"/>
    </row>
    <row r="116" spans="1:42" ht="33" customHeight="1">
      <c r="A116" s="87">
        <v>269</v>
      </c>
      <c r="B116" s="88" t="s">
        <v>785</v>
      </c>
      <c r="C116" s="117" t="s">
        <v>1338</v>
      </c>
      <c r="D116" s="115">
        <v>0</v>
      </c>
      <c r="E116" s="115">
        <v>0</v>
      </c>
      <c r="F116" s="115">
        <v>94412</v>
      </c>
      <c r="G116" s="115">
        <v>0</v>
      </c>
      <c r="H116" s="115">
        <v>0</v>
      </c>
      <c r="I116" s="115">
        <v>0</v>
      </c>
      <c r="J116" s="115">
        <v>0</v>
      </c>
      <c r="K116" s="115">
        <v>0</v>
      </c>
      <c r="L116" s="115">
        <v>0</v>
      </c>
      <c r="M116" s="115">
        <v>0</v>
      </c>
      <c r="N116" s="115">
        <v>0</v>
      </c>
      <c r="O116" s="115">
        <v>0</v>
      </c>
      <c r="P116" s="115">
        <v>0</v>
      </c>
      <c r="Q116" s="115">
        <v>0</v>
      </c>
      <c r="R116" s="115">
        <v>0</v>
      </c>
      <c r="S116" s="115">
        <v>0</v>
      </c>
      <c r="T116" s="115">
        <v>0</v>
      </c>
      <c r="U116" s="115">
        <v>0</v>
      </c>
      <c r="V116" s="115">
        <v>0</v>
      </c>
      <c r="W116" s="115">
        <v>0</v>
      </c>
      <c r="X116" s="115">
        <v>0</v>
      </c>
      <c r="Y116" s="115">
        <v>0</v>
      </c>
      <c r="Z116" s="115">
        <v>0</v>
      </c>
      <c r="AA116" s="115">
        <v>0</v>
      </c>
      <c r="AB116" s="115">
        <v>0</v>
      </c>
      <c r="AC116" s="115">
        <v>0</v>
      </c>
      <c r="AD116" s="115">
        <v>0</v>
      </c>
      <c r="AE116" s="115">
        <v>0</v>
      </c>
      <c r="AF116" s="115">
        <v>0</v>
      </c>
      <c r="AG116" s="115">
        <v>0</v>
      </c>
      <c r="AH116" s="115">
        <v>0</v>
      </c>
      <c r="AI116" s="115">
        <v>0</v>
      </c>
      <c r="AJ116" s="115">
        <v>0</v>
      </c>
      <c r="AK116" s="115">
        <v>0</v>
      </c>
      <c r="AL116" s="115">
        <v>0</v>
      </c>
      <c r="AM116" s="115">
        <f t="shared" si="1"/>
        <v>94412</v>
      </c>
      <c r="AP116" s="70"/>
    </row>
    <row r="117" spans="1:42" ht="33" hidden="1" customHeight="1">
      <c r="A117" s="87">
        <v>270</v>
      </c>
      <c r="B117" s="88" t="s">
        <v>786</v>
      </c>
      <c r="C117" s="117" t="s">
        <v>1338</v>
      </c>
      <c r="D117" s="115">
        <v>0</v>
      </c>
      <c r="E117" s="115">
        <v>0</v>
      </c>
      <c r="F117" s="115">
        <v>0</v>
      </c>
      <c r="G117" s="115">
        <v>0</v>
      </c>
      <c r="H117" s="115">
        <v>0</v>
      </c>
      <c r="I117" s="115">
        <v>0</v>
      </c>
      <c r="J117" s="115">
        <v>0</v>
      </c>
      <c r="K117" s="115">
        <v>0</v>
      </c>
      <c r="L117" s="115">
        <v>0</v>
      </c>
      <c r="M117" s="115">
        <v>0</v>
      </c>
      <c r="N117" s="115">
        <v>0</v>
      </c>
      <c r="O117" s="115">
        <v>0</v>
      </c>
      <c r="P117" s="115">
        <v>0</v>
      </c>
      <c r="Q117" s="115">
        <v>0</v>
      </c>
      <c r="R117" s="115">
        <v>0</v>
      </c>
      <c r="S117" s="115">
        <v>0</v>
      </c>
      <c r="T117" s="115">
        <v>0</v>
      </c>
      <c r="U117" s="115">
        <v>0</v>
      </c>
      <c r="V117" s="115">
        <v>0</v>
      </c>
      <c r="W117" s="115">
        <v>0</v>
      </c>
      <c r="X117" s="115">
        <v>0</v>
      </c>
      <c r="Y117" s="115">
        <v>0</v>
      </c>
      <c r="Z117" s="115">
        <v>0</v>
      </c>
      <c r="AA117" s="115">
        <v>0</v>
      </c>
      <c r="AB117" s="115">
        <v>0</v>
      </c>
      <c r="AC117" s="115">
        <v>0</v>
      </c>
      <c r="AD117" s="115">
        <v>0</v>
      </c>
      <c r="AE117" s="115">
        <v>0</v>
      </c>
      <c r="AF117" s="115">
        <v>0</v>
      </c>
      <c r="AG117" s="115">
        <v>0</v>
      </c>
      <c r="AH117" s="115">
        <v>0</v>
      </c>
      <c r="AI117" s="115">
        <v>0</v>
      </c>
      <c r="AJ117" s="115">
        <v>0</v>
      </c>
      <c r="AK117" s="115">
        <v>0</v>
      </c>
      <c r="AL117" s="115">
        <v>0</v>
      </c>
      <c r="AM117" s="115">
        <f t="shared" si="1"/>
        <v>0</v>
      </c>
      <c r="AP117" s="70"/>
    </row>
    <row r="118" spans="1:42" ht="33" hidden="1" customHeight="1">
      <c r="A118" s="87">
        <v>271</v>
      </c>
      <c r="B118" s="88" t="s">
        <v>787</v>
      </c>
      <c r="C118" s="117" t="s">
        <v>1338</v>
      </c>
      <c r="D118" s="115">
        <v>0</v>
      </c>
      <c r="E118" s="115">
        <v>0</v>
      </c>
      <c r="F118" s="115">
        <v>0</v>
      </c>
      <c r="G118" s="115">
        <v>0</v>
      </c>
      <c r="H118" s="115">
        <v>0</v>
      </c>
      <c r="I118" s="115">
        <v>0</v>
      </c>
      <c r="J118" s="115">
        <v>0</v>
      </c>
      <c r="K118" s="115">
        <v>0</v>
      </c>
      <c r="L118" s="115">
        <v>0</v>
      </c>
      <c r="M118" s="115">
        <v>0</v>
      </c>
      <c r="N118" s="115">
        <v>0</v>
      </c>
      <c r="O118" s="115">
        <v>0</v>
      </c>
      <c r="P118" s="115">
        <v>0</v>
      </c>
      <c r="Q118" s="115">
        <v>0</v>
      </c>
      <c r="R118" s="115">
        <v>0</v>
      </c>
      <c r="S118" s="115">
        <v>0</v>
      </c>
      <c r="T118" s="115">
        <v>0</v>
      </c>
      <c r="U118" s="115">
        <v>0</v>
      </c>
      <c r="V118" s="115">
        <v>0</v>
      </c>
      <c r="W118" s="115">
        <v>0</v>
      </c>
      <c r="X118" s="115">
        <v>0</v>
      </c>
      <c r="Y118" s="115">
        <v>0</v>
      </c>
      <c r="Z118" s="115">
        <v>0</v>
      </c>
      <c r="AA118" s="115">
        <v>0</v>
      </c>
      <c r="AB118" s="115">
        <v>0</v>
      </c>
      <c r="AC118" s="115">
        <v>0</v>
      </c>
      <c r="AD118" s="115">
        <v>0</v>
      </c>
      <c r="AE118" s="115">
        <v>0</v>
      </c>
      <c r="AF118" s="115">
        <v>0</v>
      </c>
      <c r="AG118" s="115">
        <v>0</v>
      </c>
      <c r="AH118" s="115">
        <v>0</v>
      </c>
      <c r="AI118" s="115">
        <v>0</v>
      </c>
      <c r="AJ118" s="115">
        <v>0</v>
      </c>
      <c r="AK118" s="115">
        <v>0</v>
      </c>
      <c r="AL118" s="115">
        <v>0</v>
      </c>
      <c r="AM118" s="115">
        <f t="shared" si="1"/>
        <v>0</v>
      </c>
      <c r="AP118" s="70"/>
    </row>
    <row r="119" spans="1:42" ht="33" hidden="1" customHeight="1">
      <c r="A119" s="87">
        <v>272</v>
      </c>
      <c r="B119" s="88" t="s">
        <v>788</v>
      </c>
      <c r="C119" s="117" t="s">
        <v>1338</v>
      </c>
      <c r="D119" s="115">
        <v>0</v>
      </c>
      <c r="E119" s="115">
        <v>0</v>
      </c>
      <c r="F119" s="115">
        <v>0</v>
      </c>
      <c r="G119" s="115">
        <v>0</v>
      </c>
      <c r="H119" s="115">
        <v>0</v>
      </c>
      <c r="I119" s="115">
        <v>0</v>
      </c>
      <c r="J119" s="115">
        <v>0</v>
      </c>
      <c r="K119" s="115">
        <v>0</v>
      </c>
      <c r="L119" s="115">
        <v>0</v>
      </c>
      <c r="M119" s="115">
        <v>0</v>
      </c>
      <c r="N119" s="115">
        <v>0</v>
      </c>
      <c r="O119" s="115">
        <v>0</v>
      </c>
      <c r="P119" s="115">
        <v>0</v>
      </c>
      <c r="Q119" s="115">
        <v>0</v>
      </c>
      <c r="R119" s="115">
        <v>0</v>
      </c>
      <c r="S119" s="115">
        <v>0</v>
      </c>
      <c r="T119" s="115">
        <v>0</v>
      </c>
      <c r="U119" s="115">
        <v>0</v>
      </c>
      <c r="V119" s="115">
        <v>0</v>
      </c>
      <c r="W119" s="115">
        <v>0</v>
      </c>
      <c r="X119" s="115">
        <v>0</v>
      </c>
      <c r="Y119" s="115">
        <v>0</v>
      </c>
      <c r="Z119" s="115">
        <v>0</v>
      </c>
      <c r="AA119" s="115">
        <v>0</v>
      </c>
      <c r="AB119" s="115">
        <v>0</v>
      </c>
      <c r="AC119" s="115">
        <v>0</v>
      </c>
      <c r="AD119" s="115">
        <v>0</v>
      </c>
      <c r="AE119" s="115">
        <v>0</v>
      </c>
      <c r="AF119" s="115">
        <v>0</v>
      </c>
      <c r="AG119" s="115">
        <v>0</v>
      </c>
      <c r="AH119" s="115">
        <v>0</v>
      </c>
      <c r="AI119" s="115">
        <v>0</v>
      </c>
      <c r="AJ119" s="115">
        <v>0</v>
      </c>
      <c r="AK119" s="115">
        <v>0</v>
      </c>
      <c r="AL119" s="115">
        <v>0</v>
      </c>
      <c r="AM119" s="115">
        <f t="shared" si="1"/>
        <v>0</v>
      </c>
      <c r="AP119" s="70"/>
    </row>
    <row r="120" spans="1:42" ht="33" hidden="1" customHeight="1">
      <c r="A120" s="87">
        <v>273</v>
      </c>
      <c r="B120" s="88" t="s">
        <v>789</v>
      </c>
      <c r="C120" s="117" t="s">
        <v>1338</v>
      </c>
      <c r="D120" s="115">
        <v>0</v>
      </c>
      <c r="E120" s="115">
        <v>0</v>
      </c>
      <c r="F120" s="115">
        <v>0</v>
      </c>
      <c r="G120" s="115">
        <v>0</v>
      </c>
      <c r="H120" s="115">
        <v>0</v>
      </c>
      <c r="I120" s="115">
        <v>0</v>
      </c>
      <c r="J120" s="115">
        <v>0</v>
      </c>
      <c r="K120" s="115">
        <v>0</v>
      </c>
      <c r="L120" s="115">
        <v>0</v>
      </c>
      <c r="M120" s="115">
        <v>0</v>
      </c>
      <c r="N120" s="115">
        <v>0</v>
      </c>
      <c r="O120" s="115">
        <v>0</v>
      </c>
      <c r="P120" s="115">
        <v>0</v>
      </c>
      <c r="Q120" s="115">
        <v>0</v>
      </c>
      <c r="R120" s="115">
        <v>0</v>
      </c>
      <c r="S120" s="115">
        <v>0</v>
      </c>
      <c r="T120" s="115">
        <v>0</v>
      </c>
      <c r="U120" s="115">
        <v>0</v>
      </c>
      <c r="V120" s="115">
        <v>0</v>
      </c>
      <c r="W120" s="115">
        <v>0</v>
      </c>
      <c r="X120" s="115">
        <v>0</v>
      </c>
      <c r="Y120" s="115">
        <v>0</v>
      </c>
      <c r="Z120" s="115">
        <v>0</v>
      </c>
      <c r="AA120" s="115">
        <v>0</v>
      </c>
      <c r="AB120" s="115">
        <v>0</v>
      </c>
      <c r="AC120" s="115">
        <v>0</v>
      </c>
      <c r="AD120" s="115">
        <v>0</v>
      </c>
      <c r="AE120" s="115">
        <v>0</v>
      </c>
      <c r="AF120" s="115">
        <v>0</v>
      </c>
      <c r="AG120" s="115">
        <v>0</v>
      </c>
      <c r="AH120" s="115">
        <v>0</v>
      </c>
      <c r="AI120" s="115">
        <v>0</v>
      </c>
      <c r="AJ120" s="115">
        <v>0</v>
      </c>
      <c r="AK120" s="115">
        <v>0</v>
      </c>
      <c r="AL120" s="115">
        <v>0</v>
      </c>
      <c r="AM120" s="115">
        <f t="shared" si="1"/>
        <v>0</v>
      </c>
      <c r="AP120" s="70"/>
    </row>
    <row r="121" spans="1:42" ht="33" hidden="1" customHeight="1">
      <c r="A121" s="87">
        <v>281</v>
      </c>
      <c r="B121" s="88" t="s">
        <v>790</v>
      </c>
      <c r="C121" s="89" t="s">
        <v>1340</v>
      </c>
      <c r="D121" s="115">
        <v>0</v>
      </c>
      <c r="E121" s="115">
        <v>0</v>
      </c>
      <c r="F121" s="115">
        <v>0</v>
      </c>
      <c r="G121" s="115">
        <v>0</v>
      </c>
      <c r="H121" s="115">
        <v>0</v>
      </c>
      <c r="I121" s="115">
        <v>0</v>
      </c>
      <c r="J121" s="115">
        <v>0</v>
      </c>
      <c r="K121" s="115">
        <v>0</v>
      </c>
      <c r="L121" s="115">
        <v>0</v>
      </c>
      <c r="M121" s="115">
        <v>0</v>
      </c>
      <c r="N121" s="115">
        <v>0</v>
      </c>
      <c r="O121" s="115">
        <v>0</v>
      </c>
      <c r="P121" s="115">
        <v>0</v>
      </c>
      <c r="Q121" s="115">
        <v>0</v>
      </c>
      <c r="R121" s="115">
        <v>0</v>
      </c>
      <c r="S121" s="115">
        <v>0</v>
      </c>
      <c r="T121" s="115">
        <v>0</v>
      </c>
      <c r="U121" s="115">
        <v>0</v>
      </c>
      <c r="V121" s="115">
        <v>0</v>
      </c>
      <c r="W121" s="115">
        <v>0</v>
      </c>
      <c r="X121" s="115">
        <v>0</v>
      </c>
      <c r="Y121" s="115">
        <v>0</v>
      </c>
      <c r="Z121" s="115">
        <v>0</v>
      </c>
      <c r="AA121" s="115">
        <v>0</v>
      </c>
      <c r="AB121" s="115">
        <v>0</v>
      </c>
      <c r="AC121" s="115">
        <v>0</v>
      </c>
      <c r="AD121" s="115">
        <v>0</v>
      </c>
      <c r="AE121" s="115">
        <v>0</v>
      </c>
      <c r="AF121" s="115">
        <v>0</v>
      </c>
      <c r="AG121" s="115">
        <v>0</v>
      </c>
      <c r="AH121" s="115">
        <v>0</v>
      </c>
      <c r="AI121" s="115">
        <v>0</v>
      </c>
      <c r="AJ121" s="115">
        <v>0</v>
      </c>
      <c r="AK121" s="115">
        <v>0</v>
      </c>
      <c r="AL121" s="115">
        <v>0</v>
      </c>
      <c r="AM121" s="115">
        <f t="shared" si="1"/>
        <v>0</v>
      </c>
      <c r="AP121" s="70"/>
    </row>
    <row r="122" spans="1:42" ht="33" customHeight="1">
      <c r="A122" s="87">
        <v>283</v>
      </c>
      <c r="B122" s="88" t="s">
        <v>146</v>
      </c>
      <c r="C122" s="89" t="s">
        <v>1338</v>
      </c>
      <c r="D122" s="115">
        <v>0</v>
      </c>
      <c r="E122" s="115">
        <v>111</v>
      </c>
      <c r="F122" s="115">
        <v>1354188</v>
      </c>
      <c r="G122" s="115">
        <v>62830.37000000001</v>
      </c>
      <c r="H122" s="115">
        <v>0</v>
      </c>
      <c r="I122" s="115">
        <v>0</v>
      </c>
      <c r="J122" s="115">
        <v>0</v>
      </c>
      <c r="K122" s="115">
        <v>0</v>
      </c>
      <c r="L122" s="115">
        <v>0</v>
      </c>
      <c r="M122" s="115">
        <v>0</v>
      </c>
      <c r="N122" s="115">
        <v>0</v>
      </c>
      <c r="O122" s="115">
        <v>0</v>
      </c>
      <c r="P122" s="115">
        <v>0</v>
      </c>
      <c r="Q122" s="115">
        <v>0</v>
      </c>
      <c r="R122" s="115">
        <v>0</v>
      </c>
      <c r="S122" s="115">
        <v>0</v>
      </c>
      <c r="T122" s="115">
        <v>0</v>
      </c>
      <c r="U122" s="115">
        <v>0</v>
      </c>
      <c r="V122" s="115">
        <v>0</v>
      </c>
      <c r="W122" s="115">
        <v>0</v>
      </c>
      <c r="X122" s="115">
        <v>0</v>
      </c>
      <c r="Y122" s="115">
        <v>0</v>
      </c>
      <c r="Z122" s="115">
        <v>0</v>
      </c>
      <c r="AA122" s="115">
        <v>0</v>
      </c>
      <c r="AB122" s="115">
        <v>0</v>
      </c>
      <c r="AC122" s="115">
        <v>0</v>
      </c>
      <c r="AD122" s="115">
        <v>0</v>
      </c>
      <c r="AE122" s="115">
        <v>0</v>
      </c>
      <c r="AF122" s="115">
        <v>0</v>
      </c>
      <c r="AG122" s="115">
        <v>0</v>
      </c>
      <c r="AH122" s="115">
        <v>0</v>
      </c>
      <c r="AI122" s="115">
        <v>0</v>
      </c>
      <c r="AJ122" s="115">
        <v>0</v>
      </c>
      <c r="AK122" s="115">
        <v>0</v>
      </c>
      <c r="AL122" s="115">
        <v>0</v>
      </c>
      <c r="AM122" s="115">
        <f t="shared" si="1"/>
        <v>1417129.37</v>
      </c>
      <c r="AP122" s="70"/>
    </row>
    <row r="123" spans="1:42" ht="33" customHeight="1">
      <c r="A123" s="87">
        <v>287</v>
      </c>
      <c r="B123" s="88" t="s">
        <v>791</v>
      </c>
      <c r="C123" s="89" t="s">
        <v>1334</v>
      </c>
      <c r="D123" s="115">
        <v>0</v>
      </c>
      <c r="E123" s="115">
        <v>0</v>
      </c>
      <c r="F123" s="115">
        <v>0</v>
      </c>
      <c r="G123" s="115">
        <v>614527.31999999995</v>
      </c>
      <c r="H123" s="115">
        <v>0</v>
      </c>
      <c r="I123" s="115">
        <v>0</v>
      </c>
      <c r="J123" s="115">
        <v>0</v>
      </c>
      <c r="K123" s="115">
        <v>0</v>
      </c>
      <c r="L123" s="115">
        <v>0</v>
      </c>
      <c r="M123" s="115">
        <v>0</v>
      </c>
      <c r="N123" s="115">
        <v>0</v>
      </c>
      <c r="O123" s="115">
        <v>0</v>
      </c>
      <c r="P123" s="115">
        <v>0</v>
      </c>
      <c r="Q123" s="115">
        <v>0</v>
      </c>
      <c r="R123" s="115">
        <v>0</v>
      </c>
      <c r="S123" s="115">
        <v>0</v>
      </c>
      <c r="T123" s="115">
        <v>0</v>
      </c>
      <c r="U123" s="115">
        <v>0</v>
      </c>
      <c r="V123" s="115">
        <v>0</v>
      </c>
      <c r="W123" s="115">
        <v>0</v>
      </c>
      <c r="X123" s="115">
        <v>0</v>
      </c>
      <c r="Y123" s="115">
        <v>0</v>
      </c>
      <c r="Z123" s="115">
        <v>0</v>
      </c>
      <c r="AA123" s="115">
        <v>0</v>
      </c>
      <c r="AB123" s="115">
        <v>0</v>
      </c>
      <c r="AC123" s="115">
        <v>0</v>
      </c>
      <c r="AD123" s="115">
        <v>0</v>
      </c>
      <c r="AE123" s="115">
        <v>0</v>
      </c>
      <c r="AF123" s="115">
        <v>0</v>
      </c>
      <c r="AG123" s="115">
        <v>0</v>
      </c>
      <c r="AH123" s="115">
        <v>0</v>
      </c>
      <c r="AI123" s="115">
        <v>0</v>
      </c>
      <c r="AJ123" s="115">
        <v>0</v>
      </c>
      <c r="AK123" s="115">
        <v>0</v>
      </c>
      <c r="AL123" s="115">
        <v>0</v>
      </c>
      <c r="AM123" s="115">
        <f t="shared" si="1"/>
        <v>614527.31999999995</v>
      </c>
      <c r="AP123" s="70"/>
    </row>
    <row r="124" spans="1:42" ht="33" hidden="1" customHeight="1">
      <c r="A124" s="87">
        <v>288</v>
      </c>
      <c r="B124" s="88" t="s">
        <v>792</v>
      </c>
      <c r="C124" s="117" t="s">
        <v>1413</v>
      </c>
      <c r="D124" s="115">
        <v>0</v>
      </c>
      <c r="E124" s="115">
        <v>0</v>
      </c>
      <c r="F124" s="115">
        <v>0</v>
      </c>
      <c r="G124" s="115">
        <v>0</v>
      </c>
      <c r="H124" s="115">
        <v>0</v>
      </c>
      <c r="I124" s="115">
        <v>0</v>
      </c>
      <c r="J124" s="115">
        <v>0</v>
      </c>
      <c r="K124" s="115">
        <v>0</v>
      </c>
      <c r="L124" s="115">
        <v>0</v>
      </c>
      <c r="M124" s="115">
        <v>0</v>
      </c>
      <c r="N124" s="115">
        <v>0</v>
      </c>
      <c r="O124" s="115">
        <v>0</v>
      </c>
      <c r="P124" s="115">
        <v>0</v>
      </c>
      <c r="Q124" s="115">
        <v>0</v>
      </c>
      <c r="R124" s="115">
        <v>0</v>
      </c>
      <c r="S124" s="115">
        <v>0</v>
      </c>
      <c r="T124" s="115">
        <v>0</v>
      </c>
      <c r="U124" s="115">
        <v>0</v>
      </c>
      <c r="V124" s="115">
        <v>0</v>
      </c>
      <c r="W124" s="115">
        <v>0</v>
      </c>
      <c r="X124" s="115">
        <v>0</v>
      </c>
      <c r="Y124" s="115">
        <v>0</v>
      </c>
      <c r="Z124" s="115">
        <v>0</v>
      </c>
      <c r="AA124" s="115">
        <v>0</v>
      </c>
      <c r="AB124" s="115">
        <v>0</v>
      </c>
      <c r="AC124" s="115">
        <v>0</v>
      </c>
      <c r="AD124" s="115">
        <v>0</v>
      </c>
      <c r="AE124" s="115">
        <v>0</v>
      </c>
      <c r="AF124" s="115">
        <v>0</v>
      </c>
      <c r="AG124" s="115">
        <v>0</v>
      </c>
      <c r="AH124" s="115">
        <v>0</v>
      </c>
      <c r="AI124" s="115">
        <v>0</v>
      </c>
      <c r="AJ124" s="115">
        <v>0</v>
      </c>
      <c r="AK124" s="115">
        <v>0</v>
      </c>
      <c r="AL124" s="115">
        <v>0</v>
      </c>
      <c r="AM124" s="115">
        <f t="shared" si="1"/>
        <v>0</v>
      </c>
      <c r="AP124" s="70"/>
    </row>
    <row r="125" spans="1:42" ht="33" hidden="1" customHeight="1">
      <c r="A125" s="87">
        <v>289</v>
      </c>
      <c r="B125" s="88" t="s">
        <v>793</v>
      </c>
      <c r="C125" s="89" t="s">
        <v>1335</v>
      </c>
      <c r="D125" s="115">
        <v>0</v>
      </c>
      <c r="E125" s="115">
        <v>0</v>
      </c>
      <c r="F125" s="115">
        <v>0</v>
      </c>
      <c r="G125" s="115">
        <v>0</v>
      </c>
      <c r="H125" s="115">
        <v>0</v>
      </c>
      <c r="I125" s="115">
        <v>0</v>
      </c>
      <c r="J125" s="115">
        <v>0</v>
      </c>
      <c r="K125" s="115">
        <v>0</v>
      </c>
      <c r="L125" s="115">
        <v>0</v>
      </c>
      <c r="M125" s="115">
        <v>0</v>
      </c>
      <c r="N125" s="115">
        <v>0</v>
      </c>
      <c r="O125" s="115">
        <v>0</v>
      </c>
      <c r="P125" s="115">
        <v>0</v>
      </c>
      <c r="Q125" s="115">
        <v>0</v>
      </c>
      <c r="R125" s="115">
        <v>0</v>
      </c>
      <c r="S125" s="115">
        <v>0</v>
      </c>
      <c r="T125" s="115">
        <v>0</v>
      </c>
      <c r="U125" s="115">
        <v>0</v>
      </c>
      <c r="V125" s="115">
        <v>0</v>
      </c>
      <c r="W125" s="115">
        <v>0</v>
      </c>
      <c r="X125" s="115">
        <v>0</v>
      </c>
      <c r="Y125" s="115">
        <v>0</v>
      </c>
      <c r="Z125" s="115">
        <v>0</v>
      </c>
      <c r="AA125" s="115">
        <v>0</v>
      </c>
      <c r="AB125" s="115">
        <v>0</v>
      </c>
      <c r="AC125" s="115">
        <v>0</v>
      </c>
      <c r="AD125" s="115">
        <v>0</v>
      </c>
      <c r="AE125" s="115">
        <v>0</v>
      </c>
      <c r="AF125" s="115">
        <v>0</v>
      </c>
      <c r="AG125" s="115">
        <v>0</v>
      </c>
      <c r="AH125" s="115">
        <v>0</v>
      </c>
      <c r="AI125" s="115">
        <v>0</v>
      </c>
      <c r="AJ125" s="115">
        <v>0</v>
      </c>
      <c r="AK125" s="115">
        <v>0</v>
      </c>
      <c r="AL125" s="115">
        <v>0</v>
      </c>
      <c r="AM125" s="115">
        <f t="shared" si="1"/>
        <v>0</v>
      </c>
      <c r="AP125" s="70"/>
    </row>
    <row r="126" spans="1:42" ht="33" customHeight="1">
      <c r="A126" s="87">
        <v>290</v>
      </c>
      <c r="B126" s="88" t="s">
        <v>794</v>
      </c>
      <c r="C126" s="89" t="s">
        <v>1338</v>
      </c>
      <c r="D126" s="115">
        <v>0</v>
      </c>
      <c r="E126" s="115">
        <v>0</v>
      </c>
      <c r="F126" s="115">
        <v>21762.13</v>
      </c>
      <c r="G126" s="115">
        <v>9421.66</v>
      </c>
      <c r="H126" s="115">
        <v>0</v>
      </c>
      <c r="I126" s="115">
        <v>0</v>
      </c>
      <c r="J126" s="115">
        <v>0</v>
      </c>
      <c r="K126" s="115">
        <v>0</v>
      </c>
      <c r="L126" s="115">
        <v>0</v>
      </c>
      <c r="M126" s="115">
        <v>0</v>
      </c>
      <c r="N126" s="115">
        <v>0</v>
      </c>
      <c r="O126" s="115">
        <v>0</v>
      </c>
      <c r="P126" s="115">
        <v>0</v>
      </c>
      <c r="Q126" s="115">
        <v>0</v>
      </c>
      <c r="R126" s="115">
        <v>0</v>
      </c>
      <c r="S126" s="115">
        <v>0</v>
      </c>
      <c r="T126" s="115">
        <v>0</v>
      </c>
      <c r="U126" s="115">
        <v>0</v>
      </c>
      <c r="V126" s="115">
        <v>0</v>
      </c>
      <c r="W126" s="115">
        <v>0</v>
      </c>
      <c r="X126" s="115">
        <v>0</v>
      </c>
      <c r="Y126" s="115">
        <v>0</v>
      </c>
      <c r="Z126" s="115">
        <v>0</v>
      </c>
      <c r="AA126" s="115">
        <v>0</v>
      </c>
      <c r="AB126" s="115">
        <v>0</v>
      </c>
      <c r="AC126" s="115">
        <v>0</v>
      </c>
      <c r="AD126" s="115">
        <v>0</v>
      </c>
      <c r="AE126" s="115">
        <v>0</v>
      </c>
      <c r="AF126" s="115">
        <v>0</v>
      </c>
      <c r="AG126" s="115">
        <v>0</v>
      </c>
      <c r="AH126" s="115">
        <v>0</v>
      </c>
      <c r="AI126" s="115">
        <v>0</v>
      </c>
      <c r="AJ126" s="115">
        <v>0</v>
      </c>
      <c r="AK126" s="115">
        <v>0</v>
      </c>
      <c r="AL126" s="115">
        <v>0</v>
      </c>
      <c r="AM126" s="115">
        <f t="shared" si="1"/>
        <v>31183.79</v>
      </c>
      <c r="AP126" s="70"/>
    </row>
    <row r="127" spans="1:42" ht="33" customHeight="1">
      <c r="A127" s="87">
        <v>291</v>
      </c>
      <c r="B127" s="88" t="s">
        <v>795</v>
      </c>
      <c r="C127" s="89" t="s">
        <v>1340</v>
      </c>
      <c r="D127" s="115">
        <v>0</v>
      </c>
      <c r="E127" s="115">
        <v>0</v>
      </c>
      <c r="F127" s="115">
        <v>24641515.419999998</v>
      </c>
      <c r="G127" s="115">
        <v>13154269.66</v>
      </c>
      <c r="H127" s="115">
        <v>0</v>
      </c>
      <c r="I127" s="115">
        <v>400</v>
      </c>
      <c r="J127" s="115">
        <v>7992473.8700000001</v>
      </c>
      <c r="K127" s="115">
        <v>0</v>
      </c>
      <c r="L127" s="115">
        <v>0</v>
      </c>
      <c r="M127" s="115">
        <v>0</v>
      </c>
      <c r="N127" s="115">
        <v>0</v>
      </c>
      <c r="O127" s="115">
        <v>0</v>
      </c>
      <c r="P127" s="115">
        <v>0</v>
      </c>
      <c r="Q127" s="115">
        <v>0</v>
      </c>
      <c r="R127" s="115">
        <v>0</v>
      </c>
      <c r="S127" s="115">
        <v>0</v>
      </c>
      <c r="T127" s="115">
        <v>0</v>
      </c>
      <c r="U127" s="115">
        <v>0</v>
      </c>
      <c r="V127" s="115">
        <v>0</v>
      </c>
      <c r="W127" s="115">
        <v>0</v>
      </c>
      <c r="X127" s="115">
        <v>0</v>
      </c>
      <c r="Y127" s="115">
        <v>0</v>
      </c>
      <c r="Z127" s="115">
        <v>0</v>
      </c>
      <c r="AA127" s="115">
        <v>0</v>
      </c>
      <c r="AB127" s="115">
        <v>280742840.51999998</v>
      </c>
      <c r="AC127" s="115">
        <v>0</v>
      </c>
      <c r="AD127" s="115">
        <v>0</v>
      </c>
      <c r="AE127" s="115">
        <v>0</v>
      </c>
      <c r="AF127" s="115">
        <v>0</v>
      </c>
      <c r="AG127" s="115">
        <v>0</v>
      </c>
      <c r="AH127" s="115">
        <v>0</v>
      </c>
      <c r="AI127" s="115">
        <v>0</v>
      </c>
      <c r="AJ127" s="115">
        <v>0</v>
      </c>
      <c r="AK127" s="115">
        <v>0</v>
      </c>
      <c r="AL127" s="115">
        <v>0</v>
      </c>
      <c r="AM127" s="115">
        <f t="shared" si="1"/>
        <v>326531499.46999997</v>
      </c>
      <c r="AP127" s="70"/>
    </row>
    <row r="128" spans="1:42" ht="33" customHeight="1">
      <c r="A128" s="87">
        <v>292</v>
      </c>
      <c r="B128" s="88" t="s">
        <v>152</v>
      </c>
      <c r="C128" s="89" t="s">
        <v>1339</v>
      </c>
      <c r="D128" s="115">
        <v>0</v>
      </c>
      <c r="E128" s="115">
        <v>271.10000000000002</v>
      </c>
      <c r="F128" s="115">
        <v>107186</v>
      </c>
      <c r="G128" s="115">
        <v>1805</v>
      </c>
      <c r="H128" s="115">
        <v>0</v>
      </c>
      <c r="I128" s="115">
        <v>0</v>
      </c>
      <c r="J128" s="115">
        <v>0</v>
      </c>
      <c r="K128" s="115">
        <v>0</v>
      </c>
      <c r="L128" s="115">
        <v>0</v>
      </c>
      <c r="M128" s="115">
        <v>0</v>
      </c>
      <c r="N128" s="115">
        <v>0</v>
      </c>
      <c r="O128" s="115">
        <v>0</v>
      </c>
      <c r="P128" s="115">
        <v>0</v>
      </c>
      <c r="Q128" s="115">
        <v>0</v>
      </c>
      <c r="R128" s="115">
        <v>0</v>
      </c>
      <c r="S128" s="115">
        <v>0</v>
      </c>
      <c r="T128" s="115">
        <v>0</v>
      </c>
      <c r="U128" s="115">
        <v>0</v>
      </c>
      <c r="V128" s="115">
        <v>0</v>
      </c>
      <c r="W128" s="115">
        <v>0</v>
      </c>
      <c r="X128" s="115">
        <v>0</v>
      </c>
      <c r="Y128" s="115">
        <v>0</v>
      </c>
      <c r="Z128" s="115">
        <v>0</v>
      </c>
      <c r="AA128" s="115">
        <v>0</v>
      </c>
      <c r="AB128" s="115">
        <v>0</v>
      </c>
      <c r="AC128" s="115">
        <v>0</v>
      </c>
      <c r="AD128" s="115">
        <v>0</v>
      </c>
      <c r="AE128" s="115">
        <v>0</v>
      </c>
      <c r="AF128" s="115">
        <v>0</v>
      </c>
      <c r="AG128" s="115">
        <v>0</v>
      </c>
      <c r="AH128" s="115">
        <v>0</v>
      </c>
      <c r="AI128" s="115">
        <v>0</v>
      </c>
      <c r="AJ128" s="115">
        <v>0</v>
      </c>
      <c r="AK128" s="115">
        <v>0</v>
      </c>
      <c r="AL128" s="115">
        <v>0</v>
      </c>
      <c r="AM128" s="115">
        <f t="shared" si="1"/>
        <v>109262.1</v>
      </c>
      <c r="AP128" s="70"/>
    </row>
    <row r="129" spans="1:42" ht="33" customHeight="1">
      <c r="A129" s="87">
        <v>293</v>
      </c>
      <c r="B129" s="88" t="s">
        <v>796</v>
      </c>
      <c r="C129" s="89" t="s">
        <v>1339</v>
      </c>
      <c r="D129" s="115">
        <v>0</v>
      </c>
      <c r="E129" s="115">
        <v>0</v>
      </c>
      <c r="F129" s="115">
        <v>662</v>
      </c>
      <c r="G129" s="115">
        <v>0</v>
      </c>
      <c r="H129" s="115">
        <v>0</v>
      </c>
      <c r="I129" s="115">
        <v>0</v>
      </c>
      <c r="J129" s="115">
        <v>9931457</v>
      </c>
      <c r="K129" s="115">
        <v>0</v>
      </c>
      <c r="L129" s="115">
        <v>0</v>
      </c>
      <c r="M129" s="115">
        <v>0</v>
      </c>
      <c r="N129" s="115">
        <v>0</v>
      </c>
      <c r="O129" s="115">
        <v>0</v>
      </c>
      <c r="P129" s="115">
        <v>0</v>
      </c>
      <c r="Q129" s="115">
        <v>0</v>
      </c>
      <c r="R129" s="115">
        <v>0</v>
      </c>
      <c r="S129" s="115">
        <v>0</v>
      </c>
      <c r="T129" s="115">
        <v>0</v>
      </c>
      <c r="U129" s="115">
        <v>0</v>
      </c>
      <c r="V129" s="115">
        <v>0</v>
      </c>
      <c r="W129" s="115">
        <v>0</v>
      </c>
      <c r="X129" s="115">
        <v>0</v>
      </c>
      <c r="Y129" s="115">
        <v>0</v>
      </c>
      <c r="Z129" s="115">
        <v>0</v>
      </c>
      <c r="AA129" s="115">
        <v>0</v>
      </c>
      <c r="AB129" s="115">
        <v>0</v>
      </c>
      <c r="AC129" s="115">
        <v>0</v>
      </c>
      <c r="AD129" s="115">
        <v>0</v>
      </c>
      <c r="AE129" s="115">
        <v>0</v>
      </c>
      <c r="AF129" s="115">
        <v>0</v>
      </c>
      <c r="AG129" s="115">
        <v>0</v>
      </c>
      <c r="AH129" s="115">
        <v>0</v>
      </c>
      <c r="AI129" s="115">
        <v>0</v>
      </c>
      <c r="AJ129" s="115">
        <v>0</v>
      </c>
      <c r="AK129" s="115">
        <v>0</v>
      </c>
      <c r="AL129" s="115">
        <v>0</v>
      </c>
      <c r="AM129" s="115">
        <f t="shared" si="1"/>
        <v>9932119</v>
      </c>
      <c r="AP129" s="70"/>
    </row>
    <row r="130" spans="1:42" ht="33" hidden="1" customHeight="1">
      <c r="A130" s="87">
        <v>294</v>
      </c>
      <c r="B130" s="88" t="s">
        <v>154</v>
      </c>
      <c r="C130" s="117" t="s">
        <v>1301</v>
      </c>
      <c r="D130" s="115">
        <v>0</v>
      </c>
      <c r="E130" s="115">
        <v>0</v>
      </c>
      <c r="F130" s="115">
        <v>0</v>
      </c>
      <c r="G130" s="115">
        <v>0</v>
      </c>
      <c r="H130" s="115">
        <v>0</v>
      </c>
      <c r="I130" s="115">
        <v>0</v>
      </c>
      <c r="J130" s="115">
        <v>0</v>
      </c>
      <c r="K130" s="115">
        <v>0</v>
      </c>
      <c r="L130" s="115">
        <v>0</v>
      </c>
      <c r="M130" s="115">
        <v>0</v>
      </c>
      <c r="N130" s="115">
        <v>0</v>
      </c>
      <c r="O130" s="115">
        <v>0</v>
      </c>
      <c r="P130" s="115">
        <v>0</v>
      </c>
      <c r="Q130" s="115">
        <v>0</v>
      </c>
      <c r="R130" s="115">
        <v>0</v>
      </c>
      <c r="S130" s="115">
        <v>0</v>
      </c>
      <c r="T130" s="115">
        <v>0</v>
      </c>
      <c r="U130" s="115">
        <v>0</v>
      </c>
      <c r="V130" s="115">
        <v>0</v>
      </c>
      <c r="W130" s="115">
        <v>0</v>
      </c>
      <c r="X130" s="115">
        <v>0</v>
      </c>
      <c r="Y130" s="115">
        <v>0</v>
      </c>
      <c r="Z130" s="115">
        <v>0</v>
      </c>
      <c r="AA130" s="115">
        <v>0</v>
      </c>
      <c r="AB130" s="115">
        <v>0</v>
      </c>
      <c r="AC130" s="115">
        <v>0</v>
      </c>
      <c r="AD130" s="115">
        <v>0</v>
      </c>
      <c r="AE130" s="115">
        <v>0</v>
      </c>
      <c r="AF130" s="115">
        <v>0</v>
      </c>
      <c r="AG130" s="115">
        <v>0</v>
      </c>
      <c r="AH130" s="115">
        <v>0</v>
      </c>
      <c r="AI130" s="115">
        <v>0</v>
      </c>
      <c r="AJ130" s="115">
        <v>0</v>
      </c>
      <c r="AK130" s="115">
        <v>0</v>
      </c>
      <c r="AL130" s="115">
        <v>0</v>
      </c>
      <c r="AM130" s="115">
        <f t="shared" si="1"/>
        <v>0</v>
      </c>
      <c r="AP130" s="70"/>
    </row>
    <row r="131" spans="1:42" ht="33" hidden="1" customHeight="1">
      <c r="A131" s="87">
        <v>295</v>
      </c>
      <c r="B131" s="88" t="s">
        <v>155</v>
      </c>
      <c r="C131" s="117" t="s">
        <v>1301</v>
      </c>
      <c r="D131" s="115">
        <v>0</v>
      </c>
      <c r="E131" s="115">
        <v>0</v>
      </c>
      <c r="F131" s="115">
        <v>0</v>
      </c>
      <c r="G131" s="115">
        <v>0</v>
      </c>
      <c r="H131" s="115">
        <v>0</v>
      </c>
      <c r="I131" s="115">
        <v>0</v>
      </c>
      <c r="J131" s="115">
        <v>0</v>
      </c>
      <c r="K131" s="115">
        <v>0</v>
      </c>
      <c r="L131" s="115">
        <v>0</v>
      </c>
      <c r="M131" s="115">
        <v>0</v>
      </c>
      <c r="N131" s="115">
        <v>0</v>
      </c>
      <c r="O131" s="115">
        <v>0</v>
      </c>
      <c r="P131" s="115">
        <v>0</v>
      </c>
      <c r="Q131" s="115">
        <v>0</v>
      </c>
      <c r="R131" s="115">
        <v>0</v>
      </c>
      <c r="S131" s="115">
        <v>0</v>
      </c>
      <c r="T131" s="115">
        <v>0</v>
      </c>
      <c r="U131" s="115">
        <v>0</v>
      </c>
      <c r="V131" s="115">
        <v>0</v>
      </c>
      <c r="W131" s="115">
        <v>0</v>
      </c>
      <c r="X131" s="115">
        <v>0</v>
      </c>
      <c r="Y131" s="115">
        <v>0</v>
      </c>
      <c r="Z131" s="115">
        <v>0</v>
      </c>
      <c r="AA131" s="115">
        <v>0</v>
      </c>
      <c r="AB131" s="115">
        <v>0</v>
      </c>
      <c r="AC131" s="115">
        <v>0</v>
      </c>
      <c r="AD131" s="115">
        <v>0</v>
      </c>
      <c r="AE131" s="115">
        <v>0</v>
      </c>
      <c r="AF131" s="115">
        <v>0</v>
      </c>
      <c r="AG131" s="115">
        <v>0</v>
      </c>
      <c r="AH131" s="115">
        <v>0</v>
      </c>
      <c r="AI131" s="115">
        <v>0</v>
      </c>
      <c r="AJ131" s="115">
        <v>0</v>
      </c>
      <c r="AK131" s="115">
        <v>0</v>
      </c>
      <c r="AL131" s="115">
        <v>0</v>
      </c>
      <c r="AM131" s="115">
        <f t="shared" si="1"/>
        <v>0</v>
      </c>
      <c r="AP131" s="70"/>
    </row>
    <row r="132" spans="1:42" ht="33" hidden="1" customHeight="1">
      <c r="A132" s="87">
        <v>296</v>
      </c>
      <c r="B132" s="88" t="s">
        <v>156</v>
      </c>
      <c r="C132" s="117" t="s">
        <v>1301</v>
      </c>
      <c r="D132" s="115">
        <v>0</v>
      </c>
      <c r="E132" s="115">
        <v>0</v>
      </c>
      <c r="F132" s="115">
        <v>0</v>
      </c>
      <c r="G132" s="115">
        <v>0</v>
      </c>
      <c r="H132" s="115">
        <v>0</v>
      </c>
      <c r="I132" s="115">
        <v>0</v>
      </c>
      <c r="J132" s="115">
        <v>0</v>
      </c>
      <c r="K132" s="115">
        <v>0</v>
      </c>
      <c r="L132" s="115">
        <v>0</v>
      </c>
      <c r="M132" s="115">
        <v>0</v>
      </c>
      <c r="N132" s="115">
        <v>0</v>
      </c>
      <c r="O132" s="115">
        <v>0</v>
      </c>
      <c r="P132" s="115">
        <v>0</v>
      </c>
      <c r="Q132" s="115">
        <v>0</v>
      </c>
      <c r="R132" s="115">
        <v>0</v>
      </c>
      <c r="S132" s="115">
        <v>0</v>
      </c>
      <c r="T132" s="115">
        <v>0</v>
      </c>
      <c r="U132" s="115">
        <v>0</v>
      </c>
      <c r="V132" s="115">
        <v>0</v>
      </c>
      <c r="W132" s="115">
        <v>0</v>
      </c>
      <c r="X132" s="115">
        <v>0</v>
      </c>
      <c r="Y132" s="115">
        <v>0</v>
      </c>
      <c r="Z132" s="115">
        <v>0</v>
      </c>
      <c r="AA132" s="115">
        <v>0</v>
      </c>
      <c r="AB132" s="115">
        <v>0</v>
      </c>
      <c r="AC132" s="115">
        <v>0</v>
      </c>
      <c r="AD132" s="115">
        <v>0</v>
      </c>
      <c r="AE132" s="115">
        <v>0</v>
      </c>
      <c r="AF132" s="115">
        <v>0</v>
      </c>
      <c r="AG132" s="115">
        <v>0</v>
      </c>
      <c r="AH132" s="115">
        <v>0</v>
      </c>
      <c r="AI132" s="115">
        <v>0</v>
      </c>
      <c r="AJ132" s="115">
        <v>0</v>
      </c>
      <c r="AK132" s="115">
        <v>0</v>
      </c>
      <c r="AL132" s="115">
        <v>0</v>
      </c>
      <c r="AM132" s="115">
        <f t="shared" si="1"/>
        <v>0</v>
      </c>
      <c r="AP132" s="70"/>
    </row>
    <row r="133" spans="1:42" ht="33" hidden="1" customHeight="1">
      <c r="A133" s="87">
        <v>297</v>
      </c>
      <c r="B133" s="88" t="s">
        <v>797</v>
      </c>
      <c r="C133" s="117" t="s">
        <v>1301</v>
      </c>
      <c r="D133" s="115">
        <v>0</v>
      </c>
      <c r="E133" s="115">
        <v>0</v>
      </c>
      <c r="F133" s="115">
        <v>0</v>
      </c>
      <c r="G133" s="115">
        <v>0</v>
      </c>
      <c r="H133" s="115">
        <v>0</v>
      </c>
      <c r="I133" s="115">
        <v>0</v>
      </c>
      <c r="J133" s="115">
        <v>0</v>
      </c>
      <c r="K133" s="115">
        <v>0</v>
      </c>
      <c r="L133" s="115">
        <v>0</v>
      </c>
      <c r="M133" s="115">
        <v>0</v>
      </c>
      <c r="N133" s="115">
        <v>0</v>
      </c>
      <c r="O133" s="115">
        <v>0</v>
      </c>
      <c r="P133" s="115">
        <v>0</v>
      </c>
      <c r="Q133" s="115">
        <v>0</v>
      </c>
      <c r="R133" s="115">
        <v>0</v>
      </c>
      <c r="S133" s="115">
        <v>0</v>
      </c>
      <c r="T133" s="115">
        <v>0</v>
      </c>
      <c r="U133" s="115">
        <v>0</v>
      </c>
      <c r="V133" s="115">
        <v>0</v>
      </c>
      <c r="W133" s="115">
        <v>0</v>
      </c>
      <c r="X133" s="115">
        <v>0</v>
      </c>
      <c r="Y133" s="115">
        <v>0</v>
      </c>
      <c r="Z133" s="115">
        <v>0</v>
      </c>
      <c r="AA133" s="115">
        <v>0</v>
      </c>
      <c r="AB133" s="115">
        <v>0</v>
      </c>
      <c r="AC133" s="115">
        <v>0</v>
      </c>
      <c r="AD133" s="115">
        <v>0</v>
      </c>
      <c r="AE133" s="115">
        <v>0</v>
      </c>
      <c r="AF133" s="115">
        <v>0</v>
      </c>
      <c r="AG133" s="115">
        <v>0</v>
      </c>
      <c r="AH133" s="115">
        <v>0</v>
      </c>
      <c r="AI133" s="115">
        <v>0</v>
      </c>
      <c r="AJ133" s="115">
        <v>0</v>
      </c>
      <c r="AK133" s="115">
        <v>0</v>
      </c>
      <c r="AL133" s="115">
        <v>0</v>
      </c>
      <c r="AM133" s="115">
        <f t="shared" si="1"/>
        <v>0</v>
      </c>
      <c r="AP133" s="70"/>
    </row>
    <row r="134" spans="1:42" ht="33" hidden="1" customHeight="1">
      <c r="A134" s="87">
        <v>298</v>
      </c>
      <c r="B134" s="88" t="s">
        <v>798</v>
      </c>
      <c r="C134" s="117" t="s">
        <v>1413</v>
      </c>
      <c r="D134" s="115">
        <v>0</v>
      </c>
      <c r="E134" s="115">
        <v>0</v>
      </c>
      <c r="F134" s="115">
        <v>0</v>
      </c>
      <c r="G134" s="115">
        <v>0</v>
      </c>
      <c r="H134" s="115">
        <v>0</v>
      </c>
      <c r="I134" s="115">
        <v>0</v>
      </c>
      <c r="J134" s="115">
        <v>0</v>
      </c>
      <c r="K134" s="115">
        <v>0</v>
      </c>
      <c r="L134" s="115">
        <v>0</v>
      </c>
      <c r="M134" s="115">
        <v>0</v>
      </c>
      <c r="N134" s="115">
        <v>0</v>
      </c>
      <c r="O134" s="115">
        <v>0</v>
      </c>
      <c r="P134" s="115">
        <v>0</v>
      </c>
      <c r="Q134" s="115">
        <v>0</v>
      </c>
      <c r="R134" s="115">
        <v>0</v>
      </c>
      <c r="S134" s="115">
        <v>0</v>
      </c>
      <c r="T134" s="115">
        <v>0</v>
      </c>
      <c r="U134" s="115">
        <v>0</v>
      </c>
      <c r="V134" s="115">
        <v>0</v>
      </c>
      <c r="W134" s="115">
        <v>0</v>
      </c>
      <c r="X134" s="115">
        <v>0</v>
      </c>
      <c r="Y134" s="115">
        <v>0</v>
      </c>
      <c r="Z134" s="115">
        <v>0</v>
      </c>
      <c r="AA134" s="115">
        <v>0</v>
      </c>
      <c r="AB134" s="115">
        <v>0</v>
      </c>
      <c r="AC134" s="115">
        <v>0</v>
      </c>
      <c r="AD134" s="115">
        <v>0</v>
      </c>
      <c r="AE134" s="115">
        <v>0</v>
      </c>
      <c r="AF134" s="115">
        <v>0</v>
      </c>
      <c r="AG134" s="115">
        <v>0</v>
      </c>
      <c r="AH134" s="115">
        <v>0</v>
      </c>
      <c r="AI134" s="115">
        <v>0</v>
      </c>
      <c r="AJ134" s="115">
        <v>0</v>
      </c>
      <c r="AK134" s="115">
        <v>0</v>
      </c>
      <c r="AL134" s="115">
        <v>0</v>
      </c>
      <c r="AM134" s="115">
        <f t="shared" si="1"/>
        <v>0</v>
      </c>
      <c r="AP134" s="70"/>
    </row>
    <row r="135" spans="1:42" ht="33" hidden="1" customHeight="1">
      <c r="A135" s="87">
        <v>299</v>
      </c>
      <c r="B135" s="88" t="s">
        <v>799</v>
      </c>
      <c r="C135" s="117" t="s">
        <v>1413</v>
      </c>
      <c r="D135" s="115">
        <v>0</v>
      </c>
      <c r="E135" s="115">
        <v>0</v>
      </c>
      <c r="F135" s="115">
        <v>0</v>
      </c>
      <c r="G135" s="115">
        <v>0</v>
      </c>
      <c r="H135" s="115">
        <v>0</v>
      </c>
      <c r="I135" s="115">
        <v>0</v>
      </c>
      <c r="J135" s="115">
        <v>0</v>
      </c>
      <c r="K135" s="115">
        <v>0</v>
      </c>
      <c r="L135" s="115">
        <v>0</v>
      </c>
      <c r="M135" s="115">
        <v>0</v>
      </c>
      <c r="N135" s="115">
        <v>0</v>
      </c>
      <c r="O135" s="115">
        <v>0</v>
      </c>
      <c r="P135" s="115">
        <v>0</v>
      </c>
      <c r="Q135" s="115">
        <v>0</v>
      </c>
      <c r="R135" s="115">
        <v>0</v>
      </c>
      <c r="S135" s="115">
        <v>0</v>
      </c>
      <c r="T135" s="115">
        <v>0</v>
      </c>
      <c r="U135" s="115">
        <v>0</v>
      </c>
      <c r="V135" s="115">
        <v>0</v>
      </c>
      <c r="W135" s="115">
        <v>0</v>
      </c>
      <c r="X135" s="115">
        <v>0</v>
      </c>
      <c r="Y135" s="115">
        <v>0</v>
      </c>
      <c r="Z135" s="115">
        <v>0</v>
      </c>
      <c r="AA135" s="115">
        <v>0</v>
      </c>
      <c r="AB135" s="115">
        <v>0</v>
      </c>
      <c r="AC135" s="115">
        <v>0</v>
      </c>
      <c r="AD135" s="115">
        <v>0</v>
      </c>
      <c r="AE135" s="115">
        <v>0</v>
      </c>
      <c r="AF135" s="115">
        <v>0</v>
      </c>
      <c r="AG135" s="115">
        <v>0</v>
      </c>
      <c r="AH135" s="115">
        <v>0</v>
      </c>
      <c r="AI135" s="115">
        <v>0</v>
      </c>
      <c r="AJ135" s="115">
        <v>0</v>
      </c>
      <c r="AK135" s="115">
        <v>0</v>
      </c>
      <c r="AL135" s="115">
        <v>0</v>
      </c>
      <c r="AM135" s="115">
        <f t="shared" si="1"/>
        <v>0</v>
      </c>
      <c r="AP135" s="70"/>
    </row>
    <row r="136" spans="1:42" ht="33" hidden="1" customHeight="1">
      <c r="A136" s="87">
        <v>300</v>
      </c>
      <c r="B136" s="88" t="s">
        <v>800</v>
      </c>
      <c r="C136" s="117" t="s">
        <v>1413</v>
      </c>
      <c r="D136" s="115">
        <v>0</v>
      </c>
      <c r="E136" s="115">
        <v>0</v>
      </c>
      <c r="F136" s="115">
        <v>0</v>
      </c>
      <c r="G136" s="115">
        <v>0</v>
      </c>
      <c r="H136" s="115">
        <v>0</v>
      </c>
      <c r="I136" s="115">
        <v>0</v>
      </c>
      <c r="J136" s="115">
        <v>0</v>
      </c>
      <c r="K136" s="115">
        <v>0</v>
      </c>
      <c r="L136" s="115">
        <v>0</v>
      </c>
      <c r="M136" s="115">
        <v>0</v>
      </c>
      <c r="N136" s="115">
        <v>0</v>
      </c>
      <c r="O136" s="115">
        <v>0</v>
      </c>
      <c r="P136" s="115">
        <v>0</v>
      </c>
      <c r="Q136" s="115">
        <v>0</v>
      </c>
      <c r="R136" s="115">
        <v>0</v>
      </c>
      <c r="S136" s="115">
        <v>0</v>
      </c>
      <c r="T136" s="115">
        <v>0</v>
      </c>
      <c r="U136" s="115">
        <v>0</v>
      </c>
      <c r="V136" s="115">
        <v>0</v>
      </c>
      <c r="W136" s="115">
        <v>0</v>
      </c>
      <c r="X136" s="115">
        <v>0</v>
      </c>
      <c r="Y136" s="115">
        <v>0</v>
      </c>
      <c r="Z136" s="115">
        <v>0</v>
      </c>
      <c r="AA136" s="115">
        <v>0</v>
      </c>
      <c r="AB136" s="115">
        <v>0</v>
      </c>
      <c r="AC136" s="115">
        <v>0</v>
      </c>
      <c r="AD136" s="115">
        <v>0</v>
      </c>
      <c r="AE136" s="115">
        <v>0</v>
      </c>
      <c r="AF136" s="115">
        <v>0</v>
      </c>
      <c r="AG136" s="115">
        <v>0</v>
      </c>
      <c r="AH136" s="115">
        <v>0</v>
      </c>
      <c r="AI136" s="115">
        <v>0</v>
      </c>
      <c r="AJ136" s="115">
        <v>0</v>
      </c>
      <c r="AK136" s="115">
        <v>0</v>
      </c>
      <c r="AL136" s="115">
        <v>0</v>
      </c>
      <c r="AM136" s="115">
        <f t="shared" si="1"/>
        <v>0</v>
      </c>
      <c r="AP136" s="70"/>
    </row>
    <row r="137" spans="1:42" ht="33" hidden="1" customHeight="1">
      <c r="A137" s="87">
        <v>301</v>
      </c>
      <c r="B137" s="88" t="s">
        <v>801</v>
      </c>
      <c r="C137" s="117" t="s">
        <v>1413</v>
      </c>
      <c r="D137" s="115">
        <v>0</v>
      </c>
      <c r="E137" s="115">
        <v>0</v>
      </c>
      <c r="F137" s="115">
        <v>0</v>
      </c>
      <c r="G137" s="115">
        <v>0</v>
      </c>
      <c r="H137" s="115">
        <v>0</v>
      </c>
      <c r="I137" s="115">
        <v>0</v>
      </c>
      <c r="J137" s="115">
        <v>0</v>
      </c>
      <c r="K137" s="115">
        <v>0</v>
      </c>
      <c r="L137" s="115">
        <v>0</v>
      </c>
      <c r="M137" s="115">
        <v>0</v>
      </c>
      <c r="N137" s="115">
        <v>0</v>
      </c>
      <c r="O137" s="115">
        <v>0</v>
      </c>
      <c r="P137" s="115">
        <v>0</v>
      </c>
      <c r="Q137" s="115">
        <v>0</v>
      </c>
      <c r="R137" s="115">
        <v>0</v>
      </c>
      <c r="S137" s="115">
        <v>0</v>
      </c>
      <c r="T137" s="115">
        <v>0</v>
      </c>
      <c r="U137" s="115">
        <v>0</v>
      </c>
      <c r="V137" s="115">
        <v>0</v>
      </c>
      <c r="W137" s="115">
        <v>0</v>
      </c>
      <c r="X137" s="115">
        <v>0</v>
      </c>
      <c r="Y137" s="115">
        <v>0</v>
      </c>
      <c r="Z137" s="115">
        <v>0</v>
      </c>
      <c r="AA137" s="115">
        <v>0</v>
      </c>
      <c r="AB137" s="115">
        <v>0</v>
      </c>
      <c r="AC137" s="115">
        <v>0</v>
      </c>
      <c r="AD137" s="115">
        <v>0</v>
      </c>
      <c r="AE137" s="115">
        <v>0</v>
      </c>
      <c r="AF137" s="115">
        <v>0</v>
      </c>
      <c r="AG137" s="115">
        <v>0</v>
      </c>
      <c r="AH137" s="115">
        <v>0</v>
      </c>
      <c r="AI137" s="115">
        <v>0</v>
      </c>
      <c r="AJ137" s="115">
        <v>0</v>
      </c>
      <c r="AK137" s="115">
        <v>0</v>
      </c>
      <c r="AL137" s="115">
        <v>0</v>
      </c>
      <c r="AM137" s="115">
        <f t="shared" si="1"/>
        <v>0</v>
      </c>
      <c r="AP137" s="70"/>
    </row>
    <row r="138" spans="1:42" ht="33" hidden="1" customHeight="1">
      <c r="A138" s="87">
        <v>302</v>
      </c>
      <c r="B138" s="88" t="s">
        <v>802</v>
      </c>
      <c r="C138" s="117" t="s">
        <v>1413</v>
      </c>
      <c r="D138" s="115">
        <v>0</v>
      </c>
      <c r="E138" s="115">
        <v>0</v>
      </c>
      <c r="F138" s="115">
        <v>0</v>
      </c>
      <c r="G138" s="115">
        <v>0</v>
      </c>
      <c r="H138" s="115">
        <v>0</v>
      </c>
      <c r="I138" s="115">
        <v>0</v>
      </c>
      <c r="J138" s="115">
        <v>0</v>
      </c>
      <c r="K138" s="115">
        <v>0</v>
      </c>
      <c r="L138" s="115">
        <v>0</v>
      </c>
      <c r="M138" s="115">
        <v>0</v>
      </c>
      <c r="N138" s="115">
        <v>0</v>
      </c>
      <c r="O138" s="115">
        <v>0</v>
      </c>
      <c r="P138" s="115">
        <v>0</v>
      </c>
      <c r="Q138" s="115">
        <v>0</v>
      </c>
      <c r="R138" s="115">
        <v>0</v>
      </c>
      <c r="S138" s="115">
        <v>0</v>
      </c>
      <c r="T138" s="115">
        <v>0</v>
      </c>
      <c r="U138" s="115">
        <v>0</v>
      </c>
      <c r="V138" s="115">
        <v>0</v>
      </c>
      <c r="W138" s="115">
        <v>0</v>
      </c>
      <c r="X138" s="115">
        <v>0</v>
      </c>
      <c r="Y138" s="115">
        <v>0</v>
      </c>
      <c r="Z138" s="115">
        <v>0</v>
      </c>
      <c r="AA138" s="115">
        <v>0</v>
      </c>
      <c r="AB138" s="115">
        <v>0</v>
      </c>
      <c r="AC138" s="115">
        <v>0</v>
      </c>
      <c r="AD138" s="115">
        <v>0</v>
      </c>
      <c r="AE138" s="115">
        <v>0</v>
      </c>
      <c r="AF138" s="115">
        <v>0</v>
      </c>
      <c r="AG138" s="115">
        <v>0</v>
      </c>
      <c r="AH138" s="115">
        <v>0</v>
      </c>
      <c r="AI138" s="115">
        <v>0</v>
      </c>
      <c r="AJ138" s="115">
        <v>0</v>
      </c>
      <c r="AK138" s="115">
        <v>0</v>
      </c>
      <c r="AL138" s="115">
        <v>0</v>
      </c>
      <c r="AM138" s="115">
        <f t="shared" si="1"/>
        <v>0</v>
      </c>
      <c r="AP138" s="70"/>
    </row>
    <row r="139" spans="1:42" ht="33" hidden="1" customHeight="1">
      <c r="A139" s="87">
        <v>303</v>
      </c>
      <c r="B139" s="88" t="s">
        <v>803</v>
      </c>
      <c r="C139" s="117" t="s">
        <v>1413</v>
      </c>
      <c r="D139" s="115">
        <v>0</v>
      </c>
      <c r="E139" s="115">
        <v>0</v>
      </c>
      <c r="F139" s="115">
        <v>0</v>
      </c>
      <c r="G139" s="115">
        <v>0</v>
      </c>
      <c r="H139" s="115">
        <v>0</v>
      </c>
      <c r="I139" s="115">
        <v>0</v>
      </c>
      <c r="J139" s="115">
        <v>0</v>
      </c>
      <c r="K139" s="115">
        <v>0</v>
      </c>
      <c r="L139" s="115">
        <v>0</v>
      </c>
      <c r="M139" s="115">
        <v>0</v>
      </c>
      <c r="N139" s="115">
        <v>0</v>
      </c>
      <c r="O139" s="115">
        <v>0</v>
      </c>
      <c r="P139" s="115">
        <v>0</v>
      </c>
      <c r="Q139" s="115">
        <v>0</v>
      </c>
      <c r="R139" s="115">
        <v>0</v>
      </c>
      <c r="S139" s="115">
        <v>0</v>
      </c>
      <c r="T139" s="115">
        <v>0</v>
      </c>
      <c r="U139" s="115">
        <v>0</v>
      </c>
      <c r="V139" s="115">
        <v>0</v>
      </c>
      <c r="W139" s="115">
        <v>0</v>
      </c>
      <c r="X139" s="115">
        <v>0</v>
      </c>
      <c r="Y139" s="115">
        <v>0</v>
      </c>
      <c r="Z139" s="115">
        <v>0</v>
      </c>
      <c r="AA139" s="115">
        <v>0</v>
      </c>
      <c r="AB139" s="115">
        <v>0</v>
      </c>
      <c r="AC139" s="115">
        <v>0</v>
      </c>
      <c r="AD139" s="115">
        <v>0</v>
      </c>
      <c r="AE139" s="115">
        <v>0</v>
      </c>
      <c r="AF139" s="115">
        <v>0</v>
      </c>
      <c r="AG139" s="115">
        <v>0</v>
      </c>
      <c r="AH139" s="115">
        <v>0</v>
      </c>
      <c r="AI139" s="115">
        <v>0</v>
      </c>
      <c r="AJ139" s="115">
        <v>0</v>
      </c>
      <c r="AK139" s="115">
        <v>0</v>
      </c>
      <c r="AL139" s="115">
        <v>0</v>
      </c>
      <c r="AM139" s="115">
        <f t="shared" ref="AM139:AM202" si="2">SUM(D139:AL139)</f>
        <v>0</v>
      </c>
      <c r="AP139" s="70"/>
    </row>
    <row r="140" spans="1:42" ht="33" hidden="1" customHeight="1">
      <c r="A140" s="87">
        <v>304</v>
      </c>
      <c r="B140" s="88" t="s">
        <v>804</v>
      </c>
      <c r="C140" s="117" t="s">
        <v>1413</v>
      </c>
      <c r="D140" s="115">
        <v>0</v>
      </c>
      <c r="E140" s="115">
        <v>0</v>
      </c>
      <c r="F140" s="115">
        <v>0</v>
      </c>
      <c r="G140" s="115">
        <v>0</v>
      </c>
      <c r="H140" s="115">
        <v>0</v>
      </c>
      <c r="I140" s="115">
        <v>0</v>
      </c>
      <c r="J140" s="115">
        <v>0</v>
      </c>
      <c r="K140" s="115">
        <v>0</v>
      </c>
      <c r="L140" s="115">
        <v>0</v>
      </c>
      <c r="M140" s="115">
        <v>0</v>
      </c>
      <c r="N140" s="115">
        <v>0</v>
      </c>
      <c r="O140" s="115">
        <v>0</v>
      </c>
      <c r="P140" s="115">
        <v>0</v>
      </c>
      <c r="Q140" s="115">
        <v>0</v>
      </c>
      <c r="R140" s="115">
        <v>0</v>
      </c>
      <c r="S140" s="115">
        <v>0</v>
      </c>
      <c r="T140" s="115">
        <v>0</v>
      </c>
      <c r="U140" s="115">
        <v>0</v>
      </c>
      <c r="V140" s="115">
        <v>0</v>
      </c>
      <c r="W140" s="115">
        <v>0</v>
      </c>
      <c r="X140" s="115">
        <v>0</v>
      </c>
      <c r="Y140" s="115">
        <v>0</v>
      </c>
      <c r="Z140" s="115">
        <v>0</v>
      </c>
      <c r="AA140" s="115">
        <v>0</v>
      </c>
      <c r="AB140" s="115">
        <v>0</v>
      </c>
      <c r="AC140" s="115">
        <v>0</v>
      </c>
      <c r="AD140" s="115">
        <v>0</v>
      </c>
      <c r="AE140" s="115">
        <v>0</v>
      </c>
      <c r="AF140" s="115">
        <v>0</v>
      </c>
      <c r="AG140" s="115">
        <v>0</v>
      </c>
      <c r="AH140" s="115">
        <v>0</v>
      </c>
      <c r="AI140" s="115">
        <v>0</v>
      </c>
      <c r="AJ140" s="115">
        <v>0</v>
      </c>
      <c r="AK140" s="115">
        <v>0</v>
      </c>
      <c r="AL140" s="115">
        <v>0</v>
      </c>
      <c r="AM140" s="115">
        <f t="shared" si="2"/>
        <v>0</v>
      </c>
      <c r="AP140" s="70"/>
    </row>
    <row r="141" spans="1:42" ht="33" hidden="1" customHeight="1">
      <c r="A141" s="87">
        <v>305</v>
      </c>
      <c r="B141" s="88" t="s">
        <v>805</v>
      </c>
      <c r="C141" s="117" t="s">
        <v>1413</v>
      </c>
      <c r="D141" s="115">
        <v>0</v>
      </c>
      <c r="E141" s="115">
        <v>0</v>
      </c>
      <c r="F141" s="115">
        <v>0</v>
      </c>
      <c r="G141" s="115">
        <v>0</v>
      </c>
      <c r="H141" s="115">
        <v>0</v>
      </c>
      <c r="I141" s="115">
        <v>0</v>
      </c>
      <c r="J141" s="115">
        <v>0</v>
      </c>
      <c r="K141" s="115">
        <v>0</v>
      </c>
      <c r="L141" s="115">
        <v>0</v>
      </c>
      <c r="M141" s="115">
        <v>0</v>
      </c>
      <c r="N141" s="115">
        <v>0</v>
      </c>
      <c r="O141" s="115">
        <v>0</v>
      </c>
      <c r="P141" s="115">
        <v>0</v>
      </c>
      <c r="Q141" s="115">
        <v>0</v>
      </c>
      <c r="R141" s="115">
        <v>0</v>
      </c>
      <c r="S141" s="115">
        <v>0</v>
      </c>
      <c r="T141" s="115">
        <v>0</v>
      </c>
      <c r="U141" s="115">
        <v>0</v>
      </c>
      <c r="V141" s="115">
        <v>0</v>
      </c>
      <c r="W141" s="115">
        <v>0</v>
      </c>
      <c r="X141" s="115">
        <v>0</v>
      </c>
      <c r="Y141" s="115">
        <v>0</v>
      </c>
      <c r="Z141" s="115">
        <v>0</v>
      </c>
      <c r="AA141" s="115">
        <v>0</v>
      </c>
      <c r="AB141" s="115">
        <v>0</v>
      </c>
      <c r="AC141" s="115">
        <v>0</v>
      </c>
      <c r="AD141" s="115">
        <v>0</v>
      </c>
      <c r="AE141" s="115">
        <v>0</v>
      </c>
      <c r="AF141" s="115">
        <v>0</v>
      </c>
      <c r="AG141" s="115">
        <v>0</v>
      </c>
      <c r="AH141" s="115">
        <v>0</v>
      </c>
      <c r="AI141" s="115">
        <v>0</v>
      </c>
      <c r="AJ141" s="115">
        <v>0</v>
      </c>
      <c r="AK141" s="115">
        <v>0</v>
      </c>
      <c r="AL141" s="115">
        <v>0</v>
      </c>
      <c r="AM141" s="115">
        <f t="shared" si="2"/>
        <v>0</v>
      </c>
      <c r="AP141" s="70"/>
    </row>
    <row r="142" spans="1:42" ht="33" hidden="1" customHeight="1">
      <c r="A142" s="87">
        <v>306</v>
      </c>
      <c r="B142" s="88" t="s">
        <v>806</v>
      </c>
      <c r="C142" s="117" t="s">
        <v>1413</v>
      </c>
      <c r="D142" s="115">
        <v>0</v>
      </c>
      <c r="E142" s="115">
        <v>0</v>
      </c>
      <c r="F142" s="115">
        <v>0</v>
      </c>
      <c r="G142" s="115">
        <v>0</v>
      </c>
      <c r="H142" s="115">
        <v>0</v>
      </c>
      <c r="I142" s="115">
        <v>0</v>
      </c>
      <c r="J142" s="115">
        <v>0</v>
      </c>
      <c r="K142" s="115">
        <v>0</v>
      </c>
      <c r="L142" s="115">
        <v>0</v>
      </c>
      <c r="M142" s="115">
        <v>0</v>
      </c>
      <c r="N142" s="115">
        <v>0</v>
      </c>
      <c r="O142" s="115">
        <v>0</v>
      </c>
      <c r="P142" s="115">
        <v>0</v>
      </c>
      <c r="Q142" s="115">
        <v>0</v>
      </c>
      <c r="R142" s="115">
        <v>0</v>
      </c>
      <c r="S142" s="115">
        <v>0</v>
      </c>
      <c r="T142" s="115">
        <v>0</v>
      </c>
      <c r="U142" s="115">
        <v>0</v>
      </c>
      <c r="V142" s="115">
        <v>0</v>
      </c>
      <c r="W142" s="115">
        <v>0</v>
      </c>
      <c r="X142" s="115">
        <v>0</v>
      </c>
      <c r="Y142" s="115">
        <v>0</v>
      </c>
      <c r="Z142" s="115">
        <v>0</v>
      </c>
      <c r="AA142" s="115">
        <v>0</v>
      </c>
      <c r="AB142" s="115">
        <v>0</v>
      </c>
      <c r="AC142" s="115">
        <v>0</v>
      </c>
      <c r="AD142" s="115">
        <v>0</v>
      </c>
      <c r="AE142" s="115">
        <v>0</v>
      </c>
      <c r="AF142" s="115">
        <v>0</v>
      </c>
      <c r="AG142" s="115">
        <v>0</v>
      </c>
      <c r="AH142" s="115">
        <v>0</v>
      </c>
      <c r="AI142" s="115">
        <v>0</v>
      </c>
      <c r="AJ142" s="115">
        <v>0</v>
      </c>
      <c r="AK142" s="115">
        <v>0</v>
      </c>
      <c r="AL142" s="115">
        <v>0</v>
      </c>
      <c r="AM142" s="115">
        <f t="shared" si="2"/>
        <v>0</v>
      </c>
      <c r="AP142" s="70"/>
    </row>
    <row r="143" spans="1:42" ht="33" hidden="1" customHeight="1">
      <c r="A143" s="87">
        <v>309</v>
      </c>
      <c r="B143" s="88" t="s">
        <v>807</v>
      </c>
      <c r="C143" s="89" t="s">
        <v>1336</v>
      </c>
      <c r="D143" s="115">
        <v>0</v>
      </c>
      <c r="E143" s="115">
        <v>0</v>
      </c>
      <c r="F143" s="115">
        <v>0</v>
      </c>
      <c r="G143" s="115">
        <v>0</v>
      </c>
      <c r="H143" s="115">
        <v>0</v>
      </c>
      <c r="I143" s="115">
        <v>0</v>
      </c>
      <c r="J143" s="115">
        <v>0</v>
      </c>
      <c r="K143" s="115">
        <v>0</v>
      </c>
      <c r="L143" s="115">
        <v>0</v>
      </c>
      <c r="M143" s="115">
        <v>0</v>
      </c>
      <c r="N143" s="115">
        <v>0</v>
      </c>
      <c r="O143" s="115">
        <v>0</v>
      </c>
      <c r="P143" s="115">
        <v>0</v>
      </c>
      <c r="Q143" s="115">
        <v>0</v>
      </c>
      <c r="R143" s="115">
        <v>0</v>
      </c>
      <c r="S143" s="115">
        <v>0</v>
      </c>
      <c r="T143" s="115">
        <v>0</v>
      </c>
      <c r="U143" s="115">
        <v>0</v>
      </c>
      <c r="V143" s="115">
        <v>0</v>
      </c>
      <c r="W143" s="115">
        <v>0</v>
      </c>
      <c r="X143" s="115">
        <v>0</v>
      </c>
      <c r="Y143" s="115">
        <v>0</v>
      </c>
      <c r="Z143" s="115">
        <v>0</v>
      </c>
      <c r="AA143" s="115">
        <v>0</v>
      </c>
      <c r="AB143" s="115">
        <v>0</v>
      </c>
      <c r="AC143" s="115">
        <v>0</v>
      </c>
      <c r="AD143" s="115">
        <v>0</v>
      </c>
      <c r="AE143" s="115">
        <v>0</v>
      </c>
      <c r="AF143" s="115">
        <v>0</v>
      </c>
      <c r="AG143" s="115">
        <v>0</v>
      </c>
      <c r="AH143" s="115">
        <v>0</v>
      </c>
      <c r="AI143" s="115">
        <v>0</v>
      </c>
      <c r="AJ143" s="115">
        <v>0</v>
      </c>
      <c r="AK143" s="115">
        <v>0</v>
      </c>
      <c r="AL143" s="115">
        <v>0</v>
      </c>
      <c r="AM143" s="115">
        <f t="shared" si="2"/>
        <v>0</v>
      </c>
      <c r="AP143" s="70"/>
    </row>
    <row r="144" spans="1:42" ht="33" customHeight="1">
      <c r="A144" s="87">
        <v>310</v>
      </c>
      <c r="B144" s="88" t="s">
        <v>808</v>
      </c>
      <c r="C144" s="89" t="s">
        <v>1342</v>
      </c>
      <c r="D144" s="115">
        <v>0</v>
      </c>
      <c r="E144" s="115">
        <v>0</v>
      </c>
      <c r="F144" s="115">
        <v>314617101.75000012</v>
      </c>
      <c r="G144" s="115">
        <v>387</v>
      </c>
      <c r="H144" s="115">
        <v>0</v>
      </c>
      <c r="I144" s="115">
        <v>0</v>
      </c>
      <c r="J144" s="115">
        <v>0</v>
      </c>
      <c r="K144" s="115">
        <v>0</v>
      </c>
      <c r="L144" s="115">
        <v>0</v>
      </c>
      <c r="M144" s="115">
        <v>0</v>
      </c>
      <c r="N144" s="115">
        <v>0</v>
      </c>
      <c r="O144" s="115">
        <v>0</v>
      </c>
      <c r="P144" s="115">
        <v>0</v>
      </c>
      <c r="Q144" s="115">
        <v>4471.2</v>
      </c>
      <c r="R144" s="115">
        <v>0</v>
      </c>
      <c r="S144" s="115">
        <v>0</v>
      </c>
      <c r="T144" s="115">
        <v>0</v>
      </c>
      <c r="U144" s="115">
        <v>0</v>
      </c>
      <c r="V144" s="115">
        <v>0</v>
      </c>
      <c r="W144" s="115">
        <v>0</v>
      </c>
      <c r="X144" s="115">
        <v>0</v>
      </c>
      <c r="Y144" s="115">
        <v>0</v>
      </c>
      <c r="Z144" s="115">
        <v>0</v>
      </c>
      <c r="AA144" s="115">
        <v>0</v>
      </c>
      <c r="AB144" s="115">
        <v>0</v>
      </c>
      <c r="AC144" s="115">
        <v>0</v>
      </c>
      <c r="AD144" s="115">
        <v>0</v>
      </c>
      <c r="AE144" s="115">
        <v>0</v>
      </c>
      <c r="AF144" s="115">
        <v>0</v>
      </c>
      <c r="AG144" s="115">
        <v>0</v>
      </c>
      <c r="AH144" s="115">
        <v>0</v>
      </c>
      <c r="AI144" s="115">
        <v>0</v>
      </c>
      <c r="AJ144" s="115">
        <v>0</v>
      </c>
      <c r="AK144" s="115">
        <v>0</v>
      </c>
      <c r="AL144" s="115">
        <v>0</v>
      </c>
      <c r="AM144" s="115">
        <f t="shared" si="2"/>
        <v>314621959.95000011</v>
      </c>
      <c r="AP144" s="70"/>
    </row>
    <row r="145" spans="1:42" ht="33" hidden="1" customHeight="1">
      <c r="A145" s="87">
        <v>311</v>
      </c>
      <c r="B145" s="88" t="s">
        <v>809</v>
      </c>
      <c r="C145" s="89" t="s">
        <v>1342</v>
      </c>
      <c r="D145" s="115">
        <v>0</v>
      </c>
      <c r="E145" s="115">
        <v>0</v>
      </c>
      <c r="F145" s="115">
        <v>0</v>
      </c>
      <c r="G145" s="115">
        <v>0</v>
      </c>
      <c r="H145" s="115">
        <v>0</v>
      </c>
      <c r="I145" s="115">
        <v>0</v>
      </c>
      <c r="J145" s="115">
        <v>0</v>
      </c>
      <c r="K145" s="115">
        <v>0</v>
      </c>
      <c r="L145" s="115">
        <v>0</v>
      </c>
      <c r="M145" s="115">
        <v>0</v>
      </c>
      <c r="N145" s="115">
        <v>0</v>
      </c>
      <c r="O145" s="115">
        <v>0</v>
      </c>
      <c r="P145" s="115">
        <v>0</v>
      </c>
      <c r="Q145" s="115">
        <v>0</v>
      </c>
      <c r="R145" s="115">
        <v>0</v>
      </c>
      <c r="S145" s="115">
        <v>0</v>
      </c>
      <c r="T145" s="115">
        <v>0</v>
      </c>
      <c r="U145" s="115">
        <v>0</v>
      </c>
      <c r="V145" s="115">
        <v>0</v>
      </c>
      <c r="W145" s="115">
        <v>0</v>
      </c>
      <c r="X145" s="115">
        <v>0</v>
      </c>
      <c r="Y145" s="115">
        <v>0</v>
      </c>
      <c r="Z145" s="115">
        <v>0</v>
      </c>
      <c r="AA145" s="115">
        <v>0</v>
      </c>
      <c r="AB145" s="115">
        <v>0</v>
      </c>
      <c r="AC145" s="115">
        <v>0</v>
      </c>
      <c r="AD145" s="115">
        <v>0</v>
      </c>
      <c r="AE145" s="115">
        <v>0</v>
      </c>
      <c r="AF145" s="115">
        <v>0</v>
      </c>
      <c r="AG145" s="115">
        <v>0</v>
      </c>
      <c r="AH145" s="115">
        <v>0</v>
      </c>
      <c r="AI145" s="115">
        <v>0</v>
      </c>
      <c r="AJ145" s="115">
        <v>0</v>
      </c>
      <c r="AK145" s="115">
        <v>0</v>
      </c>
      <c r="AL145" s="115">
        <v>0</v>
      </c>
      <c r="AM145" s="115">
        <f t="shared" si="2"/>
        <v>0</v>
      </c>
      <c r="AP145" s="70"/>
    </row>
    <row r="146" spans="1:42" ht="33" customHeight="1">
      <c r="A146" s="87">
        <v>312</v>
      </c>
      <c r="B146" s="88" t="s">
        <v>810</v>
      </c>
      <c r="C146" s="89" t="s">
        <v>1339</v>
      </c>
      <c r="D146" s="115">
        <v>0</v>
      </c>
      <c r="E146" s="115">
        <v>0</v>
      </c>
      <c r="F146" s="115">
        <v>9489157.0800000001</v>
      </c>
      <c r="G146" s="115">
        <v>0</v>
      </c>
      <c r="H146" s="115">
        <v>0</v>
      </c>
      <c r="I146" s="115">
        <v>0</v>
      </c>
      <c r="J146" s="115">
        <v>0</v>
      </c>
      <c r="K146" s="115">
        <v>0</v>
      </c>
      <c r="L146" s="115">
        <v>0</v>
      </c>
      <c r="M146" s="115">
        <v>0</v>
      </c>
      <c r="N146" s="115">
        <v>0</v>
      </c>
      <c r="O146" s="115">
        <v>0</v>
      </c>
      <c r="P146" s="115">
        <v>0</v>
      </c>
      <c r="Q146" s="115">
        <v>0</v>
      </c>
      <c r="R146" s="115">
        <v>0</v>
      </c>
      <c r="S146" s="115">
        <v>0</v>
      </c>
      <c r="T146" s="115">
        <v>0</v>
      </c>
      <c r="U146" s="115">
        <v>0</v>
      </c>
      <c r="V146" s="115">
        <v>0</v>
      </c>
      <c r="W146" s="115">
        <v>0</v>
      </c>
      <c r="X146" s="115">
        <v>0</v>
      </c>
      <c r="Y146" s="115">
        <v>0</v>
      </c>
      <c r="Z146" s="115">
        <v>0</v>
      </c>
      <c r="AA146" s="115">
        <v>0</v>
      </c>
      <c r="AB146" s="115">
        <v>0</v>
      </c>
      <c r="AC146" s="115">
        <v>0</v>
      </c>
      <c r="AD146" s="115">
        <v>0</v>
      </c>
      <c r="AE146" s="115">
        <v>0</v>
      </c>
      <c r="AF146" s="115">
        <v>0</v>
      </c>
      <c r="AG146" s="115">
        <v>0</v>
      </c>
      <c r="AH146" s="115">
        <v>0</v>
      </c>
      <c r="AI146" s="115">
        <v>0</v>
      </c>
      <c r="AJ146" s="115">
        <v>0</v>
      </c>
      <c r="AK146" s="115">
        <v>0</v>
      </c>
      <c r="AL146" s="115">
        <v>0</v>
      </c>
      <c r="AM146" s="115">
        <f t="shared" si="2"/>
        <v>9489157.0800000001</v>
      </c>
      <c r="AP146" s="70"/>
    </row>
    <row r="147" spans="1:42" ht="33" customHeight="1">
      <c r="A147" s="87">
        <v>313</v>
      </c>
      <c r="B147" s="88" t="s">
        <v>811</v>
      </c>
      <c r="C147" s="89" t="s">
        <v>1341</v>
      </c>
      <c r="D147" s="115">
        <v>0</v>
      </c>
      <c r="E147" s="115">
        <v>0</v>
      </c>
      <c r="F147" s="115">
        <v>0</v>
      </c>
      <c r="G147" s="115">
        <v>10934.02</v>
      </c>
      <c r="H147" s="115">
        <v>0</v>
      </c>
      <c r="I147" s="115">
        <v>0</v>
      </c>
      <c r="J147" s="115">
        <v>0</v>
      </c>
      <c r="K147" s="115">
        <v>0</v>
      </c>
      <c r="L147" s="115">
        <v>0</v>
      </c>
      <c r="M147" s="115">
        <v>0</v>
      </c>
      <c r="N147" s="115">
        <v>0</v>
      </c>
      <c r="O147" s="115">
        <v>0</v>
      </c>
      <c r="P147" s="115">
        <v>0</v>
      </c>
      <c r="Q147" s="115">
        <v>0</v>
      </c>
      <c r="R147" s="115">
        <v>0</v>
      </c>
      <c r="S147" s="115">
        <v>0</v>
      </c>
      <c r="T147" s="115">
        <v>0</v>
      </c>
      <c r="U147" s="115">
        <v>0</v>
      </c>
      <c r="V147" s="115">
        <v>0</v>
      </c>
      <c r="W147" s="115">
        <v>0</v>
      </c>
      <c r="X147" s="115">
        <v>0</v>
      </c>
      <c r="Y147" s="115">
        <v>0</v>
      </c>
      <c r="Z147" s="115">
        <v>0</v>
      </c>
      <c r="AA147" s="115">
        <v>0</v>
      </c>
      <c r="AB147" s="115">
        <v>0</v>
      </c>
      <c r="AC147" s="115">
        <v>0</v>
      </c>
      <c r="AD147" s="115">
        <v>0</v>
      </c>
      <c r="AE147" s="115">
        <v>0</v>
      </c>
      <c r="AF147" s="115">
        <v>0</v>
      </c>
      <c r="AG147" s="115">
        <v>0</v>
      </c>
      <c r="AH147" s="115">
        <v>0</v>
      </c>
      <c r="AI147" s="115">
        <v>0</v>
      </c>
      <c r="AJ147" s="115">
        <v>0</v>
      </c>
      <c r="AK147" s="115">
        <v>0</v>
      </c>
      <c r="AL147" s="115">
        <v>0</v>
      </c>
      <c r="AM147" s="115">
        <f t="shared" si="2"/>
        <v>10934.02</v>
      </c>
      <c r="AP147" s="70"/>
    </row>
    <row r="148" spans="1:42" ht="33" hidden="1" customHeight="1">
      <c r="A148" s="87">
        <v>314</v>
      </c>
      <c r="B148" s="88" t="s">
        <v>812</v>
      </c>
      <c r="C148" s="89" t="s">
        <v>1334</v>
      </c>
      <c r="D148" s="115">
        <v>0</v>
      </c>
      <c r="E148" s="115">
        <v>0</v>
      </c>
      <c r="F148" s="115">
        <v>0</v>
      </c>
      <c r="G148" s="115">
        <v>0</v>
      </c>
      <c r="H148" s="115">
        <v>0</v>
      </c>
      <c r="I148" s="115">
        <v>0</v>
      </c>
      <c r="J148" s="115">
        <v>0</v>
      </c>
      <c r="K148" s="115">
        <v>0</v>
      </c>
      <c r="L148" s="115">
        <v>0</v>
      </c>
      <c r="M148" s="115">
        <v>0</v>
      </c>
      <c r="N148" s="115">
        <v>0</v>
      </c>
      <c r="O148" s="115">
        <v>0</v>
      </c>
      <c r="P148" s="115">
        <v>0</v>
      </c>
      <c r="Q148" s="115">
        <v>0</v>
      </c>
      <c r="R148" s="115">
        <v>0</v>
      </c>
      <c r="S148" s="115">
        <v>0</v>
      </c>
      <c r="T148" s="115">
        <v>0</v>
      </c>
      <c r="U148" s="115">
        <v>0</v>
      </c>
      <c r="V148" s="115">
        <v>0</v>
      </c>
      <c r="W148" s="115">
        <v>0</v>
      </c>
      <c r="X148" s="115">
        <v>0</v>
      </c>
      <c r="Y148" s="115">
        <v>0</v>
      </c>
      <c r="Z148" s="115">
        <v>0</v>
      </c>
      <c r="AA148" s="115">
        <v>0</v>
      </c>
      <c r="AB148" s="115">
        <v>0</v>
      </c>
      <c r="AC148" s="115">
        <v>0</v>
      </c>
      <c r="AD148" s="115">
        <v>0</v>
      </c>
      <c r="AE148" s="115">
        <v>0</v>
      </c>
      <c r="AF148" s="115">
        <v>0</v>
      </c>
      <c r="AG148" s="115">
        <v>0</v>
      </c>
      <c r="AH148" s="115">
        <v>0</v>
      </c>
      <c r="AI148" s="115">
        <v>0</v>
      </c>
      <c r="AJ148" s="115">
        <v>0</v>
      </c>
      <c r="AK148" s="115">
        <v>0</v>
      </c>
      <c r="AL148" s="115">
        <v>0</v>
      </c>
      <c r="AM148" s="115">
        <f t="shared" si="2"/>
        <v>0</v>
      </c>
      <c r="AP148" s="70"/>
    </row>
    <row r="149" spans="1:42" ht="33" customHeight="1">
      <c r="A149" s="87">
        <v>315</v>
      </c>
      <c r="B149" s="88" t="s">
        <v>813</v>
      </c>
      <c r="C149" s="89" t="s">
        <v>1333</v>
      </c>
      <c r="D149" s="115">
        <v>0</v>
      </c>
      <c r="E149" s="115">
        <v>0</v>
      </c>
      <c r="F149" s="115">
        <v>0</v>
      </c>
      <c r="G149" s="115">
        <v>5574.81</v>
      </c>
      <c r="H149" s="115">
        <v>0</v>
      </c>
      <c r="I149" s="115">
        <v>0</v>
      </c>
      <c r="J149" s="115">
        <v>0</v>
      </c>
      <c r="K149" s="115">
        <v>0</v>
      </c>
      <c r="L149" s="115">
        <v>0</v>
      </c>
      <c r="M149" s="115">
        <v>0</v>
      </c>
      <c r="N149" s="115">
        <v>0</v>
      </c>
      <c r="O149" s="115">
        <v>0</v>
      </c>
      <c r="P149" s="115">
        <v>0</v>
      </c>
      <c r="Q149" s="115">
        <v>0</v>
      </c>
      <c r="R149" s="115">
        <v>0</v>
      </c>
      <c r="S149" s="115">
        <v>0</v>
      </c>
      <c r="T149" s="115">
        <v>0</v>
      </c>
      <c r="U149" s="115">
        <v>0</v>
      </c>
      <c r="V149" s="115">
        <v>0</v>
      </c>
      <c r="W149" s="115">
        <v>0</v>
      </c>
      <c r="X149" s="115">
        <v>0</v>
      </c>
      <c r="Y149" s="115">
        <v>0</v>
      </c>
      <c r="Z149" s="115">
        <v>0</v>
      </c>
      <c r="AA149" s="115">
        <v>0</v>
      </c>
      <c r="AB149" s="115">
        <v>0</v>
      </c>
      <c r="AC149" s="115">
        <v>0</v>
      </c>
      <c r="AD149" s="115">
        <v>0</v>
      </c>
      <c r="AE149" s="115">
        <v>0</v>
      </c>
      <c r="AF149" s="115">
        <v>0</v>
      </c>
      <c r="AG149" s="115">
        <v>0</v>
      </c>
      <c r="AH149" s="115">
        <v>0</v>
      </c>
      <c r="AI149" s="115">
        <v>0</v>
      </c>
      <c r="AJ149" s="115">
        <v>0</v>
      </c>
      <c r="AK149" s="115">
        <v>0</v>
      </c>
      <c r="AL149" s="115">
        <v>0</v>
      </c>
      <c r="AM149" s="115">
        <f t="shared" si="2"/>
        <v>5574.81</v>
      </c>
      <c r="AP149" s="70"/>
    </row>
    <row r="150" spans="1:42" ht="33" customHeight="1">
      <c r="A150" s="87">
        <v>324</v>
      </c>
      <c r="B150" s="88" t="s">
        <v>814</v>
      </c>
      <c r="C150" s="89" t="s">
        <v>1333</v>
      </c>
      <c r="D150" s="115">
        <v>0</v>
      </c>
      <c r="E150" s="115">
        <v>0</v>
      </c>
      <c r="F150" s="115">
        <v>3400</v>
      </c>
      <c r="G150" s="115">
        <v>0</v>
      </c>
      <c r="H150" s="115">
        <v>0</v>
      </c>
      <c r="I150" s="115">
        <v>0</v>
      </c>
      <c r="J150" s="115">
        <v>0</v>
      </c>
      <c r="K150" s="115">
        <v>0</v>
      </c>
      <c r="L150" s="115">
        <v>0</v>
      </c>
      <c r="M150" s="115">
        <v>0</v>
      </c>
      <c r="N150" s="115">
        <v>0</v>
      </c>
      <c r="O150" s="115">
        <v>0</v>
      </c>
      <c r="P150" s="115">
        <v>0</v>
      </c>
      <c r="Q150" s="115">
        <v>0</v>
      </c>
      <c r="R150" s="115">
        <v>0</v>
      </c>
      <c r="S150" s="115">
        <v>0</v>
      </c>
      <c r="T150" s="115">
        <v>0</v>
      </c>
      <c r="U150" s="115">
        <v>0</v>
      </c>
      <c r="V150" s="115">
        <v>0</v>
      </c>
      <c r="W150" s="115">
        <v>0</v>
      </c>
      <c r="X150" s="115">
        <v>0</v>
      </c>
      <c r="Y150" s="115">
        <v>0</v>
      </c>
      <c r="Z150" s="115">
        <v>0</v>
      </c>
      <c r="AA150" s="115">
        <v>0</v>
      </c>
      <c r="AB150" s="115">
        <v>0</v>
      </c>
      <c r="AC150" s="115">
        <v>0</v>
      </c>
      <c r="AD150" s="115">
        <v>0</v>
      </c>
      <c r="AE150" s="115">
        <v>0</v>
      </c>
      <c r="AF150" s="115">
        <v>0</v>
      </c>
      <c r="AG150" s="115">
        <v>0</v>
      </c>
      <c r="AH150" s="115">
        <v>0</v>
      </c>
      <c r="AI150" s="115">
        <v>0</v>
      </c>
      <c r="AJ150" s="115">
        <v>0</v>
      </c>
      <c r="AK150" s="115">
        <v>0</v>
      </c>
      <c r="AL150" s="115">
        <v>0</v>
      </c>
      <c r="AM150" s="115">
        <f t="shared" si="2"/>
        <v>3400</v>
      </c>
      <c r="AP150" s="70"/>
    </row>
    <row r="151" spans="1:42" ht="33" customHeight="1">
      <c r="A151" s="87">
        <v>340</v>
      </c>
      <c r="B151" s="88" t="s">
        <v>815</v>
      </c>
      <c r="C151" s="89" t="s">
        <v>1341</v>
      </c>
      <c r="D151" s="115">
        <v>0</v>
      </c>
      <c r="E151" s="115">
        <v>0</v>
      </c>
      <c r="F151" s="115">
        <v>0</v>
      </c>
      <c r="G151" s="115">
        <v>32299.439999999999</v>
      </c>
      <c r="H151" s="115">
        <v>0</v>
      </c>
      <c r="I151" s="115">
        <v>0</v>
      </c>
      <c r="J151" s="115">
        <v>304281.06</v>
      </c>
      <c r="K151" s="115">
        <v>0</v>
      </c>
      <c r="L151" s="115">
        <v>400</v>
      </c>
      <c r="M151" s="115">
        <v>0</v>
      </c>
      <c r="N151" s="115">
        <v>0</v>
      </c>
      <c r="O151" s="115">
        <v>0</v>
      </c>
      <c r="P151" s="115">
        <v>0</v>
      </c>
      <c r="Q151" s="115">
        <v>33512</v>
      </c>
      <c r="R151" s="115">
        <v>0</v>
      </c>
      <c r="S151" s="115">
        <v>0</v>
      </c>
      <c r="T151" s="115">
        <v>0</v>
      </c>
      <c r="U151" s="115">
        <v>0</v>
      </c>
      <c r="V151" s="115">
        <v>0</v>
      </c>
      <c r="W151" s="115">
        <v>0</v>
      </c>
      <c r="X151" s="115">
        <v>0</v>
      </c>
      <c r="Y151" s="115">
        <v>0</v>
      </c>
      <c r="Z151" s="115">
        <v>0</v>
      </c>
      <c r="AA151" s="115">
        <v>0</v>
      </c>
      <c r="AB151" s="115">
        <v>0</v>
      </c>
      <c r="AC151" s="115">
        <v>0</v>
      </c>
      <c r="AD151" s="115">
        <v>0</v>
      </c>
      <c r="AE151" s="115">
        <v>0</v>
      </c>
      <c r="AF151" s="115">
        <v>0</v>
      </c>
      <c r="AG151" s="115">
        <v>0</v>
      </c>
      <c r="AH151" s="115">
        <v>0</v>
      </c>
      <c r="AI151" s="115">
        <v>0</v>
      </c>
      <c r="AJ151" s="115">
        <v>0</v>
      </c>
      <c r="AK151" s="115">
        <v>0</v>
      </c>
      <c r="AL151" s="115">
        <v>0</v>
      </c>
      <c r="AM151" s="115">
        <f t="shared" si="2"/>
        <v>370492.5</v>
      </c>
      <c r="AP151" s="70"/>
    </row>
    <row r="152" spans="1:42" ht="33" hidden="1" customHeight="1">
      <c r="A152" s="87">
        <v>341</v>
      </c>
      <c r="B152" s="88" t="s">
        <v>816</v>
      </c>
      <c r="C152" s="89" t="s">
        <v>1341</v>
      </c>
      <c r="D152" s="115">
        <v>0</v>
      </c>
      <c r="E152" s="115">
        <v>0</v>
      </c>
      <c r="F152" s="115">
        <v>0</v>
      </c>
      <c r="G152" s="115">
        <v>0</v>
      </c>
      <c r="H152" s="115">
        <v>0</v>
      </c>
      <c r="I152" s="115">
        <v>0</v>
      </c>
      <c r="J152" s="115">
        <v>0</v>
      </c>
      <c r="K152" s="115">
        <v>0</v>
      </c>
      <c r="L152" s="115">
        <v>0</v>
      </c>
      <c r="M152" s="115">
        <v>0</v>
      </c>
      <c r="N152" s="115">
        <v>0</v>
      </c>
      <c r="O152" s="115">
        <v>0</v>
      </c>
      <c r="P152" s="115">
        <v>0</v>
      </c>
      <c r="Q152" s="115">
        <v>0</v>
      </c>
      <c r="R152" s="115">
        <v>0</v>
      </c>
      <c r="S152" s="115">
        <v>0</v>
      </c>
      <c r="T152" s="115">
        <v>0</v>
      </c>
      <c r="U152" s="115">
        <v>0</v>
      </c>
      <c r="V152" s="115">
        <v>0</v>
      </c>
      <c r="W152" s="115">
        <v>0</v>
      </c>
      <c r="X152" s="115">
        <v>0</v>
      </c>
      <c r="Y152" s="115">
        <v>0</v>
      </c>
      <c r="Z152" s="115">
        <v>0</v>
      </c>
      <c r="AA152" s="115">
        <v>0</v>
      </c>
      <c r="AB152" s="115">
        <v>0</v>
      </c>
      <c r="AC152" s="115">
        <v>0</v>
      </c>
      <c r="AD152" s="115">
        <v>0</v>
      </c>
      <c r="AE152" s="115">
        <v>0</v>
      </c>
      <c r="AF152" s="115">
        <v>0</v>
      </c>
      <c r="AG152" s="115">
        <v>0</v>
      </c>
      <c r="AH152" s="115">
        <v>0</v>
      </c>
      <c r="AI152" s="115">
        <v>0</v>
      </c>
      <c r="AJ152" s="115">
        <v>0</v>
      </c>
      <c r="AK152" s="115">
        <v>0</v>
      </c>
      <c r="AL152" s="115">
        <v>0</v>
      </c>
      <c r="AM152" s="115">
        <f t="shared" si="2"/>
        <v>0</v>
      </c>
      <c r="AP152" s="70"/>
    </row>
    <row r="153" spans="1:42" ht="33" customHeight="1">
      <c r="A153" s="87">
        <v>342</v>
      </c>
      <c r="B153" s="88" t="s">
        <v>817</v>
      </c>
      <c r="C153" s="89" t="s">
        <v>1336</v>
      </c>
      <c r="D153" s="115">
        <v>0</v>
      </c>
      <c r="E153" s="115">
        <v>0</v>
      </c>
      <c r="F153" s="115">
        <v>0</v>
      </c>
      <c r="G153" s="115">
        <v>5634.71</v>
      </c>
      <c r="H153" s="115">
        <v>0</v>
      </c>
      <c r="I153" s="115">
        <v>0</v>
      </c>
      <c r="J153" s="115">
        <v>4541698.5600000005</v>
      </c>
      <c r="K153" s="115">
        <v>0</v>
      </c>
      <c r="L153" s="115">
        <v>0</v>
      </c>
      <c r="M153" s="115">
        <v>0</v>
      </c>
      <c r="N153" s="115">
        <v>0</v>
      </c>
      <c r="O153" s="115">
        <v>0</v>
      </c>
      <c r="P153" s="115">
        <v>0</v>
      </c>
      <c r="Q153" s="115">
        <v>0</v>
      </c>
      <c r="R153" s="115">
        <v>0</v>
      </c>
      <c r="S153" s="115">
        <v>0</v>
      </c>
      <c r="T153" s="115">
        <v>0</v>
      </c>
      <c r="U153" s="115">
        <v>0</v>
      </c>
      <c r="V153" s="115">
        <v>0</v>
      </c>
      <c r="W153" s="115">
        <v>0</v>
      </c>
      <c r="X153" s="115">
        <v>0</v>
      </c>
      <c r="Y153" s="115">
        <v>0</v>
      </c>
      <c r="Z153" s="115">
        <v>0</v>
      </c>
      <c r="AA153" s="115">
        <v>0</v>
      </c>
      <c r="AB153" s="115">
        <v>0</v>
      </c>
      <c r="AC153" s="115">
        <v>0</v>
      </c>
      <c r="AD153" s="115">
        <v>0</v>
      </c>
      <c r="AE153" s="115">
        <v>0</v>
      </c>
      <c r="AF153" s="115">
        <v>0</v>
      </c>
      <c r="AG153" s="115">
        <v>0</v>
      </c>
      <c r="AH153" s="115">
        <v>0</v>
      </c>
      <c r="AI153" s="115">
        <v>0</v>
      </c>
      <c r="AJ153" s="115">
        <v>0</v>
      </c>
      <c r="AK153" s="115">
        <v>0</v>
      </c>
      <c r="AL153" s="115">
        <v>0</v>
      </c>
      <c r="AM153" s="115">
        <f t="shared" si="2"/>
        <v>4547333.2700000005</v>
      </c>
      <c r="AP153" s="70"/>
    </row>
    <row r="154" spans="1:42" ht="33" hidden="1" customHeight="1">
      <c r="A154" s="87">
        <v>343</v>
      </c>
      <c r="B154" s="88" t="s">
        <v>818</v>
      </c>
      <c r="C154" s="89" t="s">
        <v>1336</v>
      </c>
      <c r="D154" s="115">
        <v>0</v>
      </c>
      <c r="E154" s="115">
        <v>0</v>
      </c>
      <c r="F154" s="115">
        <v>0</v>
      </c>
      <c r="G154" s="115">
        <v>0</v>
      </c>
      <c r="H154" s="115">
        <v>0</v>
      </c>
      <c r="I154" s="115">
        <v>0</v>
      </c>
      <c r="J154" s="115">
        <v>0</v>
      </c>
      <c r="K154" s="115">
        <v>0</v>
      </c>
      <c r="L154" s="115">
        <v>0</v>
      </c>
      <c r="M154" s="115">
        <v>0</v>
      </c>
      <c r="N154" s="115">
        <v>0</v>
      </c>
      <c r="O154" s="115">
        <v>0</v>
      </c>
      <c r="P154" s="115">
        <v>0</v>
      </c>
      <c r="Q154" s="115">
        <v>0</v>
      </c>
      <c r="R154" s="115">
        <v>0</v>
      </c>
      <c r="S154" s="115">
        <v>0</v>
      </c>
      <c r="T154" s="115">
        <v>0</v>
      </c>
      <c r="U154" s="115">
        <v>0</v>
      </c>
      <c r="V154" s="115">
        <v>0</v>
      </c>
      <c r="W154" s="115">
        <v>0</v>
      </c>
      <c r="X154" s="115">
        <v>0</v>
      </c>
      <c r="Y154" s="115">
        <v>0</v>
      </c>
      <c r="Z154" s="115">
        <v>0</v>
      </c>
      <c r="AA154" s="115">
        <v>0</v>
      </c>
      <c r="AB154" s="115">
        <v>0</v>
      </c>
      <c r="AC154" s="115">
        <v>0</v>
      </c>
      <c r="AD154" s="115">
        <v>0</v>
      </c>
      <c r="AE154" s="115">
        <v>0</v>
      </c>
      <c r="AF154" s="115">
        <v>0</v>
      </c>
      <c r="AG154" s="115">
        <v>0</v>
      </c>
      <c r="AH154" s="115">
        <v>0</v>
      </c>
      <c r="AI154" s="115">
        <v>0</v>
      </c>
      <c r="AJ154" s="115">
        <v>0</v>
      </c>
      <c r="AK154" s="115">
        <v>0</v>
      </c>
      <c r="AL154" s="115">
        <v>0</v>
      </c>
      <c r="AM154" s="115">
        <f t="shared" si="2"/>
        <v>0</v>
      </c>
      <c r="AP154" s="70"/>
    </row>
    <row r="155" spans="1:42" ht="33" customHeight="1">
      <c r="A155" s="87">
        <v>344</v>
      </c>
      <c r="B155" s="88" t="s">
        <v>819</v>
      </c>
      <c r="C155" s="89" t="s">
        <v>1334</v>
      </c>
      <c r="D155" s="115">
        <v>0</v>
      </c>
      <c r="E155" s="115">
        <v>0</v>
      </c>
      <c r="F155" s="115">
        <v>0</v>
      </c>
      <c r="G155" s="115">
        <v>700</v>
      </c>
      <c r="H155" s="115">
        <v>0</v>
      </c>
      <c r="I155" s="115">
        <v>0</v>
      </c>
      <c r="J155" s="115">
        <v>0</v>
      </c>
      <c r="K155" s="115">
        <v>0</v>
      </c>
      <c r="L155" s="115">
        <v>0</v>
      </c>
      <c r="M155" s="115">
        <v>0</v>
      </c>
      <c r="N155" s="115">
        <v>0</v>
      </c>
      <c r="O155" s="115">
        <v>0</v>
      </c>
      <c r="P155" s="115">
        <v>0</v>
      </c>
      <c r="Q155" s="115">
        <v>0</v>
      </c>
      <c r="R155" s="115">
        <v>0</v>
      </c>
      <c r="S155" s="115">
        <v>0</v>
      </c>
      <c r="T155" s="115">
        <v>0</v>
      </c>
      <c r="U155" s="115">
        <v>0</v>
      </c>
      <c r="V155" s="115">
        <v>0</v>
      </c>
      <c r="W155" s="115">
        <v>0</v>
      </c>
      <c r="X155" s="115">
        <v>0</v>
      </c>
      <c r="Y155" s="115">
        <v>0</v>
      </c>
      <c r="Z155" s="115">
        <v>0</v>
      </c>
      <c r="AA155" s="115">
        <v>0</v>
      </c>
      <c r="AB155" s="115">
        <v>0</v>
      </c>
      <c r="AC155" s="115">
        <v>0</v>
      </c>
      <c r="AD155" s="115">
        <v>0</v>
      </c>
      <c r="AE155" s="115">
        <v>0</v>
      </c>
      <c r="AF155" s="115">
        <v>0</v>
      </c>
      <c r="AG155" s="115">
        <v>0</v>
      </c>
      <c r="AH155" s="115">
        <v>0</v>
      </c>
      <c r="AI155" s="115">
        <v>0</v>
      </c>
      <c r="AJ155" s="115">
        <v>0</v>
      </c>
      <c r="AK155" s="115">
        <v>0</v>
      </c>
      <c r="AL155" s="115">
        <v>0</v>
      </c>
      <c r="AM155" s="115">
        <f t="shared" si="2"/>
        <v>700</v>
      </c>
      <c r="AP155" s="70"/>
    </row>
    <row r="156" spans="1:42" ht="33" hidden="1" customHeight="1">
      <c r="A156" s="87">
        <v>345</v>
      </c>
      <c r="B156" s="88" t="s">
        <v>820</v>
      </c>
      <c r="C156" s="89" t="s">
        <v>1335</v>
      </c>
      <c r="D156" s="115">
        <v>0</v>
      </c>
      <c r="E156" s="115">
        <v>0</v>
      </c>
      <c r="F156" s="115">
        <v>0</v>
      </c>
      <c r="G156" s="115">
        <v>0</v>
      </c>
      <c r="H156" s="115">
        <v>0</v>
      </c>
      <c r="I156" s="115">
        <v>0</v>
      </c>
      <c r="J156" s="115">
        <v>0</v>
      </c>
      <c r="K156" s="115">
        <v>0</v>
      </c>
      <c r="L156" s="115">
        <v>0</v>
      </c>
      <c r="M156" s="115">
        <v>0</v>
      </c>
      <c r="N156" s="115">
        <v>0</v>
      </c>
      <c r="O156" s="115">
        <v>0</v>
      </c>
      <c r="P156" s="115">
        <v>0</v>
      </c>
      <c r="Q156" s="115">
        <v>0</v>
      </c>
      <c r="R156" s="115">
        <v>0</v>
      </c>
      <c r="S156" s="115">
        <v>0</v>
      </c>
      <c r="T156" s="115">
        <v>0</v>
      </c>
      <c r="U156" s="115">
        <v>0</v>
      </c>
      <c r="V156" s="115">
        <v>0</v>
      </c>
      <c r="W156" s="115">
        <v>0</v>
      </c>
      <c r="X156" s="115">
        <v>0</v>
      </c>
      <c r="Y156" s="115">
        <v>0</v>
      </c>
      <c r="Z156" s="115">
        <v>0</v>
      </c>
      <c r="AA156" s="115">
        <v>0</v>
      </c>
      <c r="AB156" s="115">
        <v>0</v>
      </c>
      <c r="AC156" s="115">
        <v>0</v>
      </c>
      <c r="AD156" s="115">
        <v>0</v>
      </c>
      <c r="AE156" s="115">
        <v>0</v>
      </c>
      <c r="AF156" s="115">
        <v>0</v>
      </c>
      <c r="AG156" s="115">
        <v>0</v>
      </c>
      <c r="AH156" s="115">
        <v>0</v>
      </c>
      <c r="AI156" s="115">
        <v>0</v>
      </c>
      <c r="AJ156" s="115">
        <v>0</v>
      </c>
      <c r="AK156" s="115">
        <v>0</v>
      </c>
      <c r="AL156" s="115">
        <v>0</v>
      </c>
      <c r="AM156" s="115">
        <f t="shared" si="2"/>
        <v>0</v>
      </c>
      <c r="AP156" s="70"/>
    </row>
    <row r="157" spans="1:42" ht="33" customHeight="1">
      <c r="A157" s="87">
        <v>346</v>
      </c>
      <c r="B157" s="88" t="s">
        <v>821</v>
      </c>
      <c r="C157" s="89" t="s">
        <v>1335</v>
      </c>
      <c r="D157" s="115">
        <v>0</v>
      </c>
      <c r="E157" s="115">
        <v>0</v>
      </c>
      <c r="F157" s="115">
        <v>0</v>
      </c>
      <c r="G157" s="115">
        <v>2036.52</v>
      </c>
      <c r="H157" s="115">
        <v>0</v>
      </c>
      <c r="I157" s="115">
        <v>0</v>
      </c>
      <c r="J157" s="115">
        <v>0</v>
      </c>
      <c r="K157" s="115">
        <v>0</v>
      </c>
      <c r="L157" s="115">
        <v>0</v>
      </c>
      <c r="M157" s="115">
        <v>0</v>
      </c>
      <c r="N157" s="115">
        <v>0</v>
      </c>
      <c r="O157" s="115">
        <v>0</v>
      </c>
      <c r="P157" s="115">
        <v>0</v>
      </c>
      <c r="Q157" s="115">
        <v>0</v>
      </c>
      <c r="R157" s="115">
        <v>0</v>
      </c>
      <c r="S157" s="115">
        <v>0</v>
      </c>
      <c r="T157" s="115">
        <v>0</v>
      </c>
      <c r="U157" s="115">
        <v>0</v>
      </c>
      <c r="V157" s="115">
        <v>0</v>
      </c>
      <c r="W157" s="115">
        <v>0</v>
      </c>
      <c r="X157" s="115">
        <v>0</v>
      </c>
      <c r="Y157" s="115">
        <v>0</v>
      </c>
      <c r="Z157" s="115">
        <v>0</v>
      </c>
      <c r="AA157" s="115">
        <v>0</v>
      </c>
      <c r="AB157" s="115">
        <v>0</v>
      </c>
      <c r="AC157" s="115">
        <v>0</v>
      </c>
      <c r="AD157" s="115">
        <v>0</v>
      </c>
      <c r="AE157" s="115">
        <v>0</v>
      </c>
      <c r="AF157" s="115">
        <v>0</v>
      </c>
      <c r="AG157" s="115">
        <v>0</v>
      </c>
      <c r="AH157" s="115">
        <v>0</v>
      </c>
      <c r="AI157" s="115">
        <v>0</v>
      </c>
      <c r="AJ157" s="115">
        <v>0</v>
      </c>
      <c r="AK157" s="115">
        <v>0</v>
      </c>
      <c r="AL157" s="115">
        <v>0</v>
      </c>
      <c r="AM157" s="115">
        <f t="shared" si="2"/>
        <v>2036.52</v>
      </c>
      <c r="AP157" s="70"/>
    </row>
    <row r="158" spans="1:42" ht="33" customHeight="1">
      <c r="A158" s="87">
        <v>347</v>
      </c>
      <c r="B158" s="88" t="s">
        <v>822</v>
      </c>
      <c r="C158" s="89" t="s">
        <v>1335</v>
      </c>
      <c r="D158" s="115">
        <v>0</v>
      </c>
      <c r="E158" s="115">
        <v>0</v>
      </c>
      <c r="F158" s="115">
        <v>662475.82999999996</v>
      </c>
      <c r="G158" s="115">
        <v>0</v>
      </c>
      <c r="H158" s="115">
        <v>0</v>
      </c>
      <c r="I158" s="115">
        <v>0</v>
      </c>
      <c r="J158" s="115">
        <v>0</v>
      </c>
      <c r="K158" s="115">
        <v>0</v>
      </c>
      <c r="L158" s="115">
        <v>0</v>
      </c>
      <c r="M158" s="115">
        <v>0</v>
      </c>
      <c r="N158" s="115">
        <v>0</v>
      </c>
      <c r="O158" s="115">
        <v>0</v>
      </c>
      <c r="P158" s="115">
        <v>0</v>
      </c>
      <c r="Q158" s="115">
        <v>0</v>
      </c>
      <c r="R158" s="115">
        <v>0</v>
      </c>
      <c r="S158" s="115">
        <v>0</v>
      </c>
      <c r="T158" s="115">
        <v>0</v>
      </c>
      <c r="U158" s="115">
        <v>0</v>
      </c>
      <c r="V158" s="115">
        <v>0</v>
      </c>
      <c r="W158" s="115">
        <v>0</v>
      </c>
      <c r="X158" s="115">
        <v>0</v>
      </c>
      <c r="Y158" s="115">
        <v>0</v>
      </c>
      <c r="Z158" s="115">
        <v>0</v>
      </c>
      <c r="AA158" s="115">
        <v>0</v>
      </c>
      <c r="AB158" s="115">
        <v>0</v>
      </c>
      <c r="AC158" s="115">
        <v>0</v>
      </c>
      <c r="AD158" s="115">
        <v>0</v>
      </c>
      <c r="AE158" s="115">
        <v>0</v>
      </c>
      <c r="AF158" s="115">
        <v>0</v>
      </c>
      <c r="AG158" s="115">
        <v>0</v>
      </c>
      <c r="AH158" s="115">
        <v>0</v>
      </c>
      <c r="AI158" s="115">
        <v>0</v>
      </c>
      <c r="AJ158" s="115">
        <v>0</v>
      </c>
      <c r="AK158" s="115">
        <v>0</v>
      </c>
      <c r="AL158" s="115">
        <v>0</v>
      </c>
      <c r="AM158" s="115">
        <f t="shared" si="2"/>
        <v>662475.82999999996</v>
      </c>
      <c r="AP158" s="70"/>
    </row>
    <row r="159" spans="1:42" ht="33" hidden="1" customHeight="1">
      <c r="A159" s="87">
        <v>348</v>
      </c>
      <c r="B159" s="88" t="s">
        <v>823</v>
      </c>
      <c r="C159" s="89" t="s">
        <v>1339</v>
      </c>
      <c r="D159" s="115">
        <v>0</v>
      </c>
      <c r="E159" s="115">
        <v>0</v>
      </c>
      <c r="F159" s="115">
        <v>0</v>
      </c>
      <c r="G159" s="115">
        <v>0</v>
      </c>
      <c r="H159" s="115">
        <v>0</v>
      </c>
      <c r="I159" s="115">
        <v>0</v>
      </c>
      <c r="J159" s="115">
        <v>0</v>
      </c>
      <c r="K159" s="115">
        <v>0</v>
      </c>
      <c r="L159" s="115">
        <v>0</v>
      </c>
      <c r="M159" s="115">
        <v>0</v>
      </c>
      <c r="N159" s="115">
        <v>0</v>
      </c>
      <c r="O159" s="115">
        <v>0</v>
      </c>
      <c r="P159" s="115">
        <v>0</v>
      </c>
      <c r="Q159" s="115">
        <v>0</v>
      </c>
      <c r="R159" s="115">
        <v>0</v>
      </c>
      <c r="S159" s="115">
        <v>0</v>
      </c>
      <c r="T159" s="115">
        <v>0</v>
      </c>
      <c r="U159" s="115">
        <v>0</v>
      </c>
      <c r="V159" s="115">
        <v>0</v>
      </c>
      <c r="W159" s="115">
        <v>0</v>
      </c>
      <c r="X159" s="115">
        <v>0</v>
      </c>
      <c r="Y159" s="115">
        <v>0</v>
      </c>
      <c r="Z159" s="115">
        <v>0</v>
      </c>
      <c r="AA159" s="115">
        <v>0</v>
      </c>
      <c r="AB159" s="115">
        <v>0</v>
      </c>
      <c r="AC159" s="115">
        <v>0</v>
      </c>
      <c r="AD159" s="115">
        <v>0</v>
      </c>
      <c r="AE159" s="115">
        <v>0</v>
      </c>
      <c r="AF159" s="115">
        <v>0</v>
      </c>
      <c r="AG159" s="115">
        <v>0</v>
      </c>
      <c r="AH159" s="115">
        <v>0</v>
      </c>
      <c r="AI159" s="115">
        <v>0</v>
      </c>
      <c r="AJ159" s="115">
        <v>0</v>
      </c>
      <c r="AK159" s="115">
        <v>0</v>
      </c>
      <c r="AL159" s="115">
        <v>0</v>
      </c>
      <c r="AM159" s="115">
        <f t="shared" si="2"/>
        <v>0</v>
      </c>
      <c r="AP159" s="70"/>
    </row>
    <row r="160" spans="1:42" ht="33" hidden="1" customHeight="1">
      <c r="A160" s="87">
        <v>349</v>
      </c>
      <c r="B160" s="88" t="s">
        <v>824</v>
      </c>
      <c r="C160" s="89" t="s">
        <v>1337</v>
      </c>
      <c r="D160" s="115">
        <v>0</v>
      </c>
      <c r="E160" s="115">
        <v>0</v>
      </c>
      <c r="F160" s="115">
        <v>0</v>
      </c>
      <c r="G160" s="115">
        <v>0</v>
      </c>
      <c r="H160" s="115">
        <v>0</v>
      </c>
      <c r="I160" s="115">
        <v>0</v>
      </c>
      <c r="J160" s="115">
        <v>0</v>
      </c>
      <c r="K160" s="115">
        <v>0</v>
      </c>
      <c r="L160" s="115">
        <v>0</v>
      </c>
      <c r="M160" s="115">
        <v>0</v>
      </c>
      <c r="N160" s="115">
        <v>0</v>
      </c>
      <c r="O160" s="115">
        <v>0</v>
      </c>
      <c r="P160" s="115">
        <v>0</v>
      </c>
      <c r="Q160" s="115">
        <v>0</v>
      </c>
      <c r="R160" s="115">
        <v>0</v>
      </c>
      <c r="S160" s="115">
        <v>0</v>
      </c>
      <c r="T160" s="115">
        <v>0</v>
      </c>
      <c r="U160" s="115">
        <v>0</v>
      </c>
      <c r="V160" s="115">
        <v>0</v>
      </c>
      <c r="W160" s="115">
        <v>0</v>
      </c>
      <c r="X160" s="115">
        <v>0</v>
      </c>
      <c r="Y160" s="115">
        <v>0</v>
      </c>
      <c r="Z160" s="115">
        <v>0</v>
      </c>
      <c r="AA160" s="115">
        <v>0</v>
      </c>
      <c r="AB160" s="115">
        <v>0</v>
      </c>
      <c r="AC160" s="115">
        <v>0</v>
      </c>
      <c r="AD160" s="115">
        <v>0</v>
      </c>
      <c r="AE160" s="115">
        <v>0</v>
      </c>
      <c r="AF160" s="115">
        <v>0</v>
      </c>
      <c r="AG160" s="115">
        <v>0</v>
      </c>
      <c r="AH160" s="115">
        <v>0</v>
      </c>
      <c r="AI160" s="115">
        <v>0</v>
      </c>
      <c r="AJ160" s="115">
        <v>0</v>
      </c>
      <c r="AK160" s="115">
        <v>0</v>
      </c>
      <c r="AL160" s="115">
        <v>0</v>
      </c>
      <c r="AM160" s="115">
        <f t="shared" si="2"/>
        <v>0</v>
      </c>
      <c r="AP160" s="70"/>
    </row>
    <row r="161" spans="1:42" ht="33" hidden="1" customHeight="1">
      <c r="A161" s="87">
        <v>371</v>
      </c>
      <c r="B161" s="88" t="s">
        <v>825</v>
      </c>
      <c r="C161" s="89" t="s">
        <v>1336</v>
      </c>
      <c r="D161" s="115">
        <v>0</v>
      </c>
      <c r="E161" s="115">
        <v>0</v>
      </c>
      <c r="F161" s="115">
        <v>0</v>
      </c>
      <c r="G161" s="115">
        <v>0</v>
      </c>
      <c r="H161" s="115">
        <v>0</v>
      </c>
      <c r="I161" s="115">
        <v>0</v>
      </c>
      <c r="J161" s="115">
        <v>0</v>
      </c>
      <c r="K161" s="115">
        <v>0</v>
      </c>
      <c r="L161" s="115">
        <v>0</v>
      </c>
      <c r="M161" s="115">
        <v>0</v>
      </c>
      <c r="N161" s="115">
        <v>0</v>
      </c>
      <c r="O161" s="115">
        <v>0</v>
      </c>
      <c r="P161" s="115">
        <v>0</v>
      </c>
      <c r="Q161" s="115">
        <v>0</v>
      </c>
      <c r="R161" s="115">
        <v>0</v>
      </c>
      <c r="S161" s="115">
        <v>0</v>
      </c>
      <c r="T161" s="115">
        <v>0</v>
      </c>
      <c r="U161" s="115">
        <v>0</v>
      </c>
      <c r="V161" s="115">
        <v>0</v>
      </c>
      <c r="W161" s="115">
        <v>0</v>
      </c>
      <c r="X161" s="115">
        <v>0</v>
      </c>
      <c r="Y161" s="115">
        <v>0</v>
      </c>
      <c r="Z161" s="115">
        <v>0</v>
      </c>
      <c r="AA161" s="115">
        <v>0</v>
      </c>
      <c r="AB161" s="115">
        <v>0</v>
      </c>
      <c r="AC161" s="115">
        <v>0</v>
      </c>
      <c r="AD161" s="115">
        <v>0</v>
      </c>
      <c r="AE161" s="115">
        <v>0</v>
      </c>
      <c r="AF161" s="115">
        <v>0</v>
      </c>
      <c r="AG161" s="115">
        <v>0</v>
      </c>
      <c r="AH161" s="115">
        <v>0</v>
      </c>
      <c r="AI161" s="115">
        <v>0</v>
      </c>
      <c r="AJ161" s="115">
        <v>0</v>
      </c>
      <c r="AK161" s="115">
        <v>0</v>
      </c>
      <c r="AL161" s="115">
        <v>0</v>
      </c>
      <c r="AM161" s="115">
        <f t="shared" si="2"/>
        <v>0</v>
      </c>
      <c r="AP161" s="70"/>
    </row>
    <row r="162" spans="1:42" ht="33" hidden="1" customHeight="1">
      <c r="A162" s="87">
        <v>372</v>
      </c>
      <c r="B162" s="88" t="s">
        <v>1271</v>
      </c>
      <c r="C162" s="89" t="s">
        <v>1338</v>
      </c>
      <c r="D162" s="115">
        <v>0</v>
      </c>
      <c r="E162" s="115">
        <v>0</v>
      </c>
      <c r="F162" s="115">
        <v>0</v>
      </c>
      <c r="G162" s="115">
        <v>0</v>
      </c>
      <c r="H162" s="115">
        <v>0</v>
      </c>
      <c r="I162" s="115">
        <v>0</v>
      </c>
      <c r="J162" s="115">
        <v>0</v>
      </c>
      <c r="K162" s="115">
        <v>0</v>
      </c>
      <c r="L162" s="115">
        <v>0</v>
      </c>
      <c r="M162" s="115">
        <v>0</v>
      </c>
      <c r="N162" s="115">
        <v>0</v>
      </c>
      <c r="O162" s="115">
        <v>0</v>
      </c>
      <c r="P162" s="115">
        <v>0</v>
      </c>
      <c r="Q162" s="115">
        <v>0</v>
      </c>
      <c r="R162" s="115">
        <v>0</v>
      </c>
      <c r="S162" s="115">
        <v>0</v>
      </c>
      <c r="T162" s="115">
        <v>0</v>
      </c>
      <c r="U162" s="115">
        <v>0</v>
      </c>
      <c r="V162" s="115">
        <v>0</v>
      </c>
      <c r="W162" s="115">
        <v>0</v>
      </c>
      <c r="X162" s="115">
        <v>0</v>
      </c>
      <c r="Y162" s="115">
        <v>0</v>
      </c>
      <c r="Z162" s="115">
        <v>0</v>
      </c>
      <c r="AA162" s="115">
        <v>0</v>
      </c>
      <c r="AB162" s="115">
        <v>0</v>
      </c>
      <c r="AC162" s="115">
        <v>0</v>
      </c>
      <c r="AD162" s="115">
        <v>0</v>
      </c>
      <c r="AE162" s="115">
        <v>0</v>
      </c>
      <c r="AF162" s="115">
        <v>0</v>
      </c>
      <c r="AG162" s="115">
        <v>0</v>
      </c>
      <c r="AH162" s="115">
        <v>0</v>
      </c>
      <c r="AI162" s="115">
        <v>0</v>
      </c>
      <c r="AJ162" s="115">
        <v>0</v>
      </c>
      <c r="AK162" s="115">
        <v>0</v>
      </c>
      <c r="AL162" s="115">
        <v>0</v>
      </c>
      <c r="AM162" s="115">
        <f t="shared" si="2"/>
        <v>0</v>
      </c>
      <c r="AP162" s="70"/>
    </row>
    <row r="163" spans="1:42" ht="33" customHeight="1">
      <c r="A163" s="87">
        <v>373</v>
      </c>
      <c r="B163" s="88" t="s">
        <v>1272</v>
      </c>
      <c r="C163" s="89" t="s">
        <v>1338</v>
      </c>
      <c r="D163" s="115">
        <v>0</v>
      </c>
      <c r="E163" s="115">
        <v>0</v>
      </c>
      <c r="F163" s="115">
        <v>0</v>
      </c>
      <c r="G163" s="115">
        <v>14381.1</v>
      </c>
      <c r="H163" s="115">
        <v>0</v>
      </c>
      <c r="I163" s="115">
        <v>0</v>
      </c>
      <c r="J163" s="115">
        <v>0</v>
      </c>
      <c r="K163" s="115">
        <v>0</v>
      </c>
      <c r="L163" s="115">
        <v>0</v>
      </c>
      <c r="M163" s="115">
        <v>0</v>
      </c>
      <c r="N163" s="115">
        <v>0</v>
      </c>
      <c r="O163" s="115">
        <v>0</v>
      </c>
      <c r="P163" s="115">
        <v>0</v>
      </c>
      <c r="Q163" s="115">
        <v>28584411.289999999</v>
      </c>
      <c r="R163" s="115">
        <v>0</v>
      </c>
      <c r="S163" s="115">
        <v>0</v>
      </c>
      <c r="T163" s="115">
        <v>0</v>
      </c>
      <c r="U163" s="115">
        <v>0</v>
      </c>
      <c r="V163" s="115">
        <v>0</v>
      </c>
      <c r="W163" s="115">
        <v>0</v>
      </c>
      <c r="X163" s="115">
        <v>0</v>
      </c>
      <c r="Y163" s="115">
        <v>0</v>
      </c>
      <c r="Z163" s="115">
        <v>0</v>
      </c>
      <c r="AA163" s="115">
        <v>0</v>
      </c>
      <c r="AB163" s="115">
        <v>0</v>
      </c>
      <c r="AC163" s="115">
        <v>0</v>
      </c>
      <c r="AD163" s="115">
        <v>0</v>
      </c>
      <c r="AE163" s="115">
        <v>0</v>
      </c>
      <c r="AF163" s="115">
        <v>0</v>
      </c>
      <c r="AG163" s="115">
        <v>0</v>
      </c>
      <c r="AH163" s="115">
        <v>0</v>
      </c>
      <c r="AI163" s="115">
        <v>0</v>
      </c>
      <c r="AJ163" s="115">
        <v>0</v>
      </c>
      <c r="AK163" s="115">
        <v>0</v>
      </c>
      <c r="AL163" s="115">
        <v>0</v>
      </c>
      <c r="AM163" s="115">
        <f t="shared" si="2"/>
        <v>28598792.390000001</v>
      </c>
      <c r="AP163" s="70"/>
    </row>
    <row r="164" spans="1:42" ht="33" hidden="1" customHeight="1">
      <c r="A164" s="87">
        <v>374</v>
      </c>
      <c r="B164" s="88" t="s">
        <v>1273</v>
      </c>
      <c r="C164" s="89" t="s">
        <v>1342</v>
      </c>
      <c r="D164" s="115">
        <v>0</v>
      </c>
      <c r="E164" s="115">
        <v>0</v>
      </c>
      <c r="F164" s="115">
        <v>0</v>
      </c>
      <c r="G164" s="115">
        <v>0</v>
      </c>
      <c r="H164" s="115">
        <v>0</v>
      </c>
      <c r="I164" s="115">
        <v>0</v>
      </c>
      <c r="J164" s="115">
        <v>0</v>
      </c>
      <c r="K164" s="115">
        <v>0</v>
      </c>
      <c r="L164" s="115">
        <v>0</v>
      </c>
      <c r="M164" s="115">
        <v>0</v>
      </c>
      <c r="N164" s="115">
        <v>0</v>
      </c>
      <c r="O164" s="115">
        <v>0</v>
      </c>
      <c r="P164" s="115">
        <v>0</v>
      </c>
      <c r="Q164" s="115">
        <v>0</v>
      </c>
      <c r="R164" s="115">
        <v>0</v>
      </c>
      <c r="S164" s="115">
        <v>0</v>
      </c>
      <c r="T164" s="115">
        <v>0</v>
      </c>
      <c r="U164" s="115">
        <v>0</v>
      </c>
      <c r="V164" s="115">
        <v>0</v>
      </c>
      <c r="W164" s="115">
        <v>0</v>
      </c>
      <c r="X164" s="115">
        <v>0</v>
      </c>
      <c r="Y164" s="115">
        <v>0</v>
      </c>
      <c r="Z164" s="115">
        <v>0</v>
      </c>
      <c r="AA164" s="115">
        <v>0</v>
      </c>
      <c r="AB164" s="115">
        <v>0</v>
      </c>
      <c r="AC164" s="115">
        <v>0</v>
      </c>
      <c r="AD164" s="115">
        <v>0</v>
      </c>
      <c r="AE164" s="115">
        <v>0</v>
      </c>
      <c r="AF164" s="115">
        <v>0</v>
      </c>
      <c r="AG164" s="115">
        <v>0</v>
      </c>
      <c r="AH164" s="115">
        <v>0</v>
      </c>
      <c r="AI164" s="115">
        <v>0</v>
      </c>
      <c r="AJ164" s="115">
        <v>0</v>
      </c>
      <c r="AK164" s="115">
        <v>0</v>
      </c>
      <c r="AL164" s="115">
        <v>0</v>
      </c>
      <c r="AM164" s="115">
        <f t="shared" si="2"/>
        <v>0</v>
      </c>
      <c r="AP164" s="70"/>
    </row>
    <row r="165" spans="1:42" ht="33" hidden="1" customHeight="1">
      <c r="A165" s="87">
        <v>375</v>
      </c>
      <c r="B165" s="88" t="s">
        <v>1274</v>
      </c>
      <c r="C165" s="117" t="s">
        <v>1301</v>
      </c>
      <c r="D165" s="115">
        <v>0</v>
      </c>
      <c r="E165" s="115">
        <v>0</v>
      </c>
      <c r="F165" s="115">
        <v>0</v>
      </c>
      <c r="G165" s="115">
        <v>0</v>
      </c>
      <c r="H165" s="115">
        <v>0</v>
      </c>
      <c r="I165" s="115">
        <v>0</v>
      </c>
      <c r="J165" s="115">
        <v>0</v>
      </c>
      <c r="K165" s="115">
        <v>0</v>
      </c>
      <c r="L165" s="115">
        <v>0</v>
      </c>
      <c r="M165" s="115">
        <v>0</v>
      </c>
      <c r="N165" s="115">
        <v>0</v>
      </c>
      <c r="O165" s="115">
        <v>0</v>
      </c>
      <c r="P165" s="115">
        <v>0</v>
      </c>
      <c r="Q165" s="115">
        <v>0</v>
      </c>
      <c r="R165" s="115">
        <v>0</v>
      </c>
      <c r="S165" s="115">
        <v>0</v>
      </c>
      <c r="T165" s="115">
        <v>0</v>
      </c>
      <c r="U165" s="115">
        <v>0</v>
      </c>
      <c r="V165" s="115">
        <v>0</v>
      </c>
      <c r="W165" s="115">
        <v>0</v>
      </c>
      <c r="X165" s="115">
        <v>0</v>
      </c>
      <c r="Y165" s="115">
        <v>0</v>
      </c>
      <c r="Z165" s="115">
        <v>0</v>
      </c>
      <c r="AA165" s="115">
        <v>0</v>
      </c>
      <c r="AB165" s="115">
        <v>0</v>
      </c>
      <c r="AC165" s="115">
        <v>0</v>
      </c>
      <c r="AD165" s="115">
        <v>0</v>
      </c>
      <c r="AE165" s="115">
        <v>0</v>
      </c>
      <c r="AF165" s="115">
        <v>0</v>
      </c>
      <c r="AG165" s="115">
        <v>0</v>
      </c>
      <c r="AH165" s="115">
        <v>0</v>
      </c>
      <c r="AI165" s="115">
        <v>0</v>
      </c>
      <c r="AJ165" s="115">
        <v>0</v>
      </c>
      <c r="AK165" s="115">
        <v>0</v>
      </c>
      <c r="AL165" s="115">
        <v>0</v>
      </c>
      <c r="AM165" s="115">
        <f t="shared" si="2"/>
        <v>0</v>
      </c>
      <c r="AP165" s="70"/>
    </row>
    <row r="166" spans="1:42" ht="33" hidden="1" customHeight="1">
      <c r="A166" s="87">
        <v>376</v>
      </c>
      <c r="B166" s="88" t="s">
        <v>1275</v>
      </c>
      <c r="C166" s="89" t="s">
        <v>1335</v>
      </c>
      <c r="D166" s="115">
        <v>0</v>
      </c>
      <c r="E166" s="115">
        <v>0</v>
      </c>
      <c r="F166" s="115">
        <v>0</v>
      </c>
      <c r="G166" s="115">
        <v>0</v>
      </c>
      <c r="H166" s="115">
        <v>0</v>
      </c>
      <c r="I166" s="115">
        <v>0</v>
      </c>
      <c r="J166" s="115">
        <v>0</v>
      </c>
      <c r="K166" s="115">
        <v>0</v>
      </c>
      <c r="L166" s="115">
        <v>0</v>
      </c>
      <c r="M166" s="115">
        <v>0</v>
      </c>
      <c r="N166" s="115">
        <v>0</v>
      </c>
      <c r="O166" s="115">
        <v>0</v>
      </c>
      <c r="P166" s="115">
        <v>0</v>
      </c>
      <c r="Q166" s="115">
        <v>0</v>
      </c>
      <c r="R166" s="115">
        <v>0</v>
      </c>
      <c r="S166" s="115">
        <v>0</v>
      </c>
      <c r="T166" s="115">
        <v>0</v>
      </c>
      <c r="U166" s="115">
        <v>0</v>
      </c>
      <c r="V166" s="115">
        <v>0</v>
      </c>
      <c r="W166" s="115">
        <v>0</v>
      </c>
      <c r="X166" s="115">
        <v>0</v>
      </c>
      <c r="Y166" s="115">
        <v>0</v>
      </c>
      <c r="Z166" s="115">
        <v>0</v>
      </c>
      <c r="AA166" s="115">
        <v>0</v>
      </c>
      <c r="AB166" s="115">
        <v>0</v>
      </c>
      <c r="AC166" s="115">
        <v>0</v>
      </c>
      <c r="AD166" s="115">
        <v>0</v>
      </c>
      <c r="AE166" s="115">
        <v>0</v>
      </c>
      <c r="AF166" s="115">
        <v>0</v>
      </c>
      <c r="AG166" s="115">
        <v>0</v>
      </c>
      <c r="AH166" s="115">
        <v>0</v>
      </c>
      <c r="AI166" s="115">
        <v>0</v>
      </c>
      <c r="AJ166" s="115">
        <v>0</v>
      </c>
      <c r="AK166" s="115">
        <v>0</v>
      </c>
      <c r="AL166" s="115">
        <v>0</v>
      </c>
      <c r="AM166" s="115">
        <f t="shared" si="2"/>
        <v>0</v>
      </c>
      <c r="AP166" s="70"/>
    </row>
    <row r="167" spans="1:42" ht="33" hidden="1" customHeight="1">
      <c r="A167" s="87">
        <v>377</v>
      </c>
      <c r="B167" s="88" t="s">
        <v>1276</v>
      </c>
      <c r="C167" s="117" t="s">
        <v>1301</v>
      </c>
      <c r="D167" s="115">
        <v>0</v>
      </c>
      <c r="E167" s="115">
        <v>0</v>
      </c>
      <c r="F167" s="115">
        <v>0</v>
      </c>
      <c r="G167" s="115">
        <v>0</v>
      </c>
      <c r="H167" s="115">
        <v>0</v>
      </c>
      <c r="I167" s="115">
        <v>0</v>
      </c>
      <c r="J167" s="115">
        <v>0</v>
      </c>
      <c r="K167" s="115">
        <v>0</v>
      </c>
      <c r="L167" s="115">
        <v>0</v>
      </c>
      <c r="M167" s="115">
        <v>0</v>
      </c>
      <c r="N167" s="115">
        <v>0</v>
      </c>
      <c r="O167" s="115">
        <v>0</v>
      </c>
      <c r="P167" s="115">
        <v>0</v>
      </c>
      <c r="Q167" s="115">
        <v>0</v>
      </c>
      <c r="R167" s="115">
        <v>0</v>
      </c>
      <c r="S167" s="115">
        <v>0</v>
      </c>
      <c r="T167" s="115">
        <v>0</v>
      </c>
      <c r="U167" s="115">
        <v>0</v>
      </c>
      <c r="V167" s="115">
        <v>0</v>
      </c>
      <c r="W167" s="115">
        <v>0</v>
      </c>
      <c r="X167" s="115">
        <v>0</v>
      </c>
      <c r="Y167" s="115">
        <v>0</v>
      </c>
      <c r="Z167" s="115">
        <v>0</v>
      </c>
      <c r="AA167" s="115">
        <v>0</v>
      </c>
      <c r="AB167" s="115">
        <v>0</v>
      </c>
      <c r="AC167" s="115">
        <v>0</v>
      </c>
      <c r="AD167" s="115">
        <v>0</v>
      </c>
      <c r="AE167" s="115">
        <v>0</v>
      </c>
      <c r="AF167" s="115">
        <v>0</v>
      </c>
      <c r="AG167" s="115">
        <v>0</v>
      </c>
      <c r="AH167" s="115">
        <v>0</v>
      </c>
      <c r="AI167" s="115">
        <v>0</v>
      </c>
      <c r="AJ167" s="115">
        <v>0</v>
      </c>
      <c r="AK167" s="115">
        <v>0</v>
      </c>
      <c r="AL167" s="115">
        <v>0</v>
      </c>
      <c r="AM167" s="115">
        <f t="shared" si="2"/>
        <v>0</v>
      </c>
      <c r="AP167" s="70"/>
    </row>
    <row r="168" spans="1:42" ht="33" customHeight="1">
      <c r="A168" s="87">
        <v>378</v>
      </c>
      <c r="B168" s="88" t="s">
        <v>1277</v>
      </c>
      <c r="C168" s="117" t="s">
        <v>1341</v>
      </c>
      <c r="D168" s="115">
        <v>0</v>
      </c>
      <c r="E168" s="115">
        <v>0</v>
      </c>
      <c r="F168" s="115">
        <v>0</v>
      </c>
      <c r="G168" s="115">
        <v>0</v>
      </c>
      <c r="H168" s="115">
        <v>0</v>
      </c>
      <c r="I168" s="115">
        <v>100</v>
      </c>
      <c r="J168" s="115">
        <v>0</v>
      </c>
      <c r="K168" s="115">
        <v>0</v>
      </c>
      <c r="L168" s="115">
        <v>0</v>
      </c>
      <c r="M168" s="115">
        <v>0</v>
      </c>
      <c r="N168" s="115">
        <v>0</v>
      </c>
      <c r="O168" s="115">
        <v>0</v>
      </c>
      <c r="P168" s="115">
        <v>0</v>
      </c>
      <c r="Q168" s="115">
        <v>0</v>
      </c>
      <c r="R168" s="115">
        <v>0</v>
      </c>
      <c r="S168" s="115">
        <v>0</v>
      </c>
      <c r="T168" s="115">
        <v>0</v>
      </c>
      <c r="U168" s="115">
        <v>0</v>
      </c>
      <c r="V168" s="115">
        <v>0</v>
      </c>
      <c r="W168" s="115">
        <v>0</v>
      </c>
      <c r="X168" s="115">
        <v>0</v>
      </c>
      <c r="Y168" s="115">
        <v>0</v>
      </c>
      <c r="Z168" s="115">
        <v>0</v>
      </c>
      <c r="AA168" s="115">
        <v>0</v>
      </c>
      <c r="AB168" s="115">
        <v>0</v>
      </c>
      <c r="AC168" s="115">
        <v>0</v>
      </c>
      <c r="AD168" s="115">
        <v>0</v>
      </c>
      <c r="AE168" s="115">
        <v>0</v>
      </c>
      <c r="AF168" s="115">
        <v>0</v>
      </c>
      <c r="AG168" s="115">
        <v>0</v>
      </c>
      <c r="AH168" s="115">
        <v>0</v>
      </c>
      <c r="AI168" s="115">
        <v>0</v>
      </c>
      <c r="AJ168" s="115">
        <v>0</v>
      </c>
      <c r="AK168" s="115">
        <v>0</v>
      </c>
      <c r="AL168" s="115">
        <v>0</v>
      </c>
      <c r="AM168" s="115">
        <f t="shared" si="2"/>
        <v>100</v>
      </c>
      <c r="AP168" s="70"/>
    </row>
    <row r="169" spans="1:42" ht="33" customHeight="1">
      <c r="A169" s="87">
        <v>380</v>
      </c>
      <c r="B169" s="88" t="s">
        <v>1330</v>
      </c>
      <c r="C169" s="117" t="s">
        <v>1339</v>
      </c>
      <c r="D169" s="115">
        <v>0</v>
      </c>
      <c r="E169" s="115">
        <v>0</v>
      </c>
      <c r="F169" s="115">
        <v>1067149.3699999999</v>
      </c>
      <c r="G169" s="115">
        <v>825.3</v>
      </c>
      <c r="H169" s="115">
        <v>0</v>
      </c>
      <c r="I169" s="115">
        <v>0</v>
      </c>
      <c r="J169" s="115">
        <v>0</v>
      </c>
      <c r="K169" s="115">
        <v>0</v>
      </c>
      <c r="L169" s="115">
        <v>0</v>
      </c>
      <c r="M169" s="115">
        <v>0</v>
      </c>
      <c r="N169" s="115">
        <v>0</v>
      </c>
      <c r="O169" s="115">
        <v>0</v>
      </c>
      <c r="P169" s="115">
        <v>0</v>
      </c>
      <c r="Q169" s="115">
        <v>0</v>
      </c>
      <c r="R169" s="115">
        <v>0</v>
      </c>
      <c r="S169" s="115">
        <v>0</v>
      </c>
      <c r="T169" s="115">
        <v>0</v>
      </c>
      <c r="U169" s="115">
        <v>0</v>
      </c>
      <c r="V169" s="115">
        <v>0</v>
      </c>
      <c r="W169" s="115">
        <v>0</v>
      </c>
      <c r="X169" s="115">
        <v>0</v>
      </c>
      <c r="Y169" s="115">
        <v>0</v>
      </c>
      <c r="Z169" s="115">
        <v>0</v>
      </c>
      <c r="AA169" s="115">
        <v>0</v>
      </c>
      <c r="AB169" s="115">
        <v>0</v>
      </c>
      <c r="AC169" s="115">
        <v>0</v>
      </c>
      <c r="AD169" s="115">
        <v>0</v>
      </c>
      <c r="AE169" s="115">
        <v>0</v>
      </c>
      <c r="AF169" s="115">
        <v>0</v>
      </c>
      <c r="AG169" s="115">
        <v>0</v>
      </c>
      <c r="AH169" s="115">
        <v>0</v>
      </c>
      <c r="AI169" s="115">
        <v>0</v>
      </c>
      <c r="AJ169" s="115">
        <v>0</v>
      </c>
      <c r="AK169" s="115">
        <v>0</v>
      </c>
      <c r="AL169" s="115">
        <v>0</v>
      </c>
      <c r="AM169" s="115">
        <f t="shared" si="2"/>
        <v>1067974.67</v>
      </c>
      <c r="AP169" s="70"/>
    </row>
    <row r="170" spans="1:42" ht="33" hidden="1" customHeight="1">
      <c r="A170" s="87">
        <v>411</v>
      </c>
      <c r="B170" s="88" t="s">
        <v>826</v>
      </c>
      <c r="C170" s="117" t="s">
        <v>1301</v>
      </c>
      <c r="D170" s="115">
        <v>0</v>
      </c>
      <c r="E170" s="115">
        <v>0</v>
      </c>
      <c r="F170" s="115">
        <v>0</v>
      </c>
      <c r="G170" s="115">
        <v>0</v>
      </c>
      <c r="H170" s="115">
        <v>0</v>
      </c>
      <c r="I170" s="115">
        <v>0</v>
      </c>
      <c r="J170" s="115">
        <v>0</v>
      </c>
      <c r="K170" s="115">
        <v>0</v>
      </c>
      <c r="L170" s="115">
        <v>0</v>
      </c>
      <c r="M170" s="115">
        <v>0</v>
      </c>
      <c r="N170" s="115">
        <v>0</v>
      </c>
      <c r="O170" s="115">
        <v>0</v>
      </c>
      <c r="P170" s="115">
        <v>0</v>
      </c>
      <c r="Q170" s="115">
        <v>0</v>
      </c>
      <c r="R170" s="115">
        <v>0</v>
      </c>
      <c r="S170" s="115">
        <v>0</v>
      </c>
      <c r="T170" s="115">
        <v>0</v>
      </c>
      <c r="U170" s="115">
        <v>0</v>
      </c>
      <c r="V170" s="115">
        <v>0</v>
      </c>
      <c r="W170" s="115">
        <v>0</v>
      </c>
      <c r="X170" s="115">
        <v>0</v>
      </c>
      <c r="Y170" s="115">
        <v>0</v>
      </c>
      <c r="Z170" s="115">
        <v>0</v>
      </c>
      <c r="AA170" s="115">
        <v>0</v>
      </c>
      <c r="AB170" s="115">
        <v>0</v>
      </c>
      <c r="AC170" s="115">
        <v>0</v>
      </c>
      <c r="AD170" s="115">
        <v>0</v>
      </c>
      <c r="AE170" s="115">
        <v>0</v>
      </c>
      <c r="AF170" s="115">
        <v>0</v>
      </c>
      <c r="AG170" s="115">
        <v>0</v>
      </c>
      <c r="AH170" s="115">
        <v>0</v>
      </c>
      <c r="AI170" s="115">
        <v>0</v>
      </c>
      <c r="AJ170" s="115">
        <v>0</v>
      </c>
      <c r="AK170" s="115">
        <v>0</v>
      </c>
      <c r="AL170" s="115">
        <v>0</v>
      </c>
      <c r="AM170" s="115">
        <f t="shared" si="2"/>
        <v>0</v>
      </c>
      <c r="AP170" s="70"/>
    </row>
    <row r="171" spans="1:42" ht="33" hidden="1" customHeight="1">
      <c r="A171" s="87">
        <v>417</v>
      </c>
      <c r="B171" s="88" t="s">
        <v>827</v>
      </c>
      <c r="C171" s="117" t="s">
        <v>1301</v>
      </c>
      <c r="D171" s="115">
        <v>0</v>
      </c>
      <c r="E171" s="115">
        <v>0</v>
      </c>
      <c r="F171" s="115">
        <v>0</v>
      </c>
      <c r="G171" s="115">
        <v>0</v>
      </c>
      <c r="H171" s="115">
        <v>0</v>
      </c>
      <c r="I171" s="115">
        <v>0</v>
      </c>
      <c r="J171" s="115">
        <v>0</v>
      </c>
      <c r="K171" s="115">
        <v>0</v>
      </c>
      <c r="L171" s="115">
        <v>0</v>
      </c>
      <c r="M171" s="115">
        <v>0</v>
      </c>
      <c r="N171" s="115">
        <v>0</v>
      </c>
      <c r="O171" s="115">
        <v>0</v>
      </c>
      <c r="P171" s="115">
        <v>0</v>
      </c>
      <c r="Q171" s="115">
        <v>0</v>
      </c>
      <c r="R171" s="115">
        <v>0</v>
      </c>
      <c r="S171" s="115">
        <v>0</v>
      </c>
      <c r="T171" s="115">
        <v>0</v>
      </c>
      <c r="U171" s="115">
        <v>0</v>
      </c>
      <c r="V171" s="115">
        <v>0</v>
      </c>
      <c r="W171" s="115">
        <v>0</v>
      </c>
      <c r="X171" s="115">
        <v>0</v>
      </c>
      <c r="Y171" s="115">
        <v>0</v>
      </c>
      <c r="Z171" s="115">
        <v>0</v>
      </c>
      <c r="AA171" s="115">
        <v>0</v>
      </c>
      <c r="AB171" s="115">
        <v>0</v>
      </c>
      <c r="AC171" s="115">
        <v>0</v>
      </c>
      <c r="AD171" s="115">
        <v>0</v>
      </c>
      <c r="AE171" s="115">
        <v>0</v>
      </c>
      <c r="AF171" s="115">
        <v>0</v>
      </c>
      <c r="AG171" s="115">
        <v>0</v>
      </c>
      <c r="AH171" s="115">
        <v>0</v>
      </c>
      <c r="AI171" s="115">
        <v>0</v>
      </c>
      <c r="AJ171" s="115">
        <v>0</v>
      </c>
      <c r="AK171" s="115">
        <v>0</v>
      </c>
      <c r="AL171" s="115">
        <v>0</v>
      </c>
      <c r="AM171" s="115">
        <f t="shared" si="2"/>
        <v>0</v>
      </c>
      <c r="AP171" s="70"/>
    </row>
    <row r="172" spans="1:42" ht="33" hidden="1" customHeight="1">
      <c r="A172" s="87">
        <v>418</v>
      </c>
      <c r="B172" s="88" t="s">
        <v>828</v>
      </c>
      <c r="C172" s="117" t="s">
        <v>1301</v>
      </c>
      <c r="D172" s="115">
        <v>0</v>
      </c>
      <c r="E172" s="115">
        <v>0</v>
      </c>
      <c r="F172" s="115">
        <v>0</v>
      </c>
      <c r="G172" s="115">
        <v>0</v>
      </c>
      <c r="H172" s="115">
        <v>0</v>
      </c>
      <c r="I172" s="115">
        <v>0</v>
      </c>
      <c r="J172" s="115">
        <v>0</v>
      </c>
      <c r="K172" s="115">
        <v>0</v>
      </c>
      <c r="L172" s="115">
        <v>0</v>
      </c>
      <c r="M172" s="115">
        <v>0</v>
      </c>
      <c r="N172" s="115">
        <v>0</v>
      </c>
      <c r="O172" s="115">
        <v>0</v>
      </c>
      <c r="P172" s="115">
        <v>0</v>
      </c>
      <c r="Q172" s="115">
        <v>0</v>
      </c>
      <c r="R172" s="115">
        <v>0</v>
      </c>
      <c r="S172" s="115">
        <v>0</v>
      </c>
      <c r="T172" s="115">
        <v>0</v>
      </c>
      <c r="U172" s="115">
        <v>0</v>
      </c>
      <c r="V172" s="115">
        <v>0</v>
      </c>
      <c r="W172" s="115">
        <v>0</v>
      </c>
      <c r="X172" s="115">
        <v>0</v>
      </c>
      <c r="Y172" s="115">
        <v>0</v>
      </c>
      <c r="Z172" s="115">
        <v>0</v>
      </c>
      <c r="AA172" s="115">
        <v>0</v>
      </c>
      <c r="AB172" s="115">
        <v>0</v>
      </c>
      <c r="AC172" s="115">
        <v>0</v>
      </c>
      <c r="AD172" s="115">
        <v>0</v>
      </c>
      <c r="AE172" s="115">
        <v>0</v>
      </c>
      <c r="AF172" s="115">
        <v>0</v>
      </c>
      <c r="AG172" s="115">
        <v>0</v>
      </c>
      <c r="AH172" s="115">
        <v>0</v>
      </c>
      <c r="AI172" s="115">
        <v>0</v>
      </c>
      <c r="AJ172" s="115">
        <v>0</v>
      </c>
      <c r="AK172" s="115">
        <v>0</v>
      </c>
      <c r="AL172" s="115">
        <v>0</v>
      </c>
      <c r="AM172" s="115">
        <f t="shared" si="2"/>
        <v>0</v>
      </c>
      <c r="AP172" s="70"/>
    </row>
    <row r="173" spans="1:42" ht="33" hidden="1" customHeight="1">
      <c r="A173" s="87">
        <v>422</v>
      </c>
      <c r="B173" s="88" t="s">
        <v>829</v>
      </c>
      <c r="C173" s="117" t="s">
        <v>1301</v>
      </c>
      <c r="D173" s="115">
        <v>0</v>
      </c>
      <c r="E173" s="115">
        <v>0</v>
      </c>
      <c r="F173" s="115">
        <v>0</v>
      </c>
      <c r="G173" s="115">
        <v>0</v>
      </c>
      <c r="H173" s="115">
        <v>0</v>
      </c>
      <c r="I173" s="115">
        <v>0</v>
      </c>
      <c r="J173" s="115">
        <v>0</v>
      </c>
      <c r="K173" s="115">
        <v>0</v>
      </c>
      <c r="L173" s="115">
        <v>0</v>
      </c>
      <c r="M173" s="115">
        <v>0</v>
      </c>
      <c r="N173" s="115">
        <v>0</v>
      </c>
      <c r="O173" s="115">
        <v>0</v>
      </c>
      <c r="P173" s="115">
        <v>0</v>
      </c>
      <c r="Q173" s="115">
        <v>0</v>
      </c>
      <c r="R173" s="115">
        <v>0</v>
      </c>
      <c r="S173" s="115">
        <v>0</v>
      </c>
      <c r="T173" s="115">
        <v>0</v>
      </c>
      <c r="U173" s="115">
        <v>0</v>
      </c>
      <c r="V173" s="115">
        <v>0</v>
      </c>
      <c r="W173" s="115">
        <v>0</v>
      </c>
      <c r="X173" s="115">
        <v>0</v>
      </c>
      <c r="Y173" s="115">
        <v>0</v>
      </c>
      <c r="Z173" s="115">
        <v>0</v>
      </c>
      <c r="AA173" s="115">
        <v>0</v>
      </c>
      <c r="AB173" s="115">
        <v>0</v>
      </c>
      <c r="AC173" s="115">
        <v>0</v>
      </c>
      <c r="AD173" s="115">
        <v>0</v>
      </c>
      <c r="AE173" s="115">
        <v>0</v>
      </c>
      <c r="AF173" s="115">
        <v>0</v>
      </c>
      <c r="AG173" s="115">
        <v>0</v>
      </c>
      <c r="AH173" s="115">
        <v>0</v>
      </c>
      <c r="AI173" s="115">
        <v>0</v>
      </c>
      <c r="AJ173" s="115">
        <v>0</v>
      </c>
      <c r="AK173" s="115">
        <v>0</v>
      </c>
      <c r="AL173" s="115">
        <v>0</v>
      </c>
      <c r="AM173" s="115">
        <f t="shared" si="2"/>
        <v>0</v>
      </c>
      <c r="AP173" s="70"/>
    </row>
    <row r="174" spans="1:42" ht="33" hidden="1" customHeight="1">
      <c r="A174" s="87">
        <v>423</v>
      </c>
      <c r="B174" s="88" t="s">
        <v>830</v>
      </c>
      <c r="C174" s="117" t="s">
        <v>1301</v>
      </c>
      <c r="D174" s="115">
        <v>0</v>
      </c>
      <c r="E174" s="115">
        <v>0</v>
      </c>
      <c r="F174" s="115">
        <v>0</v>
      </c>
      <c r="G174" s="115">
        <v>0</v>
      </c>
      <c r="H174" s="115">
        <v>0</v>
      </c>
      <c r="I174" s="115">
        <v>0</v>
      </c>
      <c r="J174" s="115">
        <v>0</v>
      </c>
      <c r="K174" s="115">
        <v>0</v>
      </c>
      <c r="L174" s="115">
        <v>0</v>
      </c>
      <c r="M174" s="115">
        <v>0</v>
      </c>
      <c r="N174" s="115">
        <v>0</v>
      </c>
      <c r="O174" s="115">
        <v>0</v>
      </c>
      <c r="P174" s="115">
        <v>0</v>
      </c>
      <c r="Q174" s="115">
        <v>0</v>
      </c>
      <c r="R174" s="115">
        <v>0</v>
      </c>
      <c r="S174" s="115">
        <v>0</v>
      </c>
      <c r="T174" s="115">
        <v>0</v>
      </c>
      <c r="U174" s="115">
        <v>0</v>
      </c>
      <c r="V174" s="115">
        <v>0</v>
      </c>
      <c r="W174" s="115">
        <v>0</v>
      </c>
      <c r="X174" s="115">
        <v>0</v>
      </c>
      <c r="Y174" s="115">
        <v>0</v>
      </c>
      <c r="Z174" s="115">
        <v>0</v>
      </c>
      <c r="AA174" s="115">
        <v>0</v>
      </c>
      <c r="AB174" s="115">
        <v>0</v>
      </c>
      <c r="AC174" s="115">
        <v>0</v>
      </c>
      <c r="AD174" s="115">
        <v>0</v>
      </c>
      <c r="AE174" s="115">
        <v>0</v>
      </c>
      <c r="AF174" s="115">
        <v>0</v>
      </c>
      <c r="AG174" s="115">
        <v>0</v>
      </c>
      <c r="AH174" s="115">
        <v>0</v>
      </c>
      <c r="AI174" s="115">
        <v>0</v>
      </c>
      <c r="AJ174" s="115">
        <v>0</v>
      </c>
      <c r="AK174" s="115">
        <v>0</v>
      </c>
      <c r="AL174" s="115">
        <v>0</v>
      </c>
      <c r="AM174" s="115">
        <f t="shared" si="2"/>
        <v>0</v>
      </c>
      <c r="AP174" s="70"/>
    </row>
    <row r="175" spans="1:42" ht="33" hidden="1" customHeight="1">
      <c r="A175" s="87">
        <v>424</v>
      </c>
      <c r="B175" s="88" t="s">
        <v>831</v>
      </c>
      <c r="C175" s="117" t="s">
        <v>1301</v>
      </c>
      <c r="D175" s="115">
        <v>0</v>
      </c>
      <c r="E175" s="115">
        <v>0</v>
      </c>
      <c r="F175" s="115">
        <v>0</v>
      </c>
      <c r="G175" s="115">
        <v>0</v>
      </c>
      <c r="H175" s="115">
        <v>0</v>
      </c>
      <c r="I175" s="115">
        <v>0</v>
      </c>
      <c r="J175" s="115">
        <v>0</v>
      </c>
      <c r="K175" s="115">
        <v>0</v>
      </c>
      <c r="L175" s="115">
        <v>0</v>
      </c>
      <c r="M175" s="115">
        <v>0</v>
      </c>
      <c r="N175" s="115">
        <v>0</v>
      </c>
      <c r="O175" s="115">
        <v>0</v>
      </c>
      <c r="P175" s="115">
        <v>0</v>
      </c>
      <c r="Q175" s="115">
        <v>0</v>
      </c>
      <c r="R175" s="115">
        <v>0</v>
      </c>
      <c r="S175" s="115">
        <v>0</v>
      </c>
      <c r="T175" s="115">
        <v>0</v>
      </c>
      <c r="U175" s="115">
        <v>0</v>
      </c>
      <c r="V175" s="115">
        <v>0</v>
      </c>
      <c r="W175" s="115">
        <v>0</v>
      </c>
      <c r="X175" s="115">
        <v>0</v>
      </c>
      <c r="Y175" s="115">
        <v>0</v>
      </c>
      <c r="Z175" s="115">
        <v>0</v>
      </c>
      <c r="AA175" s="115">
        <v>0</v>
      </c>
      <c r="AB175" s="115">
        <v>0</v>
      </c>
      <c r="AC175" s="115">
        <v>0</v>
      </c>
      <c r="AD175" s="115">
        <v>0</v>
      </c>
      <c r="AE175" s="115">
        <v>0</v>
      </c>
      <c r="AF175" s="115">
        <v>0</v>
      </c>
      <c r="AG175" s="115">
        <v>0</v>
      </c>
      <c r="AH175" s="115">
        <v>0</v>
      </c>
      <c r="AI175" s="115">
        <v>0</v>
      </c>
      <c r="AJ175" s="115">
        <v>0</v>
      </c>
      <c r="AK175" s="115">
        <v>0</v>
      </c>
      <c r="AL175" s="115">
        <v>0</v>
      </c>
      <c r="AM175" s="115">
        <f t="shared" si="2"/>
        <v>0</v>
      </c>
      <c r="AP175" s="70"/>
    </row>
    <row r="176" spans="1:42" ht="33" hidden="1" customHeight="1">
      <c r="A176" s="87">
        <v>425</v>
      </c>
      <c r="B176" s="88" t="s">
        <v>832</v>
      </c>
      <c r="C176" s="117" t="s">
        <v>1301</v>
      </c>
      <c r="D176" s="115">
        <v>0</v>
      </c>
      <c r="E176" s="115">
        <v>0</v>
      </c>
      <c r="F176" s="115">
        <v>0</v>
      </c>
      <c r="G176" s="115">
        <v>0</v>
      </c>
      <c r="H176" s="115">
        <v>0</v>
      </c>
      <c r="I176" s="115">
        <v>0</v>
      </c>
      <c r="J176" s="115">
        <v>0</v>
      </c>
      <c r="K176" s="115">
        <v>0</v>
      </c>
      <c r="L176" s="115">
        <v>0</v>
      </c>
      <c r="M176" s="115">
        <v>0</v>
      </c>
      <c r="N176" s="115">
        <v>0</v>
      </c>
      <c r="O176" s="115">
        <v>0</v>
      </c>
      <c r="P176" s="115">
        <v>0</v>
      </c>
      <c r="Q176" s="115">
        <v>0</v>
      </c>
      <c r="R176" s="115">
        <v>0</v>
      </c>
      <c r="S176" s="115">
        <v>0</v>
      </c>
      <c r="T176" s="115">
        <v>0</v>
      </c>
      <c r="U176" s="115">
        <v>0</v>
      </c>
      <c r="V176" s="115">
        <v>0</v>
      </c>
      <c r="W176" s="115">
        <v>0</v>
      </c>
      <c r="X176" s="115">
        <v>0</v>
      </c>
      <c r="Y176" s="115">
        <v>0</v>
      </c>
      <c r="Z176" s="115">
        <v>0</v>
      </c>
      <c r="AA176" s="115">
        <v>0</v>
      </c>
      <c r="AB176" s="115">
        <v>0</v>
      </c>
      <c r="AC176" s="115">
        <v>0</v>
      </c>
      <c r="AD176" s="115">
        <v>0</v>
      </c>
      <c r="AE176" s="115">
        <v>0</v>
      </c>
      <c r="AF176" s="115">
        <v>0</v>
      </c>
      <c r="AG176" s="115">
        <v>0</v>
      </c>
      <c r="AH176" s="115">
        <v>0</v>
      </c>
      <c r="AI176" s="115">
        <v>0</v>
      </c>
      <c r="AJ176" s="115">
        <v>0</v>
      </c>
      <c r="AK176" s="115">
        <v>0</v>
      </c>
      <c r="AL176" s="115">
        <v>0</v>
      </c>
      <c r="AM176" s="115">
        <f t="shared" si="2"/>
        <v>0</v>
      </c>
      <c r="AP176" s="70"/>
    </row>
    <row r="177" spans="1:42" ht="33" hidden="1" customHeight="1">
      <c r="A177" s="87">
        <v>426</v>
      </c>
      <c r="B177" s="88" t="s">
        <v>833</v>
      </c>
      <c r="C177" s="117" t="s">
        <v>1301</v>
      </c>
      <c r="D177" s="115">
        <v>0</v>
      </c>
      <c r="E177" s="115">
        <v>0</v>
      </c>
      <c r="F177" s="115">
        <v>0</v>
      </c>
      <c r="G177" s="115">
        <v>0</v>
      </c>
      <c r="H177" s="115">
        <v>0</v>
      </c>
      <c r="I177" s="115">
        <v>0</v>
      </c>
      <c r="J177" s="115">
        <v>0</v>
      </c>
      <c r="K177" s="115">
        <v>0</v>
      </c>
      <c r="L177" s="115">
        <v>0</v>
      </c>
      <c r="M177" s="115">
        <v>0</v>
      </c>
      <c r="N177" s="115">
        <v>0</v>
      </c>
      <c r="O177" s="115">
        <v>0</v>
      </c>
      <c r="P177" s="115">
        <v>0</v>
      </c>
      <c r="Q177" s="115">
        <v>0</v>
      </c>
      <c r="R177" s="115">
        <v>0</v>
      </c>
      <c r="S177" s="115">
        <v>0</v>
      </c>
      <c r="T177" s="115">
        <v>0</v>
      </c>
      <c r="U177" s="115">
        <v>0</v>
      </c>
      <c r="V177" s="115">
        <v>0</v>
      </c>
      <c r="W177" s="115">
        <v>0</v>
      </c>
      <c r="X177" s="115">
        <v>0</v>
      </c>
      <c r="Y177" s="115">
        <v>0</v>
      </c>
      <c r="Z177" s="115">
        <v>0</v>
      </c>
      <c r="AA177" s="115">
        <v>0</v>
      </c>
      <c r="AB177" s="115">
        <v>0</v>
      </c>
      <c r="AC177" s="115">
        <v>0</v>
      </c>
      <c r="AD177" s="115">
        <v>0</v>
      </c>
      <c r="AE177" s="115">
        <v>0</v>
      </c>
      <c r="AF177" s="115">
        <v>0</v>
      </c>
      <c r="AG177" s="115">
        <v>0</v>
      </c>
      <c r="AH177" s="115">
        <v>0</v>
      </c>
      <c r="AI177" s="115">
        <v>0</v>
      </c>
      <c r="AJ177" s="115">
        <v>0</v>
      </c>
      <c r="AK177" s="115">
        <v>0</v>
      </c>
      <c r="AL177" s="115">
        <v>0</v>
      </c>
      <c r="AM177" s="115">
        <f t="shared" si="2"/>
        <v>0</v>
      </c>
      <c r="AP177" s="70"/>
    </row>
    <row r="178" spans="1:42" ht="33" hidden="1" customHeight="1">
      <c r="A178" s="87">
        <v>427</v>
      </c>
      <c r="B178" s="88" t="s">
        <v>834</v>
      </c>
      <c r="C178" s="117" t="s">
        <v>1301</v>
      </c>
      <c r="D178" s="115">
        <v>0</v>
      </c>
      <c r="E178" s="115">
        <v>0</v>
      </c>
      <c r="F178" s="115">
        <v>0</v>
      </c>
      <c r="G178" s="115">
        <v>0</v>
      </c>
      <c r="H178" s="115">
        <v>0</v>
      </c>
      <c r="I178" s="115">
        <v>0</v>
      </c>
      <c r="J178" s="115">
        <v>0</v>
      </c>
      <c r="K178" s="115">
        <v>0</v>
      </c>
      <c r="L178" s="115">
        <v>0</v>
      </c>
      <c r="M178" s="115">
        <v>0</v>
      </c>
      <c r="N178" s="115">
        <v>0</v>
      </c>
      <c r="O178" s="115">
        <v>0</v>
      </c>
      <c r="P178" s="115">
        <v>0</v>
      </c>
      <c r="Q178" s="115">
        <v>0</v>
      </c>
      <c r="R178" s="115">
        <v>0</v>
      </c>
      <c r="S178" s="115">
        <v>0</v>
      </c>
      <c r="T178" s="115">
        <v>0</v>
      </c>
      <c r="U178" s="115">
        <v>0</v>
      </c>
      <c r="V178" s="115">
        <v>0</v>
      </c>
      <c r="W178" s="115">
        <v>0</v>
      </c>
      <c r="X178" s="115">
        <v>0</v>
      </c>
      <c r="Y178" s="115">
        <v>0</v>
      </c>
      <c r="Z178" s="115">
        <v>0</v>
      </c>
      <c r="AA178" s="115">
        <v>0</v>
      </c>
      <c r="AB178" s="115">
        <v>0</v>
      </c>
      <c r="AC178" s="115">
        <v>0</v>
      </c>
      <c r="AD178" s="115">
        <v>0</v>
      </c>
      <c r="AE178" s="115">
        <v>0</v>
      </c>
      <c r="AF178" s="115">
        <v>0</v>
      </c>
      <c r="AG178" s="115">
        <v>0</v>
      </c>
      <c r="AH178" s="115">
        <v>0</v>
      </c>
      <c r="AI178" s="115">
        <v>0</v>
      </c>
      <c r="AJ178" s="115">
        <v>0</v>
      </c>
      <c r="AK178" s="115">
        <v>0</v>
      </c>
      <c r="AL178" s="115">
        <v>0</v>
      </c>
      <c r="AM178" s="115">
        <f t="shared" si="2"/>
        <v>0</v>
      </c>
      <c r="AP178" s="70"/>
    </row>
    <row r="179" spans="1:42" ht="33" hidden="1" customHeight="1">
      <c r="A179" s="87">
        <v>428</v>
      </c>
      <c r="B179" s="88" t="s">
        <v>835</v>
      </c>
      <c r="C179" s="117" t="s">
        <v>1301</v>
      </c>
      <c r="D179" s="115">
        <v>0</v>
      </c>
      <c r="E179" s="115">
        <v>0</v>
      </c>
      <c r="F179" s="115">
        <v>0</v>
      </c>
      <c r="G179" s="115">
        <v>0</v>
      </c>
      <c r="H179" s="115">
        <v>0</v>
      </c>
      <c r="I179" s="115">
        <v>0</v>
      </c>
      <c r="J179" s="115">
        <v>0</v>
      </c>
      <c r="K179" s="115">
        <v>0</v>
      </c>
      <c r="L179" s="115">
        <v>0</v>
      </c>
      <c r="M179" s="115">
        <v>0</v>
      </c>
      <c r="N179" s="115">
        <v>0</v>
      </c>
      <c r="O179" s="115">
        <v>0</v>
      </c>
      <c r="P179" s="115">
        <v>0</v>
      </c>
      <c r="Q179" s="115">
        <v>0</v>
      </c>
      <c r="R179" s="115">
        <v>0</v>
      </c>
      <c r="S179" s="115">
        <v>0</v>
      </c>
      <c r="T179" s="115">
        <v>0</v>
      </c>
      <c r="U179" s="115">
        <v>0</v>
      </c>
      <c r="V179" s="115">
        <v>0</v>
      </c>
      <c r="W179" s="115">
        <v>0</v>
      </c>
      <c r="X179" s="115">
        <v>0</v>
      </c>
      <c r="Y179" s="115">
        <v>0</v>
      </c>
      <c r="Z179" s="115">
        <v>0</v>
      </c>
      <c r="AA179" s="115">
        <v>0</v>
      </c>
      <c r="AB179" s="115">
        <v>0</v>
      </c>
      <c r="AC179" s="115">
        <v>0</v>
      </c>
      <c r="AD179" s="115">
        <v>0</v>
      </c>
      <c r="AE179" s="115">
        <v>0</v>
      </c>
      <c r="AF179" s="115">
        <v>0</v>
      </c>
      <c r="AG179" s="115">
        <v>0</v>
      </c>
      <c r="AH179" s="115">
        <v>0</v>
      </c>
      <c r="AI179" s="115">
        <v>0</v>
      </c>
      <c r="AJ179" s="115">
        <v>0</v>
      </c>
      <c r="AK179" s="115">
        <v>0</v>
      </c>
      <c r="AL179" s="115">
        <v>0</v>
      </c>
      <c r="AM179" s="115">
        <f t="shared" si="2"/>
        <v>0</v>
      </c>
      <c r="AP179" s="70"/>
    </row>
    <row r="180" spans="1:42" ht="33" hidden="1" customHeight="1">
      <c r="A180" s="87">
        <v>429</v>
      </c>
      <c r="B180" s="88" t="s">
        <v>836</v>
      </c>
      <c r="C180" s="117" t="s">
        <v>1301</v>
      </c>
      <c r="D180" s="115">
        <v>0</v>
      </c>
      <c r="E180" s="115">
        <v>0</v>
      </c>
      <c r="F180" s="115">
        <v>0</v>
      </c>
      <c r="G180" s="115">
        <v>0</v>
      </c>
      <c r="H180" s="115">
        <v>0</v>
      </c>
      <c r="I180" s="115">
        <v>0</v>
      </c>
      <c r="J180" s="115">
        <v>0</v>
      </c>
      <c r="K180" s="115">
        <v>0</v>
      </c>
      <c r="L180" s="115">
        <v>0</v>
      </c>
      <c r="M180" s="115">
        <v>0</v>
      </c>
      <c r="N180" s="115">
        <v>0</v>
      </c>
      <c r="O180" s="115">
        <v>0</v>
      </c>
      <c r="P180" s="115">
        <v>0</v>
      </c>
      <c r="Q180" s="115">
        <v>0</v>
      </c>
      <c r="R180" s="115">
        <v>0</v>
      </c>
      <c r="S180" s="115">
        <v>0</v>
      </c>
      <c r="T180" s="115">
        <v>0</v>
      </c>
      <c r="U180" s="115">
        <v>0</v>
      </c>
      <c r="V180" s="115">
        <v>0</v>
      </c>
      <c r="W180" s="115">
        <v>0</v>
      </c>
      <c r="X180" s="115">
        <v>0</v>
      </c>
      <c r="Y180" s="115">
        <v>0</v>
      </c>
      <c r="Z180" s="115">
        <v>0</v>
      </c>
      <c r="AA180" s="115">
        <v>0</v>
      </c>
      <c r="AB180" s="115">
        <v>0</v>
      </c>
      <c r="AC180" s="115">
        <v>0</v>
      </c>
      <c r="AD180" s="115">
        <v>0</v>
      </c>
      <c r="AE180" s="115">
        <v>0</v>
      </c>
      <c r="AF180" s="115">
        <v>0</v>
      </c>
      <c r="AG180" s="115">
        <v>0</v>
      </c>
      <c r="AH180" s="115">
        <v>0</v>
      </c>
      <c r="AI180" s="115">
        <v>0</v>
      </c>
      <c r="AJ180" s="115">
        <v>0</v>
      </c>
      <c r="AK180" s="115">
        <v>0</v>
      </c>
      <c r="AL180" s="115">
        <v>0</v>
      </c>
      <c r="AM180" s="115">
        <f t="shared" si="2"/>
        <v>0</v>
      </c>
      <c r="AP180" s="70"/>
    </row>
    <row r="181" spans="1:42" ht="33" hidden="1" customHeight="1">
      <c r="A181" s="87">
        <v>432</v>
      </c>
      <c r="B181" s="88" t="s">
        <v>837</v>
      </c>
      <c r="C181" s="117" t="s">
        <v>1301</v>
      </c>
      <c r="D181" s="115">
        <v>0</v>
      </c>
      <c r="E181" s="115">
        <v>0</v>
      </c>
      <c r="F181" s="115">
        <v>0</v>
      </c>
      <c r="G181" s="115">
        <v>0</v>
      </c>
      <c r="H181" s="115">
        <v>0</v>
      </c>
      <c r="I181" s="115">
        <v>0</v>
      </c>
      <c r="J181" s="115">
        <v>0</v>
      </c>
      <c r="K181" s="115">
        <v>0</v>
      </c>
      <c r="L181" s="115">
        <v>0</v>
      </c>
      <c r="M181" s="115">
        <v>0</v>
      </c>
      <c r="N181" s="115">
        <v>0</v>
      </c>
      <c r="O181" s="115">
        <v>0</v>
      </c>
      <c r="P181" s="115">
        <v>0</v>
      </c>
      <c r="Q181" s="115">
        <v>0</v>
      </c>
      <c r="R181" s="115">
        <v>0</v>
      </c>
      <c r="S181" s="115">
        <v>0</v>
      </c>
      <c r="T181" s="115">
        <v>0</v>
      </c>
      <c r="U181" s="115">
        <v>0</v>
      </c>
      <c r="V181" s="115">
        <v>0</v>
      </c>
      <c r="W181" s="115">
        <v>0</v>
      </c>
      <c r="X181" s="115">
        <v>0</v>
      </c>
      <c r="Y181" s="115">
        <v>0</v>
      </c>
      <c r="Z181" s="115">
        <v>0</v>
      </c>
      <c r="AA181" s="115">
        <v>0</v>
      </c>
      <c r="AB181" s="115">
        <v>0</v>
      </c>
      <c r="AC181" s="115">
        <v>0</v>
      </c>
      <c r="AD181" s="115">
        <v>0</v>
      </c>
      <c r="AE181" s="115">
        <v>0</v>
      </c>
      <c r="AF181" s="115">
        <v>0</v>
      </c>
      <c r="AG181" s="115">
        <v>0</v>
      </c>
      <c r="AH181" s="115">
        <v>0</v>
      </c>
      <c r="AI181" s="115">
        <v>0</v>
      </c>
      <c r="AJ181" s="115">
        <v>0</v>
      </c>
      <c r="AK181" s="115">
        <v>0</v>
      </c>
      <c r="AL181" s="115">
        <v>0</v>
      </c>
      <c r="AM181" s="115">
        <f t="shared" si="2"/>
        <v>0</v>
      </c>
      <c r="AP181" s="70"/>
    </row>
    <row r="182" spans="1:42" ht="33" hidden="1" customHeight="1">
      <c r="A182" s="87">
        <v>433</v>
      </c>
      <c r="B182" s="88" t="s">
        <v>838</v>
      </c>
      <c r="C182" s="117" t="s">
        <v>1301</v>
      </c>
      <c r="D182" s="115">
        <v>0</v>
      </c>
      <c r="E182" s="115">
        <v>0</v>
      </c>
      <c r="F182" s="115">
        <v>0</v>
      </c>
      <c r="G182" s="115">
        <v>0</v>
      </c>
      <c r="H182" s="115">
        <v>0</v>
      </c>
      <c r="I182" s="115">
        <v>0</v>
      </c>
      <c r="J182" s="115">
        <v>0</v>
      </c>
      <c r="K182" s="115">
        <v>0</v>
      </c>
      <c r="L182" s="115">
        <v>0</v>
      </c>
      <c r="M182" s="115">
        <v>0</v>
      </c>
      <c r="N182" s="115">
        <v>0</v>
      </c>
      <c r="O182" s="115">
        <v>0</v>
      </c>
      <c r="P182" s="115">
        <v>0</v>
      </c>
      <c r="Q182" s="115">
        <v>0</v>
      </c>
      <c r="R182" s="115">
        <v>0</v>
      </c>
      <c r="S182" s="115">
        <v>0</v>
      </c>
      <c r="T182" s="115">
        <v>0</v>
      </c>
      <c r="U182" s="115">
        <v>0</v>
      </c>
      <c r="V182" s="115">
        <v>0</v>
      </c>
      <c r="W182" s="115">
        <v>0</v>
      </c>
      <c r="X182" s="115">
        <v>0</v>
      </c>
      <c r="Y182" s="115">
        <v>0</v>
      </c>
      <c r="Z182" s="115">
        <v>0</v>
      </c>
      <c r="AA182" s="115">
        <v>0</v>
      </c>
      <c r="AB182" s="115">
        <v>0</v>
      </c>
      <c r="AC182" s="115">
        <v>0</v>
      </c>
      <c r="AD182" s="115">
        <v>0</v>
      </c>
      <c r="AE182" s="115">
        <v>0</v>
      </c>
      <c r="AF182" s="115">
        <v>0</v>
      </c>
      <c r="AG182" s="115">
        <v>0</v>
      </c>
      <c r="AH182" s="115">
        <v>0</v>
      </c>
      <c r="AI182" s="115">
        <v>0</v>
      </c>
      <c r="AJ182" s="115">
        <v>0</v>
      </c>
      <c r="AK182" s="115">
        <v>0</v>
      </c>
      <c r="AL182" s="115">
        <v>0</v>
      </c>
      <c r="AM182" s="115">
        <f t="shared" si="2"/>
        <v>0</v>
      </c>
      <c r="AP182" s="70"/>
    </row>
    <row r="183" spans="1:42" ht="33" hidden="1" customHeight="1">
      <c r="A183" s="87">
        <v>434</v>
      </c>
      <c r="B183" s="88" t="s">
        <v>839</v>
      </c>
      <c r="C183" s="117" t="s">
        <v>1301</v>
      </c>
      <c r="D183" s="115">
        <v>0</v>
      </c>
      <c r="E183" s="115">
        <v>0</v>
      </c>
      <c r="F183" s="115">
        <v>0</v>
      </c>
      <c r="G183" s="115">
        <v>0</v>
      </c>
      <c r="H183" s="115">
        <v>0</v>
      </c>
      <c r="I183" s="115">
        <v>0</v>
      </c>
      <c r="J183" s="115">
        <v>0</v>
      </c>
      <c r="K183" s="115">
        <v>0</v>
      </c>
      <c r="L183" s="115">
        <v>0</v>
      </c>
      <c r="M183" s="115">
        <v>0</v>
      </c>
      <c r="N183" s="115">
        <v>0</v>
      </c>
      <c r="O183" s="115">
        <v>0</v>
      </c>
      <c r="P183" s="115">
        <v>0</v>
      </c>
      <c r="Q183" s="115">
        <v>0</v>
      </c>
      <c r="R183" s="115">
        <v>0</v>
      </c>
      <c r="S183" s="115">
        <v>0</v>
      </c>
      <c r="T183" s="115">
        <v>0</v>
      </c>
      <c r="U183" s="115">
        <v>0</v>
      </c>
      <c r="V183" s="115">
        <v>0</v>
      </c>
      <c r="W183" s="115">
        <v>0</v>
      </c>
      <c r="X183" s="115">
        <v>0</v>
      </c>
      <c r="Y183" s="115">
        <v>0</v>
      </c>
      <c r="Z183" s="115">
        <v>0</v>
      </c>
      <c r="AA183" s="115">
        <v>0</v>
      </c>
      <c r="AB183" s="115">
        <v>0</v>
      </c>
      <c r="AC183" s="115">
        <v>0</v>
      </c>
      <c r="AD183" s="115">
        <v>0</v>
      </c>
      <c r="AE183" s="115">
        <v>0</v>
      </c>
      <c r="AF183" s="115">
        <v>0</v>
      </c>
      <c r="AG183" s="115">
        <v>0</v>
      </c>
      <c r="AH183" s="115">
        <v>0</v>
      </c>
      <c r="AI183" s="115">
        <v>0</v>
      </c>
      <c r="AJ183" s="115">
        <v>0</v>
      </c>
      <c r="AK183" s="115">
        <v>0</v>
      </c>
      <c r="AL183" s="115">
        <v>0</v>
      </c>
      <c r="AM183" s="115">
        <f t="shared" si="2"/>
        <v>0</v>
      </c>
      <c r="AP183" s="70"/>
    </row>
    <row r="184" spans="1:42" ht="33" hidden="1" customHeight="1">
      <c r="A184" s="87">
        <v>435</v>
      </c>
      <c r="B184" s="88" t="s">
        <v>840</v>
      </c>
      <c r="C184" s="117" t="s">
        <v>1301</v>
      </c>
      <c r="D184" s="115">
        <v>0</v>
      </c>
      <c r="E184" s="115">
        <v>0</v>
      </c>
      <c r="F184" s="115">
        <v>0</v>
      </c>
      <c r="G184" s="115">
        <v>0</v>
      </c>
      <c r="H184" s="115">
        <v>0</v>
      </c>
      <c r="I184" s="115">
        <v>0</v>
      </c>
      <c r="J184" s="115">
        <v>0</v>
      </c>
      <c r="K184" s="115">
        <v>0</v>
      </c>
      <c r="L184" s="115">
        <v>0</v>
      </c>
      <c r="M184" s="115">
        <v>0</v>
      </c>
      <c r="N184" s="115">
        <v>0</v>
      </c>
      <c r="O184" s="115">
        <v>0</v>
      </c>
      <c r="P184" s="115">
        <v>0</v>
      </c>
      <c r="Q184" s="115">
        <v>0</v>
      </c>
      <c r="R184" s="115">
        <v>0</v>
      </c>
      <c r="S184" s="115">
        <v>0</v>
      </c>
      <c r="T184" s="115">
        <v>0</v>
      </c>
      <c r="U184" s="115">
        <v>0</v>
      </c>
      <c r="V184" s="115">
        <v>0</v>
      </c>
      <c r="W184" s="115">
        <v>0</v>
      </c>
      <c r="X184" s="115">
        <v>0</v>
      </c>
      <c r="Y184" s="115">
        <v>0</v>
      </c>
      <c r="Z184" s="115">
        <v>0</v>
      </c>
      <c r="AA184" s="115">
        <v>0</v>
      </c>
      <c r="AB184" s="115">
        <v>0</v>
      </c>
      <c r="AC184" s="115">
        <v>0</v>
      </c>
      <c r="AD184" s="115">
        <v>0</v>
      </c>
      <c r="AE184" s="115">
        <v>0</v>
      </c>
      <c r="AF184" s="115">
        <v>0</v>
      </c>
      <c r="AG184" s="115">
        <v>0</v>
      </c>
      <c r="AH184" s="115">
        <v>0</v>
      </c>
      <c r="AI184" s="115">
        <v>0</v>
      </c>
      <c r="AJ184" s="115">
        <v>0</v>
      </c>
      <c r="AK184" s="115">
        <v>0</v>
      </c>
      <c r="AL184" s="115">
        <v>0</v>
      </c>
      <c r="AM184" s="115">
        <f t="shared" si="2"/>
        <v>0</v>
      </c>
      <c r="AP184" s="70"/>
    </row>
    <row r="185" spans="1:42" ht="33" customHeight="1">
      <c r="A185" s="87">
        <v>512</v>
      </c>
      <c r="B185" s="88" t="s">
        <v>841</v>
      </c>
      <c r="C185" s="89" t="s">
        <v>1337</v>
      </c>
      <c r="D185" s="115">
        <v>0</v>
      </c>
      <c r="E185" s="115">
        <v>0</v>
      </c>
      <c r="F185" s="115">
        <v>0</v>
      </c>
      <c r="G185" s="115">
        <v>1622</v>
      </c>
      <c r="H185" s="115">
        <v>0</v>
      </c>
      <c r="I185" s="115">
        <v>0</v>
      </c>
      <c r="J185" s="115">
        <v>0</v>
      </c>
      <c r="K185" s="115">
        <v>0</v>
      </c>
      <c r="L185" s="115">
        <v>0</v>
      </c>
      <c r="M185" s="115">
        <v>0</v>
      </c>
      <c r="N185" s="115">
        <v>0</v>
      </c>
      <c r="O185" s="115">
        <v>0</v>
      </c>
      <c r="P185" s="115">
        <v>0</v>
      </c>
      <c r="Q185" s="115">
        <v>0</v>
      </c>
      <c r="R185" s="115">
        <v>0</v>
      </c>
      <c r="S185" s="115">
        <v>0</v>
      </c>
      <c r="T185" s="115">
        <v>0</v>
      </c>
      <c r="U185" s="115">
        <v>0</v>
      </c>
      <c r="V185" s="115">
        <v>0</v>
      </c>
      <c r="W185" s="115">
        <v>0</v>
      </c>
      <c r="X185" s="115">
        <v>0</v>
      </c>
      <c r="Y185" s="115">
        <v>0</v>
      </c>
      <c r="Z185" s="115">
        <v>0</v>
      </c>
      <c r="AA185" s="115">
        <v>0</v>
      </c>
      <c r="AB185" s="115">
        <v>0</v>
      </c>
      <c r="AC185" s="115">
        <v>0</v>
      </c>
      <c r="AD185" s="115">
        <v>0</v>
      </c>
      <c r="AE185" s="115">
        <v>0</v>
      </c>
      <c r="AF185" s="115">
        <v>0</v>
      </c>
      <c r="AG185" s="115">
        <v>0</v>
      </c>
      <c r="AH185" s="115">
        <v>0</v>
      </c>
      <c r="AI185" s="115">
        <v>0</v>
      </c>
      <c r="AJ185" s="115">
        <v>0</v>
      </c>
      <c r="AK185" s="115">
        <v>0</v>
      </c>
      <c r="AL185" s="115">
        <v>0</v>
      </c>
      <c r="AM185" s="115">
        <f t="shared" si="2"/>
        <v>1622</v>
      </c>
      <c r="AP185" s="70"/>
    </row>
    <row r="186" spans="1:42" ht="33" customHeight="1">
      <c r="A186" s="87">
        <v>513</v>
      </c>
      <c r="B186" s="88" t="s">
        <v>201</v>
      </c>
      <c r="C186" s="89" t="s">
        <v>1338</v>
      </c>
      <c r="D186" s="115">
        <v>0</v>
      </c>
      <c r="E186" s="115">
        <v>31845698.469999999</v>
      </c>
      <c r="F186" s="115">
        <v>0</v>
      </c>
      <c r="G186" s="115">
        <v>80064.799999999988</v>
      </c>
      <c r="H186" s="115">
        <v>0</v>
      </c>
      <c r="I186" s="115">
        <v>46909.490000000005</v>
      </c>
      <c r="J186" s="115">
        <v>0</v>
      </c>
      <c r="K186" s="115">
        <v>0</v>
      </c>
      <c r="L186" s="115">
        <v>2237.15</v>
      </c>
      <c r="M186" s="115">
        <v>0</v>
      </c>
      <c r="N186" s="115">
        <v>0</v>
      </c>
      <c r="O186" s="115">
        <v>39763.32</v>
      </c>
      <c r="P186" s="115">
        <v>0</v>
      </c>
      <c r="Q186" s="115">
        <v>0</v>
      </c>
      <c r="R186" s="115">
        <v>0</v>
      </c>
      <c r="S186" s="115">
        <v>0</v>
      </c>
      <c r="T186" s="115">
        <v>0</v>
      </c>
      <c r="U186" s="115">
        <v>0</v>
      </c>
      <c r="V186" s="115">
        <v>0</v>
      </c>
      <c r="W186" s="115">
        <v>0</v>
      </c>
      <c r="X186" s="115">
        <v>0</v>
      </c>
      <c r="Y186" s="115">
        <v>0</v>
      </c>
      <c r="Z186" s="115">
        <v>0</v>
      </c>
      <c r="AA186" s="115">
        <v>0</v>
      </c>
      <c r="AB186" s="115">
        <v>6530720</v>
      </c>
      <c r="AC186" s="115">
        <v>0</v>
      </c>
      <c r="AD186" s="115">
        <v>0</v>
      </c>
      <c r="AE186" s="115">
        <v>0</v>
      </c>
      <c r="AF186" s="115">
        <v>0</v>
      </c>
      <c r="AG186" s="115">
        <v>0</v>
      </c>
      <c r="AH186" s="115">
        <v>0</v>
      </c>
      <c r="AI186" s="115">
        <v>0</v>
      </c>
      <c r="AJ186" s="115">
        <v>0</v>
      </c>
      <c r="AK186" s="115">
        <v>0</v>
      </c>
      <c r="AL186" s="115">
        <v>0</v>
      </c>
      <c r="AM186" s="115">
        <f t="shared" si="2"/>
        <v>38545393.229999997</v>
      </c>
      <c r="AP186" s="70"/>
    </row>
    <row r="187" spans="1:42" ht="33" customHeight="1">
      <c r="A187" s="87">
        <v>514</v>
      </c>
      <c r="B187" s="88" t="s">
        <v>842</v>
      </c>
      <c r="C187" s="89" t="s">
        <v>1341</v>
      </c>
      <c r="D187" s="115">
        <v>0</v>
      </c>
      <c r="E187" s="115">
        <v>0</v>
      </c>
      <c r="F187" s="115">
        <v>0</v>
      </c>
      <c r="G187" s="115">
        <v>11765.54</v>
      </c>
      <c r="H187" s="115">
        <v>0</v>
      </c>
      <c r="I187" s="115">
        <v>0</v>
      </c>
      <c r="J187" s="115">
        <v>0</v>
      </c>
      <c r="K187" s="115">
        <v>0</v>
      </c>
      <c r="L187" s="115">
        <v>0</v>
      </c>
      <c r="M187" s="115">
        <v>0</v>
      </c>
      <c r="N187" s="115">
        <v>0</v>
      </c>
      <c r="O187" s="115">
        <v>0</v>
      </c>
      <c r="P187" s="115">
        <v>0</v>
      </c>
      <c r="Q187" s="115">
        <v>0</v>
      </c>
      <c r="R187" s="115">
        <v>0</v>
      </c>
      <c r="S187" s="115">
        <v>0</v>
      </c>
      <c r="T187" s="115">
        <v>0</v>
      </c>
      <c r="U187" s="115">
        <v>0</v>
      </c>
      <c r="V187" s="115">
        <v>0</v>
      </c>
      <c r="W187" s="115">
        <v>0</v>
      </c>
      <c r="X187" s="115">
        <v>0</v>
      </c>
      <c r="Y187" s="115">
        <v>0</v>
      </c>
      <c r="Z187" s="115">
        <v>0</v>
      </c>
      <c r="AA187" s="115">
        <v>0</v>
      </c>
      <c r="AB187" s="115">
        <v>0</v>
      </c>
      <c r="AC187" s="115">
        <v>0</v>
      </c>
      <c r="AD187" s="115">
        <v>0</v>
      </c>
      <c r="AE187" s="115">
        <v>0</v>
      </c>
      <c r="AF187" s="115">
        <v>0</v>
      </c>
      <c r="AG187" s="115">
        <v>0</v>
      </c>
      <c r="AH187" s="115">
        <v>0</v>
      </c>
      <c r="AI187" s="115">
        <v>0</v>
      </c>
      <c r="AJ187" s="115">
        <v>0</v>
      </c>
      <c r="AK187" s="115">
        <v>0</v>
      </c>
      <c r="AL187" s="115">
        <v>0</v>
      </c>
      <c r="AM187" s="115">
        <f t="shared" si="2"/>
        <v>11765.54</v>
      </c>
      <c r="AP187" s="70"/>
    </row>
    <row r="188" spans="1:42" ht="33" hidden="1" customHeight="1">
      <c r="A188" s="87">
        <v>517</v>
      </c>
      <c r="B188" s="88" t="s">
        <v>843</v>
      </c>
      <c r="C188" s="89" t="s">
        <v>1341</v>
      </c>
      <c r="D188" s="115">
        <v>0</v>
      </c>
      <c r="E188" s="115">
        <v>0</v>
      </c>
      <c r="F188" s="115">
        <v>0</v>
      </c>
      <c r="G188" s="115">
        <v>0</v>
      </c>
      <c r="H188" s="115">
        <v>0</v>
      </c>
      <c r="I188" s="115">
        <v>0</v>
      </c>
      <c r="J188" s="115">
        <v>0</v>
      </c>
      <c r="K188" s="115">
        <v>0</v>
      </c>
      <c r="L188" s="115">
        <v>0</v>
      </c>
      <c r="M188" s="115">
        <v>0</v>
      </c>
      <c r="N188" s="115">
        <v>0</v>
      </c>
      <c r="O188" s="115">
        <v>0</v>
      </c>
      <c r="P188" s="115">
        <v>0</v>
      </c>
      <c r="Q188" s="115">
        <v>0</v>
      </c>
      <c r="R188" s="115">
        <v>0</v>
      </c>
      <c r="S188" s="115">
        <v>0</v>
      </c>
      <c r="T188" s="115">
        <v>0</v>
      </c>
      <c r="U188" s="115">
        <v>0</v>
      </c>
      <c r="V188" s="115">
        <v>0</v>
      </c>
      <c r="W188" s="115">
        <v>0</v>
      </c>
      <c r="X188" s="115">
        <v>0</v>
      </c>
      <c r="Y188" s="115">
        <v>0</v>
      </c>
      <c r="Z188" s="115">
        <v>0</v>
      </c>
      <c r="AA188" s="115">
        <v>0</v>
      </c>
      <c r="AB188" s="115">
        <v>0</v>
      </c>
      <c r="AC188" s="115">
        <v>0</v>
      </c>
      <c r="AD188" s="115">
        <v>0</v>
      </c>
      <c r="AE188" s="115">
        <v>0</v>
      </c>
      <c r="AF188" s="115">
        <v>0</v>
      </c>
      <c r="AG188" s="115">
        <v>0</v>
      </c>
      <c r="AH188" s="115">
        <v>0</v>
      </c>
      <c r="AI188" s="115">
        <v>0</v>
      </c>
      <c r="AJ188" s="115">
        <v>0</v>
      </c>
      <c r="AK188" s="115">
        <v>0</v>
      </c>
      <c r="AL188" s="115">
        <v>0</v>
      </c>
      <c r="AM188" s="115">
        <f t="shared" si="2"/>
        <v>0</v>
      </c>
      <c r="AP188" s="70"/>
    </row>
    <row r="189" spans="1:42" ht="33" hidden="1" customHeight="1">
      <c r="A189" s="87">
        <v>520</v>
      </c>
      <c r="B189" s="88" t="s">
        <v>844</v>
      </c>
      <c r="C189" s="89" t="s">
        <v>1333</v>
      </c>
      <c r="D189" s="115">
        <v>0</v>
      </c>
      <c r="E189" s="115">
        <v>0</v>
      </c>
      <c r="F189" s="115">
        <v>0</v>
      </c>
      <c r="G189" s="115">
        <v>0</v>
      </c>
      <c r="H189" s="115">
        <v>0</v>
      </c>
      <c r="I189" s="115">
        <v>0</v>
      </c>
      <c r="J189" s="115">
        <v>0</v>
      </c>
      <c r="K189" s="115">
        <v>0</v>
      </c>
      <c r="L189" s="115">
        <v>0</v>
      </c>
      <c r="M189" s="115">
        <v>0</v>
      </c>
      <c r="N189" s="115">
        <v>0</v>
      </c>
      <c r="O189" s="115">
        <v>0</v>
      </c>
      <c r="P189" s="115">
        <v>0</v>
      </c>
      <c r="Q189" s="115">
        <v>0</v>
      </c>
      <c r="R189" s="115">
        <v>0</v>
      </c>
      <c r="S189" s="115">
        <v>0</v>
      </c>
      <c r="T189" s="115">
        <v>0</v>
      </c>
      <c r="U189" s="115">
        <v>0</v>
      </c>
      <c r="V189" s="115">
        <v>0</v>
      </c>
      <c r="W189" s="115">
        <v>0</v>
      </c>
      <c r="X189" s="115">
        <v>0</v>
      </c>
      <c r="Y189" s="115">
        <v>0</v>
      </c>
      <c r="Z189" s="115">
        <v>0</v>
      </c>
      <c r="AA189" s="115">
        <v>0</v>
      </c>
      <c r="AB189" s="115">
        <v>0</v>
      </c>
      <c r="AC189" s="115">
        <v>0</v>
      </c>
      <c r="AD189" s="115">
        <v>0</v>
      </c>
      <c r="AE189" s="115">
        <v>0</v>
      </c>
      <c r="AF189" s="115">
        <v>0</v>
      </c>
      <c r="AG189" s="115">
        <v>0</v>
      </c>
      <c r="AH189" s="115">
        <v>0</v>
      </c>
      <c r="AI189" s="115">
        <v>0</v>
      </c>
      <c r="AJ189" s="115">
        <v>0</v>
      </c>
      <c r="AK189" s="115">
        <v>0</v>
      </c>
      <c r="AL189" s="115">
        <v>0</v>
      </c>
      <c r="AM189" s="115">
        <f t="shared" si="2"/>
        <v>0</v>
      </c>
      <c r="AP189" s="70"/>
    </row>
    <row r="190" spans="1:42" ht="33" customHeight="1">
      <c r="A190" s="87">
        <v>522</v>
      </c>
      <c r="B190" s="88" t="s">
        <v>845</v>
      </c>
      <c r="C190" s="117" t="s">
        <v>1333</v>
      </c>
      <c r="D190" s="115">
        <v>0</v>
      </c>
      <c r="E190" s="115">
        <v>0</v>
      </c>
      <c r="F190" s="115">
        <v>2570803</v>
      </c>
      <c r="G190" s="115">
        <v>0</v>
      </c>
      <c r="H190" s="115">
        <v>0</v>
      </c>
      <c r="I190" s="115">
        <v>0</v>
      </c>
      <c r="J190" s="115">
        <v>0</v>
      </c>
      <c r="K190" s="115">
        <v>0</v>
      </c>
      <c r="L190" s="115">
        <v>0</v>
      </c>
      <c r="M190" s="115">
        <v>0</v>
      </c>
      <c r="N190" s="115">
        <v>0</v>
      </c>
      <c r="O190" s="115">
        <v>0</v>
      </c>
      <c r="P190" s="115">
        <v>0</v>
      </c>
      <c r="Q190" s="115">
        <v>0</v>
      </c>
      <c r="R190" s="115">
        <v>0</v>
      </c>
      <c r="S190" s="115">
        <v>0</v>
      </c>
      <c r="T190" s="115">
        <v>0</v>
      </c>
      <c r="U190" s="115">
        <v>0</v>
      </c>
      <c r="V190" s="115">
        <v>0</v>
      </c>
      <c r="W190" s="115">
        <v>0</v>
      </c>
      <c r="X190" s="115">
        <v>0</v>
      </c>
      <c r="Y190" s="115">
        <v>0</v>
      </c>
      <c r="Z190" s="115">
        <v>0</v>
      </c>
      <c r="AA190" s="115">
        <v>0</v>
      </c>
      <c r="AB190" s="115">
        <v>0</v>
      </c>
      <c r="AC190" s="115">
        <v>0</v>
      </c>
      <c r="AD190" s="115">
        <v>0</v>
      </c>
      <c r="AE190" s="115">
        <v>0</v>
      </c>
      <c r="AF190" s="115">
        <v>0</v>
      </c>
      <c r="AG190" s="115">
        <v>0</v>
      </c>
      <c r="AH190" s="115">
        <v>0</v>
      </c>
      <c r="AI190" s="115">
        <v>0</v>
      </c>
      <c r="AJ190" s="115">
        <v>0</v>
      </c>
      <c r="AK190" s="115">
        <v>0</v>
      </c>
      <c r="AL190" s="115">
        <v>0</v>
      </c>
      <c r="AM190" s="115">
        <f t="shared" si="2"/>
        <v>2570803</v>
      </c>
      <c r="AP190" s="70"/>
    </row>
    <row r="191" spans="1:42" ht="33" customHeight="1">
      <c r="A191" s="87">
        <v>523</v>
      </c>
      <c r="B191" s="88" t="s">
        <v>846</v>
      </c>
      <c r="C191" s="89" t="s">
        <v>1334</v>
      </c>
      <c r="D191" s="115">
        <v>0</v>
      </c>
      <c r="E191" s="115">
        <v>0</v>
      </c>
      <c r="F191" s="115">
        <v>17558</v>
      </c>
      <c r="G191" s="115">
        <v>105283.30000000002</v>
      </c>
      <c r="H191" s="115">
        <v>0</v>
      </c>
      <c r="I191" s="115">
        <v>0</v>
      </c>
      <c r="J191" s="115">
        <v>0</v>
      </c>
      <c r="K191" s="115">
        <v>0</v>
      </c>
      <c r="L191" s="115">
        <v>0</v>
      </c>
      <c r="M191" s="115">
        <v>0</v>
      </c>
      <c r="N191" s="115">
        <v>0</v>
      </c>
      <c r="O191" s="115">
        <v>0</v>
      </c>
      <c r="P191" s="115">
        <v>0</v>
      </c>
      <c r="Q191" s="115">
        <v>0</v>
      </c>
      <c r="R191" s="115">
        <v>0</v>
      </c>
      <c r="S191" s="115">
        <v>0</v>
      </c>
      <c r="T191" s="115">
        <v>0</v>
      </c>
      <c r="U191" s="115">
        <v>0</v>
      </c>
      <c r="V191" s="115">
        <v>0</v>
      </c>
      <c r="W191" s="115">
        <v>0</v>
      </c>
      <c r="X191" s="115">
        <v>0</v>
      </c>
      <c r="Y191" s="115">
        <v>0</v>
      </c>
      <c r="Z191" s="115">
        <v>0</v>
      </c>
      <c r="AA191" s="115">
        <v>0</v>
      </c>
      <c r="AB191" s="115">
        <v>0</v>
      </c>
      <c r="AC191" s="115">
        <v>0</v>
      </c>
      <c r="AD191" s="115">
        <v>0</v>
      </c>
      <c r="AE191" s="115">
        <v>0</v>
      </c>
      <c r="AF191" s="115">
        <v>0</v>
      </c>
      <c r="AG191" s="115">
        <v>0</v>
      </c>
      <c r="AH191" s="115">
        <v>0</v>
      </c>
      <c r="AI191" s="115">
        <v>0</v>
      </c>
      <c r="AJ191" s="115">
        <v>0</v>
      </c>
      <c r="AK191" s="115">
        <v>0</v>
      </c>
      <c r="AL191" s="115">
        <v>0</v>
      </c>
      <c r="AM191" s="115">
        <f t="shared" si="2"/>
        <v>122841.30000000002</v>
      </c>
      <c r="AP191" s="70"/>
    </row>
    <row r="192" spans="1:42" ht="33" hidden="1" customHeight="1">
      <c r="A192" s="87">
        <v>525</v>
      </c>
      <c r="B192" s="88" t="s">
        <v>207</v>
      </c>
      <c r="C192" s="89" t="s">
        <v>1342</v>
      </c>
      <c r="D192" s="115">
        <v>0</v>
      </c>
      <c r="E192" s="115">
        <v>0</v>
      </c>
      <c r="F192" s="115">
        <v>0</v>
      </c>
      <c r="G192" s="115">
        <v>0</v>
      </c>
      <c r="H192" s="115">
        <v>0</v>
      </c>
      <c r="I192" s="115">
        <v>0</v>
      </c>
      <c r="J192" s="115">
        <v>0</v>
      </c>
      <c r="K192" s="115">
        <v>0</v>
      </c>
      <c r="L192" s="115">
        <v>0</v>
      </c>
      <c r="M192" s="115">
        <v>0</v>
      </c>
      <c r="N192" s="115">
        <v>0</v>
      </c>
      <c r="O192" s="115">
        <v>0</v>
      </c>
      <c r="P192" s="115">
        <v>0</v>
      </c>
      <c r="Q192" s="115">
        <v>0</v>
      </c>
      <c r="R192" s="115">
        <v>0</v>
      </c>
      <c r="S192" s="115">
        <v>0</v>
      </c>
      <c r="T192" s="115">
        <v>0</v>
      </c>
      <c r="U192" s="115">
        <v>0</v>
      </c>
      <c r="V192" s="115">
        <v>0</v>
      </c>
      <c r="W192" s="115">
        <v>0</v>
      </c>
      <c r="X192" s="115">
        <v>0</v>
      </c>
      <c r="Y192" s="115">
        <v>0</v>
      </c>
      <c r="Z192" s="115">
        <v>0</v>
      </c>
      <c r="AA192" s="115">
        <v>0</v>
      </c>
      <c r="AB192" s="115">
        <v>0</v>
      </c>
      <c r="AC192" s="115">
        <v>0</v>
      </c>
      <c r="AD192" s="115">
        <v>0</v>
      </c>
      <c r="AE192" s="115">
        <v>0</v>
      </c>
      <c r="AF192" s="115">
        <v>0</v>
      </c>
      <c r="AG192" s="115">
        <v>0</v>
      </c>
      <c r="AH192" s="115">
        <v>0</v>
      </c>
      <c r="AI192" s="115">
        <v>0</v>
      </c>
      <c r="AJ192" s="115">
        <v>0</v>
      </c>
      <c r="AK192" s="115">
        <v>0</v>
      </c>
      <c r="AL192" s="115">
        <v>0</v>
      </c>
      <c r="AM192" s="115">
        <f t="shared" si="2"/>
        <v>0</v>
      </c>
      <c r="AP192" s="70"/>
    </row>
    <row r="193" spans="1:42" ht="33" customHeight="1">
      <c r="A193" s="87">
        <v>526</v>
      </c>
      <c r="B193" s="88" t="s">
        <v>847</v>
      </c>
      <c r="C193" s="89" t="s">
        <v>1333</v>
      </c>
      <c r="D193" s="115">
        <v>0</v>
      </c>
      <c r="E193" s="115">
        <v>0</v>
      </c>
      <c r="F193" s="115">
        <v>0</v>
      </c>
      <c r="G193" s="115">
        <v>82037.119999999981</v>
      </c>
      <c r="H193" s="115">
        <v>0</v>
      </c>
      <c r="I193" s="115">
        <v>0</v>
      </c>
      <c r="J193" s="115">
        <v>0</v>
      </c>
      <c r="K193" s="115">
        <v>0</v>
      </c>
      <c r="L193" s="115">
        <v>0</v>
      </c>
      <c r="M193" s="115">
        <v>0</v>
      </c>
      <c r="N193" s="115">
        <v>0</v>
      </c>
      <c r="O193" s="115">
        <v>0</v>
      </c>
      <c r="P193" s="115">
        <v>0</v>
      </c>
      <c r="Q193" s="115">
        <v>0</v>
      </c>
      <c r="R193" s="115">
        <v>0</v>
      </c>
      <c r="S193" s="115">
        <v>0</v>
      </c>
      <c r="T193" s="115">
        <v>0</v>
      </c>
      <c r="U193" s="115">
        <v>0</v>
      </c>
      <c r="V193" s="115">
        <v>0</v>
      </c>
      <c r="W193" s="115">
        <v>0</v>
      </c>
      <c r="X193" s="115">
        <v>0</v>
      </c>
      <c r="Y193" s="115">
        <v>0</v>
      </c>
      <c r="Z193" s="115">
        <v>0</v>
      </c>
      <c r="AA193" s="115">
        <v>0</v>
      </c>
      <c r="AB193" s="115">
        <v>0</v>
      </c>
      <c r="AC193" s="115">
        <v>0</v>
      </c>
      <c r="AD193" s="115">
        <v>0</v>
      </c>
      <c r="AE193" s="115">
        <v>0</v>
      </c>
      <c r="AF193" s="115">
        <v>0</v>
      </c>
      <c r="AG193" s="115">
        <v>0</v>
      </c>
      <c r="AH193" s="115">
        <v>0</v>
      </c>
      <c r="AI193" s="115">
        <v>0</v>
      </c>
      <c r="AJ193" s="115">
        <v>0</v>
      </c>
      <c r="AK193" s="115">
        <v>0</v>
      </c>
      <c r="AL193" s="115">
        <v>0</v>
      </c>
      <c r="AM193" s="115">
        <f t="shared" si="2"/>
        <v>82037.119999999981</v>
      </c>
      <c r="AP193" s="70"/>
    </row>
    <row r="194" spans="1:42" ht="33" hidden="1" customHeight="1">
      <c r="A194" s="87">
        <v>548</v>
      </c>
      <c r="B194" s="88" t="s">
        <v>848</v>
      </c>
      <c r="C194" s="89" t="s">
        <v>1340</v>
      </c>
      <c r="D194" s="115">
        <v>0</v>
      </c>
      <c r="E194" s="115">
        <v>0</v>
      </c>
      <c r="F194" s="115">
        <v>0</v>
      </c>
      <c r="G194" s="115">
        <v>0</v>
      </c>
      <c r="H194" s="115">
        <v>0</v>
      </c>
      <c r="I194" s="115">
        <v>0</v>
      </c>
      <c r="J194" s="115">
        <v>0</v>
      </c>
      <c r="K194" s="115">
        <v>0</v>
      </c>
      <c r="L194" s="115">
        <v>0</v>
      </c>
      <c r="M194" s="115">
        <v>0</v>
      </c>
      <c r="N194" s="115">
        <v>0</v>
      </c>
      <c r="O194" s="115">
        <v>0</v>
      </c>
      <c r="P194" s="115">
        <v>0</v>
      </c>
      <c r="Q194" s="115">
        <v>0</v>
      </c>
      <c r="R194" s="115">
        <v>0</v>
      </c>
      <c r="S194" s="115">
        <v>0</v>
      </c>
      <c r="T194" s="115">
        <v>0</v>
      </c>
      <c r="U194" s="115">
        <v>0</v>
      </c>
      <c r="V194" s="115">
        <v>0</v>
      </c>
      <c r="W194" s="115">
        <v>0</v>
      </c>
      <c r="X194" s="115">
        <v>0</v>
      </c>
      <c r="Y194" s="115">
        <v>0</v>
      </c>
      <c r="Z194" s="115">
        <v>0</v>
      </c>
      <c r="AA194" s="115">
        <v>0</v>
      </c>
      <c r="AB194" s="115">
        <v>0</v>
      </c>
      <c r="AC194" s="115">
        <v>0</v>
      </c>
      <c r="AD194" s="115">
        <v>0</v>
      </c>
      <c r="AE194" s="115">
        <v>0</v>
      </c>
      <c r="AF194" s="115">
        <v>0</v>
      </c>
      <c r="AG194" s="115">
        <v>0</v>
      </c>
      <c r="AH194" s="115">
        <v>0</v>
      </c>
      <c r="AI194" s="115">
        <v>0</v>
      </c>
      <c r="AJ194" s="115">
        <v>0</v>
      </c>
      <c r="AK194" s="115">
        <v>0</v>
      </c>
      <c r="AL194" s="115">
        <v>0</v>
      </c>
      <c r="AM194" s="115">
        <f t="shared" si="2"/>
        <v>0</v>
      </c>
      <c r="AP194" s="70"/>
    </row>
    <row r="195" spans="1:42" ht="33" hidden="1" customHeight="1">
      <c r="A195" s="87">
        <v>551</v>
      </c>
      <c r="B195" s="88" t="s">
        <v>210</v>
      </c>
      <c r="C195" s="89" t="s">
        <v>1342</v>
      </c>
      <c r="D195" s="115">
        <v>0</v>
      </c>
      <c r="E195" s="115">
        <v>0</v>
      </c>
      <c r="F195" s="115">
        <v>0</v>
      </c>
      <c r="G195" s="115">
        <v>0</v>
      </c>
      <c r="H195" s="115">
        <v>0</v>
      </c>
      <c r="I195" s="115">
        <v>0</v>
      </c>
      <c r="J195" s="115">
        <v>0</v>
      </c>
      <c r="K195" s="115">
        <v>0</v>
      </c>
      <c r="L195" s="115">
        <v>0</v>
      </c>
      <c r="M195" s="115">
        <v>0</v>
      </c>
      <c r="N195" s="115">
        <v>0</v>
      </c>
      <c r="O195" s="115">
        <v>0</v>
      </c>
      <c r="P195" s="115">
        <v>0</v>
      </c>
      <c r="Q195" s="115">
        <v>0</v>
      </c>
      <c r="R195" s="115">
        <v>0</v>
      </c>
      <c r="S195" s="115">
        <v>0</v>
      </c>
      <c r="T195" s="115">
        <v>0</v>
      </c>
      <c r="U195" s="115">
        <v>0</v>
      </c>
      <c r="V195" s="115">
        <v>0</v>
      </c>
      <c r="W195" s="115">
        <v>0</v>
      </c>
      <c r="X195" s="115">
        <v>0</v>
      </c>
      <c r="Y195" s="115">
        <v>0</v>
      </c>
      <c r="Z195" s="115">
        <v>0</v>
      </c>
      <c r="AA195" s="115">
        <v>0</v>
      </c>
      <c r="AB195" s="115">
        <v>0</v>
      </c>
      <c r="AC195" s="115">
        <v>0</v>
      </c>
      <c r="AD195" s="115">
        <v>0</v>
      </c>
      <c r="AE195" s="115">
        <v>0</v>
      </c>
      <c r="AF195" s="115">
        <v>0</v>
      </c>
      <c r="AG195" s="115">
        <v>0</v>
      </c>
      <c r="AH195" s="115">
        <v>0</v>
      </c>
      <c r="AI195" s="115">
        <v>0</v>
      </c>
      <c r="AJ195" s="115">
        <v>0</v>
      </c>
      <c r="AK195" s="115">
        <v>0</v>
      </c>
      <c r="AL195" s="115">
        <v>0</v>
      </c>
      <c r="AM195" s="115">
        <f t="shared" si="2"/>
        <v>0</v>
      </c>
      <c r="AP195" s="70"/>
    </row>
    <row r="196" spans="1:42" ht="33" customHeight="1">
      <c r="A196" s="87">
        <v>572</v>
      </c>
      <c r="B196" s="88" t="s">
        <v>849</v>
      </c>
      <c r="C196" s="89" t="s">
        <v>1340</v>
      </c>
      <c r="D196" s="115">
        <v>0</v>
      </c>
      <c r="E196" s="115">
        <v>0</v>
      </c>
      <c r="F196" s="115">
        <v>0</v>
      </c>
      <c r="G196" s="115">
        <v>16232.16</v>
      </c>
      <c r="H196" s="115">
        <v>0</v>
      </c>
      <c r="I196" s="115">
        <v>0</v>
      </c>
      <c r="J196" s="115">
        <v>0</v>
      </c>
      <c r="K196" s="115">
        <v>0</v>
      </c>
      <c r="L196" s="115">
        <v>0</v>
      </c>
      <c r="M196" s="115">
        <v>0</v>
      </c>
      <c r="N196" s="115">
        <v>0</v>
      </c>
      <c r="O196" s="115">
        <v>0</v>
      </c>
      <c r="P196" s="115">
        <v>0</v>
      </c>
      <c r="Q196" s="115">
        <v>13585.21</v>
      </c>
      <c r="R196" s="115">
        <v>0</v>
      </c>
      <c r="S196" s="115">
        <v>0</v>
      </c>
      <c r="T196" s="115">
        <v>0</v>
      </c>
      <c r="U196" s="115">
        <v>0</v>
      </c>
      <c r="V196" s="115">
        <v>0</v>
      </c>
      <c r="W196" s="115">
        <v>0</v>
      </c>
      <c r="X196" s="115">
        <v>0</v>
      </c>
      <c r="Y196" s="115">
        <v>0</v>
      </c>
      <c r="Z196" s="115">
        <v>0</v>
      </c>
      <c r="AA196" s="115">
        <v>0</v>
      </c>
      <c r="AB196" s="115">
        <v>0</v>
      </c>
      <c r="AC196" s="115">
        <v>0</v>
      </c>
      <c r="AD196" s="115">
        <v>0</v>
      </c>
      <c r="AE196" s="115">
        <v>0</v>
      </c>
      <c r="AF196" s="115">
        <v>0</v>
      </c>
      <c r="AG196" s="115">
        <v>0</v>
      </c>
      <c r="AH196" s="115">
        <v>0</v>
      </c>
      <c r="AI196" s="115">
        <v>0</v>
      </c>
      <c r="AJ196" s="115">
        <v>0</v>
      </c>
      <c r="AK196" s="115">
        <v>0</v>
      </c>
      <c r="AL196" s="115">
        <v>0</v>
      </c>
      <c r="AM196" s="115">
        <f t="shared" si="2"/>
        <v>29817.37</v>
      </c>
      <c r="AP196" s="70"/>
    </row>
    <row r="197" spans="1:42" ht="33" customHeight="1">
      <c r="A197" s="87">
        <v>573</v>
      </c>
      <c r="B197" s="88" t="s">
        <v>850</v>
      </c>
      <c r="C197" s="89" t="s">
        <v>1333</v>
      </c>
      <c r="D197" s="115">
        <v>0</v>
      </c>
      <c r="E197" s="115">
        <v>0</v>
      </c>
      <c r="F197" s="115">
        <v>44307</v>
      </c>
      <c r="G197" s="115">
        <v>0</v>
      </c>
      <c r="H197" s="115">
        <v>0</v>
      </c>
      <c r="I197" s="115">
        <v>0</v>
      </c>
      <c r="J197" s="115">
        <v>0</v>
      </c>
      <c r="K197" s="115">
        <v>0</v>
      </c>
      <c r="L197" s="115">
        <v>0</v>
      </c>
      <c r="M197" s="115">
        <v>0</v>
      </c>
      <c r="N197" s="115">
        <v>0</v>
      </c>
      <c r="O197" s="115">
        <v>0</v>
      </c>
      <c r="P197" s="115">
        <v>0</v>
      </c>
      <c r="Q197" s="115">
        <v>0</v>
      </c>
      <c r="R197" s="115">
        <v>0</v>
      </c>
      <c r="S197" s="115">
        <v>0</v>
      </c>
      <c r="T197" s="115">
        <v>0</v>
      </c>
      <c r="U197" s="115">
        <v>0</v>
      </c>
      <c r="V197" s="115">
        <v>0</v>
      </c>
      <c r="W197" s="115">
        <v>0</v>
      </c>
      <c r="X197" s="115">
        <v>0</v>
      </c>
      <c r="Y197" s="115">
        <v>0</v>
      </c>
      <c r="Z197" s="115">
        <v>0</v>
      </c>
      <c r="AA197" s="115">
        <v>0</v>
      </c>
      <c r="AB197" s="115">
        <v>0</v>
      </c>
      <c r="AC197" s="115">
        <v>0</v>
      </c>
      <c r="AD197" s="115">
        <v>0</v>
      </c>
      <c r="AE197" s="115">
        <v>0</v>
      </c>
      <c r="AF197" s="115">
        <v>0</v>
      </c>
      <c r="AG197" s="115">
        <v>0</v>
      </c>
      <c r="AH197" s="115">
        <v>0</v>
      </c>
      <c r="AI197" s="115">
        <v>0</v>
      </c>
      <c r="AJ197" s="115">
        <v>0</v>
      </c>
      <c r="AK197" s="115">
        <v>0</v>
      </c>
      <c r="AL197" s="115">
        <v>0</v>
      </c>
      <c r="AM197" s="115">
        <f t="shared" si="2"/>
        <v>44307</v>
      </c>
      <c r="AP197" s="70"/>
    </row>
    <row r="198" spans="1:42" ht="33" customHeight="1">
      <c r="A198" s="87">
        <v>574</v>
      </c>
      <c r="B198" s="88" t="s">
        <v>851</v>
      </c>
      <c r="C198" s="89" t="s">
        <v>1339</v>
      </c>
      <c r="D198" s="115">
        <v>0</v>
      </c>
      <c r="E198" s="115">
        <v>0</v>
      </c>
      <c r="F198" s="115">
        <v>0</v>
      </c>
      <c r="G198" s="115">
        <v>26478.359999999997</v>
      </c>
      <c r="H198" s="115">
        <v>0</v>
      </c>
      <c r="I198" s="115">
        <v>0</v>
      </c>
      <c r="J198" s="115">
        <v>0</v>
      </c>
      <c r="K198" s="115">
        <v>0</v>
      </c>
      <c r="L198" s="115">
        <v>0</v>
      </c>
      <c r="M198" s="115">
        <v>0</v>
      </c>
      <c r="N198" s="115">
        <v>0</v>
      </c>
      <c r="O198" s="115">
        <v>0</v>
      </c>
      <c r="P198" s="115">
        <v>0</v>
      </c>
      <c r="Q198" s="115">
        <v>0</v>
      </c>
      <c r="R198" s="115">
        <v>0</v>
      </c>
      <c r="S198" s="115">
        <v>0</v>
      </c>
      <c r="T198" s="115">
        <v>0</v>
      </c>
      <c r="U198" s="115">
        <v>0</v>
      </c>
      <c r="V198" s="115">
        <v>0</v>
      </c>
      <c r="W198" s="115">
        <v>0</v>
      </c>
      <c r="X198" s="115">
        <v>0</v>
      </c>
      <c r="Y198" s="115">
        <v>0</v>
      </c>
      <c r="Z198" s="115">
        <v>0</v>
      </c>
      <c r="AA198" s="115">
        <v>0</v>
      </c>
      <c r="AB198" s="115">
        <v>0</v>
      </c>
      <c r="AC198" s="115">
        <v>0</v>
      </c>
      <c r="AD198" s="115">
        <v>0</v>
      </c>
      <c r="AE198" s="115">
        <v>0</v>
      </c>
      <c r="AF198" s="115">
        <v>0</v>
      </c>
      <c r="AG198" s="115">
        <v>0</v>
      </c>
      <c r="AH198" s="115">
        <v>0</v>
      </c>
      <c r="AI198" s="115">
        <v>0</v>
      </c>
      <c r="AJ198" s="115">
        <v>0</v>
      </c>
      <c r="AK198" s="115">
        <v>0</v>
      </c>
      <c r="AL198" s="115">
        <v>0</v>
      </c>
      <c r="AM198" s="115">
        <f t="shared" si="2"/>
        <v>26478.359999999997</v>
      </c>
      <c r="AP198" s="70"/>
    </row>
    <row r="199" spans="1:42" ht="33" hidden="1" customHeight="1">
      <c r="A199" s="87">
        <v>575</v>
      </c>
      <c r="B199" s="88" t="s">
        <v>852</v>
      </c>
      <c r="C199" s="89" t="s">
        <v>1334</v>
      </c>
      <c r="D199" s="115">
        <v>0</v>
      </c>
      <c r="E199" s="115">
        <v>0</v>
      </c>
      <c r="F199" s="115">
        <v>0</v>
      </c>
      <c r="G199" s="115">
        <v>0</v>
      </c>
      <c r="H199" s="115">
        <v>0</v>
      </c>
      <c r="I199" s="115">
        <v>0</v>
      </c>
      <c r="J199" s="115">
        <v>0</v>
      </c>
      <c r="K199" s="115">
        <v>0</v>
      </c>
      <c r="L199" s="115">
        <v>0</v>
      </c>
      <c r="M199" s="115">
        <v>0</v>
      </c>
      <c r="N199" s="115">
        <v>0</v>
      </c>
      <c r="O199" s="115">
        <v>0</v>
      </c>
      <c r="P199" s="115">
        <v>0</v>
      </c>
      <c r="Q199" s="115">
        <v>0</v>
      </c>
      <c r="R199" s="115">
        <v>0</v>
      </c>
      <c r="S199" s="115">
        <v>0</v>
      </c>
      <c r="T199" s="115">
        <v>0</v>
      </c>
      <c r="U199" s="115">
        <v>0</v>
      </c>
      <c r="V199" s="115">
        <v>0</v>
      </c>
      <c r="W199" s="115">
        <v>0</v>
      </c>
      <c r="X199" s="115">
        <v>0</v>
      </c>
      <c r="Y199" s="115">
        <v>0</v>
      </c>
      <c r="Z199" s="115">
        <v>0</v>
      </c>
      <c r="AA199" s="115">
        <v>0</v>
      </c>
      <c r="AB199" s="115">
        <v>0</v>
      </c>
      <c r="AC199" s="115">
        <v>0</v>
      </c>
      <c r="AD199" s="115">
        <v>0</v>
      </c>
      <c r="AE199" s="115">
        <v>0</v>
      </c>
      <c r="AF199" s="115">
        <v>0</v>
      </c>
      <c r="AG199" s="115">
        <v>0</v>
      </c>
      <c r="AH199" s="115">
        <v>0</v>
      </c>
      <c r="AI199" s="115">
        <v>0</v>
      </c>
      <c r="AJ199" s="115">
        <v>0</v>
      </c>
      <c r="AK199" s="115">
        <v>0</v>
      </c>
      <c r="AL199" s="115">
        <v>0</v>
      </c>
      <c r="AM199" s="115">
        <f t="shared" si="2"/>
        <v>0</v>
      </c>
      <c r="AP199" s="70"/>
    </row>
    <row r="200" spans="1:42" ht="33" customHeight="1">
      <c r="A200" s="87">
        <v>576</v>
      </c>
      <c r="B200" s="88" t="s">
        <v>853</v>
      </c>
      <c r="C200" s="89" t="s">
        <v>1339</v>
      </c>
      <c r="D200" s="115">
        <v>0</v>
      </c>
      <c r="E200" s="115">
        <v>0</v>
      </c>
      <c r="F200" s="115">
        <v>262004.00000000012</v>
      </c>
      <c r="G200" s="115">
        <v>0</v>
      </c>
      <c r="H200" s="115">
        <v>0</v>
      </c>
      <c r="I200" s="115">
        <v>0</v>
      </c>
      <c r="J200" s="115">
        <v>0</v>
      </c>
      <c r="K200" s="115">
        <v>0</v>
      </c>
      <c r="L200" s="115">
        <v>0</v>
      </c>
      <c r="M200" s="115">
        <v>0</v>
      </c>
      <c r="N200" s="115">
        <v>0</v>
      </c>
      <c r="O200" s="115">
        <v>0</v>
      </c>
      <c r="P200" s="115">
        <v>0</v>
      </c>
      <c r="Q200" s="115">
        <v>0</v>
      </c>
      <c r="R200" s="115">
        <v>0</v>
      </c>
      <c r="S200" s="115">
        <v>0</v>
      </c>
      <c r="T200" s="115">
        <v>0</v>
      </c>
      <c r="U200" s="115">
        <v>0</v>
      </c>
      <c r="V200" s="115">
        <v>0</v>
      </c>
      <c r="W200" s="115">
        <v>0</v>
      </c>
      <c r="X200" s="115">
        <v>0</v>
      </c>
      <c r="Y200" s="115">
        <v>0</v>
      </c>
      <c r="Z200" s="115">
        <v>0</v>
      </c>
      <c r="AA200" s="115">
        <v>0</v>
      </c>
      <c r="AB200" s="115">
        <v>0</v>
      </c>
      <c r="AC200" s="115">
        <v>0</v>
      </c>
      <c r="AD200" s="115">
        <v>0</v>
      </c>
      <c r="AE200" s="115">
        <v>0</v>
      </c>
      <c r="AF200" s="115">
        <v>0</v>
      </c>
      <c r="AG200" s="115">
        <v>0</v>
      </c>
      <c r="AH200" s="115">
        <v>0</v>
      </c>
      <c r="AI200" s="115">
        <v>0</v>
      </c>
      <c r="AJ200" s="115">
        <v>0</v>
      </c>
      <c r="AK200" s="115">
        <v>0</v>
      </c>
      <c r="AL200" s="115">
        <v>0</v>
      </c>
      <c r="AM200" s="115">
        <f t="shared" si="2"/>
        <v>262004.00000000012</v>
      </c>
      <c r="AP200" s="70"/>
    </row>
    <row r="201" spans="1:42" ht="33" customHeight="1">
      <c r="A201" s="87">
        <v>578</v>
      </c>
      <c r="B201" s="88" t="s">
        <v>854</v>
      </c>
      <c r="C201" s="89" t="s">
        <v>1333</v>
      </c>
      <c r="D201" s="115">
        <v>0</v>
      </c>
      <c r="E201" s="115">
        <v>0</v>
      </c>
      <c r="F201" s="115">
        <v>0</v>
      </c>
      <c r="G201" s="115">
        <v>96695.97</v>
      </c>
      <c r="H201" s="115">
        <v>0</v>
      </c>
      <c r="I201" s="115">
        <v>0</v>
      </c>
      <c r="J201" s="115">
        <v>0</v>
      </c>
      <c r="K201" s="115">
        <v>0</v>
      </c>
      <c r="L201" s="115">
        <v>5891.94</v>
      </c>
      <c r="M201" s="115">
        <v>0</v>
      </c>
      <c r="N201" s="115">
        <v>0</v>
      </c>
      <c r="O201" s="115">
        <v>0</v>
      </c>
      <c r="P201" s="115">
        <v>0</v>
      </c>
      <c r="Q201" s="115">
        <v>0</v>
      </c>
      <c r="R201" s="115">
        <v>0</v>
      </c>
      <c r="S201" s="115">
        <v>0</v>
      </c>
      <c r="T201" s="115">
        <v>0</v>
      </c>
      <c r="U201" s="115">
        <v>0</v>
      </c>
      <c r="V201" s="115">
        <v>0</v>
      </c>
      <c r="W201" s="115">
        <v>0</v>
      </c>
      <c r="X201" s="115">
        <v>0</v>
      </c>
      <c r="Y201" s="115">
        <v>0</v>
      </c>
      <c r="Z201" s="115">
        <v>0</v>
      </c>
      <c r="AA201" s="115">
        <v>0</v>
      </c>
      <c r="AB201" s="115">
        <v>0</v>
      </c>
      <c r="AC201" s="115">
        <v>0</v>
      </c>
      <c r="AD201" s="115">
        <v>0</v>
      </c>
      <c r="AE201" s="115">
        <v>0</v>
      </c>
      <c r="AF201" s="115">
        <v>0</v>
      </c>
      <c r="AG201" s="115">
        <v>0</v>
      </c>
      <c r="AH201" s="115">
        <v>0</v>
      </c>
      <c r="AI201" s="115">
        <v>0</v>
      </c>
      <c r="AJ201" s="115">
        <v>0</v>
      </c>
      <c r="AK201" s="115">
        <v>0</v>
      </c>
      <c r="AL201" s="115">
        <v>0</v>
      </c>
      <c r="AM201" s="115">
        <f t="shared" si="2"/>
        <v>102587.91</v>
      </c>
      <c r="AP201" s="70"/>
    </row>
    <row r="202" spans="1:42" ht="33" hidden="1" customHeight="1">
      <c r="A202" s="87">
        <v>579</v>
      </c>
      <c r="B202" s="88" t="s">
        <v>855</v>
      </c>
      <c r="C202" s="89" t="s">
        <v>1339</v>
      </c>
      <c r="D202" s="115">
        <v>0</v>
      </c>
      <c r="E202" s="115">
        <v>0</v>
      </c>
      <c r="F202" s="115">
        <v>0</v>
      </c>
      <c r="G202" s="115">
        <v>0</v>
      </c>
      <c r="H202" s="115">
        <v>0</v>
      </c>
      <c r="I202" s="115">
        <v>0</v>
      </c>
      <c r="J202" s="115">
        <v>0</v>
      </c>
      <c r="K202" s="115">
        <v>0</v>
      </c>
      <c r="L202" s="115">
        <v>0</v>
      </c>
      <c r="M202" s="115">
        <v>0</v>
      </c>
      <c r="N202" s="115">
        <v>0</v>
      </c>
      <c r="O202" s="115">
        <v>0</v>
      </c>
      <c r="P202" s="115">
        <v>0</v>
      </c>
      <c r="Q202" s="115">
        <v>0</v>
      </c>
      <c r="R202" s="115">
        <v>0</v>
      </c>
      <c r="S202" s="115">
        <v>0</v>
      </c>
      <c r="T202" s="115">
        <v>0</v>
      </c>
      <c r="U202" s="115">
        <v>0</v>
      </c>
      <c r="V202" s="115">
        <v>0</v>
      </c>
      <c r="W202" s="115">
        <v>0</v>
      </c>
      <c r="X202" s="115">
        <v>0</v>
      </c>
      <c r="Y202" s="115">
        <v>0</v>
      </c>
      <c r="Z202" s="115">
        <v>0</v>
      </c>
      <c r="AA202" s="115">
        <v>0</v>
      </c>
      <c r="AB202" s="115">
        <v>0</v>
      </c>
      <c r="AC202" s="115">
        <v>0</v>
      </c>
      <c r="AD202" s="115">
        <v>0</v>
      </c>
      <c r="AE202" s="115">
        <v>0</v>
      </c>
      <c r="AF202" s="115">
        <v>0</v>
      </c>
      <c r="AG202" s="115">
        <v>0</v>
      </c>
      <c r="AH202" s="115">
        <v>0</v>
      </c>
      <c r="AI202" s="115">
        <v>0</v>
      </c>
      <c r="AJ202" s="115">
        <v>0</v>
      </c>
      <c r="AK202" s="115">
        <v>0</v>
      </c>
      <c r="AL202" s="115">
        <v>0</v>
      </c>
      <c r="AM202" s="115">
        <f t="shared" si="2"/>
        <v>0</v>
      </c>
      <c r="AP202" s="70"/>
    </row>
    <row r="203" spans="1:42" ht="33" customHeight="1">
      <c r="A203" s="87">
        <v>580</v>
      </c>
      <c r="B203" s="88" t="s">
        <v>218</v>
      </c>
      <c r="C203" s="89" t="s">
        <v>1341</v>
      </c>
      <c r="D203" s="115">
        <v>0</v>
      </c>
      <c r="E203" s="115">
        <v>0</v>
      </c>
      <c r="F203" s="115">
        <v>0</v>
      </c>
      <c r="G203" s="115">
        <v>12942.55</v>
      </c>
      <c r="H203" s="115">
        <v>0</v>
      </c>
      <c r="I203" s="115">
        <v>0</v>
      </c>
      <c r="J203" s="115">
        <v>0</v>
      </c>
      <c r="K203" s="115">
        <v>0</v>
      </c>
      <c r="L203" s="115">
        <v>0</v>
      </c>
      <c r="M203" s="115">
        <v>0</v>
      </c>
      <c r="N203" s="115">
        <v>0</v>
      </c>
      <c r="O203" s="115">
        <v>0</v>
      </c>
      <c r="P203" s="115">
        <v>0</v>
      </c>
      <c r="Q203" s="115">
        <v>0</v>
      </c>
      <c r="R203" s="115">
        <v>0</v>
      </c>
      <c r="S203" s="115">
        <v>0</v>
      </c>
      <c r="T203" s="115">
        <v>0</v>
      </c>
      <c r="U203" s="115">
        <v>0</v>
      </c>
      <c r="V203" s="115">
        <v>0</v>
      </c>
      <c r="W203" s="115">
        <v>0</v>
      </c>
      <c r="X203" s="115">
        <v>0</v>
      </c>
      <c r="Y203" s="115">
        <v>0</v>
      </c>
      <c r="Z203" s="115">
        <v>0</v>
      </c>
      <c r="AA203" s="115">
        <v>0</v>
      </c>
      <c r="AB203" s="115">
        <v>0</v>
      </c>
      <c r="AC203" s="115">
        <v>0</v>
      </c>
      <c r="AD203" s="115">
        <v>0</v>
      </c>
      <c r="AE203" s="115">
        <v>0</v>
      </c>
      <c r="AF203" s="115">
        <v>0</v>
      </c>
      <c r="AG203" s="115">
        <v>0</v>
      </c>
      <c r="AH203" s="115">
        <v>0</v>
      </c>
      <c r="AI203" s="115">
        <v>0</v>
      </c>
      <c r="AJ203" s="115">
        <v>0</v>
      </c>
      <c r="AK203" s="115">
        <v>0</v>
      </c>
      <c r="AL203" s="115">
        <v>0</v>
      </c>
      <c r="AM203" s="115">
        <f t="shared" ref="AM203:AM266" si="3">SUM(D203:AL203)</f>
        <v>12942.55</v>
      </c>
      <c r="AP203" s="70"/>
    </row>
    <row r="204" spans="1:42" ht="33" hidden="1" customHeight="1">
      <c r="A204" s="87">
        <v>581</v>
      </c>
      <c r="B204" s="88" t="s">
        <v>856</v>
      </c>
      <c r="C204" s="89" t="s">
        <v>1342</v>
      </c>
      <c r="D204" s="115">
        <v>0</v>
      </c>
      <c r="E204" s="115">
        <v>0</v>
      </c>
      <c r="F204" s="115">
        <v>0</v>
      </c>
      <c r="G204" s="115">
        <v>0</v>
      </c>
      <c r="H204" s="115">
        <v>0</v>
      </c>
      <c r="I204" s="115">
        <v>0</v>
      </c>
      <c r="J204" s="115">
        <v>0</v>
      </c>
      <c r="K204" s="115">
        <v>0</v>
      </c>
      <c r="L204" s="115">
        <v>0</v>
      </c>
      <c r="M204" s="115">
        <v>0</v>
      </c>
      <c r="N204" s="115">
        <v>0</v>
      </c>
      <c r="O204" s="115">
        <v>0</v>
      </c>
      <c r="P204" s="115">
        <v>0</v>
      </c>
      <c r="Q204" s="115">
        <v>0</v>
      </c>
      <c r="R204" s="115">
        <v>0</v>
      </c>
      <c r="S204" s="115">
        <v>0</v>
      </c>
      <c r="T204" s="115">
        <v>0</v>
      </c>
      <c r="U204" s="115">
        <v>0</v>
      </c>
      <c r="V204" s="115">
        <v>0</v>
      </c>
      <c r="W204" s="115">
        <v>0</v>
      </c>
      <c r="X204" s="115">
        <v>0</v>
      </c>
      <c r="Y204" s="115">
        <v>0</v>
      </c>
      <c r="Z204" s="115">
        <v>0</v>
      </c>
      <c r="AA204" s="115">
        <v>0</v>
      </c>
      <c r="AB204" s="115">
        <v>0</v>
      </c>
      <c r="AC204" s="115">
        <v>0</v>
      </c>
      <c r="AD204" s="115">
        <v>0</v>
      </c>
      <c r="AE204" s="115">
        <v>0</v>
      </c>
      <c r="AF204" s="115">
        <v>0</v>
      </c>
      <c r="AG204" s="115">
        <v>0</v>
      </c>
      <c r="AH204" s="115">
        <v>0</v>
      </c>
      <c r="AI204" s="115">
        <v>0</v>
      </c>
      <c r="AJ204" s="115">
        <v>0</v>
      </c>
      <c r="AK204" s="115">
        <v>0</v>
      </c>
      <c r="AL204" s="115">
        <v>0</v>
      </c>
      <c r="AM204" s="115">
        <f t="shared" si="3"/>
        <v>0</v>
      </c>
      <c r="AP204" s="70"/>
    </row>
    <row r="205" spans="1:42" ht="33" customHeight="1">
      <c r="A205" s="87">
        <v>582</v>
      </c>
      <c r="B205" s="88" t="s">
        <v>857</v>
      </c>
      <c r="C205" s="89" t="s">
        <v>1338</v>
      </c>
      <c r="D205" s="115">
        <v>0</v>
      </c>
      <c r="E205" s="115">
        <v>0</v>
      </c>
      <c r="F205" s="115">
        <v>572880.96999999881</v>
      </c>
      <c r="G205" s="115">
        <v>6482.8</v>
      </c>
      <c r="H205" s="115">
        <v>0</v>
      </c>
      <c r="I205" s="115">
        <v>0</v>
      </c>
      <c r="J205" s="115">
        <v>0</v>
      </c>
      <c r="K205" s="115">
        <v>0</v>
      </c>
      <c r="L205" s="115">
        <v>0</v>
      </c>
      <c r="M205" s="115">
        <v>0</v>
      </c>
      <c r="N205" s="115">
        <v>0</v>
      </c>
      <c r="O205" s="115">
        <v>0</v>
      </c>
      <c r="P205" s="115">
        <v>0</v>
      </c>
      <c r="Q205" s="115">
        <v>0</v>
      </c>
      <c r="R205" s="115">
        <v>0</v>
      </c>
      <c r="S205" s="115">
        <v>0</v>
      </c>
      <c r="T205" s="115">
        <v>0</v>
      </c>
      <c r="U205" s="115">
        <v>0</v>
      </c>
      <c r="V205" s="115">
        <v>0</v>
      </c>
      <c r="W205" s="115">
        <v>0</v>
      </c>
      <c r="X205" s="115">
        <v>0</v>
      </c>
      <c r="Y205" s="115">
        <v>0</v>
      </c>
      <c r="Z205" s="115">
        <v>0</v>
      </c>
      <c r="AA205" s="115">
        <v>0</v>
      </c>
      <c r="AB205" s="115">
        <v>0</v>
      </c>
      <c r="AC205" s="115">
        <v>0</v>
      </c>
      <c r="AD205" s="115">
        <v>0</v>
      </c>
      <c r="AE205" s="115">
        <v>0</v>
      </c>
      <c r="AF205" s="115">
        <v>0</v>
      </c>
      <c r="AG205" s="115">
        <v>0</v>
      </c>
      <c r="AH205" s="115">
        <v>0</v>
      </c>
      <c r="AI205" s="115">
        <v>0</v>
      </c>
      <c r="AJ205" s="115">
        <v>0</v>
      </c>
      <c r="AK205" s="115">
        <v>0</v>
      </c>
      <c r="AL205" s="115">
        <v>0</v>
      </c>
      <c r="AM205" s="115">
        <f t="shared" si="3"/>
        <v>579363.76999999885</v>
      </c>
      <c r="AP205" s="70"/>
    </row>
    <row r="206" spans="1:42" ht="33" hidden="1" customHeight="1">
      <c r="A206" s="87">
        <v>584</v>
      </c>
      <c r="B206" s="88" t="s">
        <v>858</v>
      </c>
      <c r="C206" s="89" t="s">
        <v>1337</v>
      </c>
      <c r="D206" s="115">
        <v>0</v>
      </c>
      <c r="E206" s="115">
        <v>0</v>
      </c>
      <c r="F206" s="115">
        <v>0</v>
      </c>
      <c r="G206" s="115">
        <v>0</v>
      </c>
      <c r="H206" s="115">
        <v>0</v>
      </c>
      <c r="I206" s="115">
        <v>0</v>
      </c>
      <c r="J206" s="115">
        <v>0</v>
      </c>
      <c r="K206" s="115">
        <v>0</v>
      </c>
      <c r="L206" s="115">
        <v>0</v>
      </c>
      <c r="M206" s="115">
        <v>0</v>
      </c>
      <c r="N206" s="115">
        <v>0</v>
      </c>
      <c r="O206" s="115">
        <v>0</v>
      </c>
      <c r="P206" s="115">
        <v>0</v>
      </c>
      <c r="Q206" s="115">
        <v>0</v>
      </c>
      <c r="R206" s="115">
        <v>0</v>
      </c>
      <c r="S206" s="115">
        <v>0</v>
      </c>
      <c r="T206" s="115">
        <v>0</v>
      </c>
      <c r="U206" s="115">
        <v>0</v>
      </c>
      <c r="V206" s="115">
        <v>0</v>
      </c>
      <c r="W206" s="115">
        <v>0</v>
      </c>
      <c r="X206" s="115">
        <v>0</v>
      </c>
      <c r="Y206" s="115">
        <v>0</v>
      </c>
      <c r="Z206" s="115">
        <v>0</v>
      </c>
      <c r="AA206" s="115">
        <v>0</v>
      </c>
      <c r="AB206" s="115">
        <v>0</v>
      </c>
      <c r="AC206" s="115">
        <v>0</v>
      </c>
      <c r="AD206" s="115">
        <v>0</v>
      </c>
      <c r="AE206" s="115">
        <v>0</v>
      </c>
      <c r="AF206" s="115">
        <v>0</v>
      </c>
      <c r="AG206" s="115">
        <v>0</v>
      </c>
      <c r="AH206" s="115">
        <v>0</v>
      </c>
      <c r="AI206" s="115">
        <v>0</v>
      </c>
      <c r="AJ206" s="115">
        <v>0</v>
      </c>
      <c r="AK206" s="115">
        <v>0</v>
      </c>
      <c r="AL206" s="115">
        <v>0</v>
      </c>
      <c r="AM206" s="115">
        <f t="shared" si="3"/>
        <v>0</v>
      </c>
      <c r="AP206" s="70"/>
    </row>
    <row r="207" spans="1:42" ht="33" customHeight="1">
      <c r="A207" s="87">
        <v>585</v>
      </c>
      <c r="B207" s="88" t="s">
        <v>222</v>
      </c>
      <c r="C207" s="89" t="s">
        <v>1338</v>
      </c>
      <c r="D207" s="115">
        <v>0</v>
      </c>
      <c r="E207" s="115">
        <v>0</v>
      </c>
      <c r="F207" s="115">
        <v>0</v>
      </c>
      <c r="G207" s="115">
        <v>0</v>
      </c>
      <c r="H207" s="115">
        <v>0</v>
      </c>
      <c r="I207" s="115">
        <v>0</v>
      </c>
      <c r="J207" s="115">
        <v>0</v>
      </c>
      <c r="K207" s="115">
        <v>0</v>
      </c>
      <c r="L207" s="115">
        <v>0</v>
      </c>
      <c r="M207" s="115">
        <v>0</v>
      </c>
      <c r="N207" s="115">
        <v>0</v>
      </c>
      <c r="O207" s="115">
        <v>0</v>
      </c>
      <c r="P207" s="115">
        <v>0</v>
      </c>
      <c r="Q207" s="115">
        <v>0</v>
      </c>
      <c r="R207" s="115">
        <v>0</v>
      </c>
      <c r="S207" s="115">
        <v>0</v>
      </c>
      <c r="T207" s="115">
        <v>0</v>
      </c>
      <c r="U207" s="115">
        <v>0</v>
      </c>
      <c r="V207" s="115">
        <v>0</v>
      </c>
      <c r="W207" s="115">
        <v>0</v>
      </c>
      <c r="X207" s="115">
        <v>0</v>
      </c>
      <c r="Y207" s="115">
        <v>0</v>
      </c>
      <c r="Z207" s="115">
        <v>0</v>
      </c>
      <c r="AA207" s="115">
        <v>0</v>
      </c>
      <c r="AB207" s="115">
        <v>212661.23</v>
      </c>
      <c r="AC207" s="115">
        <v>0</v>
      </c>
      <c r="AD207" s="115">
        <v>0</v>
      </c>
      <c r="AE207" s="115">
        <v>0</v>
      </c>
      <c r="AF207" s="115">
        <v>0</v>
      </c>
      <c r="AG207" s="115">
        <v>0</v>
      </c>
      <c r="AH207" s="115">
        <v>0</v>
      </c>
      <c r="AI207" s="115">
        <v>0</v>
      </c>
      <c r="AJ207" s="115">
        <v>0</v>
      </c>
      <c r="AK207" s="115">
        <v>0</v>
      </c>
      <c r="AL207" s="115">
        <v>0</v>
      </c>
      <c r="AM207" s="115">
        <f t="shared" si="3"/>
        <v>212661.23</v>
      </c>
      <c r="AP207" s="70"/>
    </row>
    <row r="208" spans="1:42" ht="33" customHeight="1">
      <c r="A208" s="87">
        <v>586</v>
      </c>
      <c r="B208" s="88" t="s">
        <v>223</v>
      </c>
      <c r="C208" s="89" t="s">
        <v>1338</v>
      </c>
      <c r="D208" s="115">
        <v>0</v>
      </c>
      <c r="E208" s="115">
        <v>0</v>
      </c>
      <c r="F208" s="115">
        <v>333512.23000000004</v>
      </c>
      <c r="G208" s="115">
        <v>33239</v>
      </c>
      <c r="H208" s="115">
        <v>0</v>
      </c>
      <c r="I208" s="115">
        <v>288.45</v>
      </c>
      <c r="J208" s="115">
        <v>20900.16</v>
      </c>
      <c r="K208" s="115">
        <v>0</v>
      </c>
      <c r="L208" s="115">
        <v>50</v>
      </c>
      <c r="M208" s="115">
        <v>0</v>
      </c>
      <c r="N208" s="115">
        <v>0</v>
      </c>
      <c r="O208" s="115">
        <v>0</v>
      </c>
      <c r="P208" s="115">
        <v>0</v>
      </c>
      <c r="Q208" s="115">
        <v>0</v>
      </c>
      <c r="R208" s="115">
        <v>0</v>
      </c>
      <c r="S208" s="115">
        <v>0</v>
      </c>
      <c r="T208" s="115">
        <v>0</v>
      </c>
      <c r="U208" s="115">
        <v>0</v>
      </c>
      <c r="V208" s="115">
        <v>0</v>
      </c>
      <c r="W208" s="115">
        <v>0</v>
      </c>
      <c r="X208" s="115">
        <v>0</v>
      </c>
      <c r="Y208" s="115">
        <v>0</v>
      </c>
      <c r="Z208" s="115">
        <v>0</v>
      </c>
      <c r="AA208" s="115">
        <v>0</v>
      </c>
      <c r="AB208" s="115">
        <v>0</v>
      </c>
      <c r="AC208" s="115">
        <v>0</v>
      </c>
      <c r="AD208" s="115">
        <v>0</v>
      </c>
      <c r="AE208" s="115">
        <v>0</v>
      </c>
      <c r="AF208" s="115">
        <v>0</v>
      </c>
      <c r="AG208" s="115">
        <v>0</v>
      </c>
      <c r="AH208" s="115">
        <v>0</v>
      </c>
      <c r="AI208" s="115">
        <v>0</v>
      </c>
      <c r="AJ208" s="115">
        <v>0</v>
      </c>
      <c r="AK208" s="115">
        <v>0</v>
      </c>
      <c r="AL208" s="115">
        <v>0</v>
      </c>
      <c r="AM208" s="115">
        <f t="shared" si="3"/>
        <v>387989.84</v>
      </c>
      <c r="AP208" s="70"/>
    </row>
    <row r="209" spans="1:42" ht="30">
      <c r="A209" s="87">
        <v>587</v>
      </c>
      <c r="B209" s="88" t="s">
        <v>859</v>
      </c>
      <c r="C209" s="89" t="s">
        <v>1341</v>
      </c>
      <c r="D209" s="115">
        <v>0</v>
      </c>
      <c r="E209" s="115">
        <v>0</v>
      </c>
      <c r="F209" s="115">
        <v>438719.84</v>
      </c>
      <c r="G209" s="115">
        <v>5425322.5600000005</v>
      </c>
      <c r="H209" s="115">
        <v>0</v>
      </c>
      <c r="I209" s="115">
        <v>0</v>
      </c>
      <c r="J209" s="115">
        <v>0</v>
      </c>
      <c r="K209" s="115">
        <v>0</v>
      </c>
      <c r="L209" s="115">
        <v>0</v>
      </c>
      <c r="M209" s="115">
        <v>0</v>
      </c>
      <c r="N209" s="115">
        <v>0</v>
      </c>
      <c r="O209" s="115">
        <v>0</v>
      </c>
      <c r="P209" s="115">
        <v>0</v>
      </c>
      <c r="Q209" s="115">
        <v>0</v>
      </c>
      <c r="R209" s="115">
        <v>0</v>
      </c>
      <c r="S209" s="115">
        <v>0</v>
      </c>
      <c r="T209" s="115">
        <v>0</v>
      </c>
      <c r="U209" s="115">
        <v>0</v>
      </c>
      <c r="V209" s="115">
        <v>0</v>
      </c>
      <c r="W209" s="115">
        <v>0</v>
      </c>
      <c r="X209" s="115">
        <v>0</v>
      </c>
      <c r="Y209" s="115">
        <v>0</v>
      </c>
      <c r="Z209" s="115">
        <v>0</v>
      </c>
      <c r="AA209" s="115">
        <v>0</v>
      </c>
      <c r="AB209" s="115">
        <v>0</v>
      </c>
      <c r="AC209" s="115">
        <v>0</v>
      </c>
      <c r="AD209" s="115">
        <v>0</v>
      </c>
      <c r="AE209" s="115">
        <v>0</v>
      </c>
      <c r="AF209" s="115">
        <v>0</v>
      </c>
      <c r="AG209" s="115">
        <v>0</v>
      </c>
      <c r="AH209" s="115">
        <v>0</v>
      </c>
      <c r="AI209" s="115">
        <v>0</v>
      </c>
      <c r="AJ209" s="115">
        <v>0</v>
      </c>
      <c r="AK209" s="115">
        <v>0</v>
      </c>
      <c r="AL209" s="115">
        <v>0</v>
      </c>
      <c r="AM209" s="115">
        <f t="shared" si="3"/>
        <v>5864042.4000000004</v>
      </c>
      <c r="AP209" s="70"/>
    </row>
    <row r="210" spans="1:42" ht="33" hidden="1" customHeight="1">
      <c r="A210" s="87">
        <v>588</v>
      </c>
      <c r="B210" s="88" t="s">
        <v>224</v>
      </c>
      <c r="C210" s="89" t="s">
        <v>1341</v>
      </c>
      <c r="D210" s="115">
        <v>0</v>
      </c>
      <c r="E210" s="115">
        <v>0</v>
      </c>
      <c r="F210" s="115">
        <v>0</v>
      </c>
      <c r="G210" s="115">
        <v>0</v>
      </c>
      <c r="H210" s="115">
        <v>0</v>
      </c>
      <c r="I210" s="115">
        <v>0</v>
      </c>
      <c r="J210" s="115">
        <v>0</v>
      </c>
      <c r="K210" s="115">
        <v>0</v>
      </c>
      <c r="L210" s="115">
        <v>0</v>
      </c>
      <c r="M210" s="115">
        <v>0</v>
      </c>
      <c r="N210" s="115">
        <v>0</v>
      </c>
      <c r="O210" s="115">
        <v>0</v>
      </c>
      <c r="P210" s="115">
        <v>0</v>
      </c>
      <c r="Q210" s="115">
        <v>0</v>
      </c>
      <c r="R210" s="115">
        <v>0</v>
      </c>
      <c r="S210" s="115">
        <v>0</v>
      </c>
      <c r="T210" s="115">
        <v>0</v>
      </c>
      <c r="U210" s="115">
        <v>0</v>
      </c>
      <c r="V210" s="115">
        <v>0</v>
      </c>
      <c r="W210" s="115">
        <v>0</v>
      </c>
      <c r="X210" s="115">
        <v>0</v>
      </c>
      <c r="Y210" s="115">
        <v>0</v>
      </c>
      <c r="Z210" s="115">
        <v>0</v>
      </c>
      <c r="AA210" s="115">
        <v>0</v>
      </c>
      <c r="AB210" s="115">
        <v>0</v>
      </c>
      <c r="AC210" s="115">
        <v>0</v>
      </c>
      <c r="AD210" s="115">
        <v>0</v>
      </c>
      <c r="AE210" s="115">
        <v>0</v>
      </c>
      <c r="AF210" s="115">
        <v>0</v>
      </c>
      <c r="AG210" s="115">
        <v>0</v>
      </c>
      <c r="AH210" s="115">
        <v>0</v>
      </c>
      <c r="AI210" s="115">
        <v>0</v>
      </c>
      <c r="AJ210" s="115">
        <v>0</v>
      </c>
      <c r="AK210" s="115">
        <v>0</v>
      </c>
      <c r="AL210" s="115">
        <v>0</v>
      </c>
      <c r="AM210" s="115">
        <f t="shared" si="3"/>
        <v>0</v>
      </c>
      <c r="AP210" s="70"/>
    </row>
    <row r="211" spans="1:42" ht="15" hidden="1" customHeight="1">
      <c r="A211" s="87">
        <v>589</v>
      </c>
      <c r="B211" s="88" t="s">
        <v>860</v>
      </c>
      <c r="C211" s="89" t="s">
        <v>1336</v>
      </c>
      <c r="D211" s="115">
        <v>0</v>
      </c>
      <c r="E211" s="115">
        <v>0</v>
      </c>
      <c r="F211" s="115">
        <v>0</v>
      </c>
      <c r="G211" s="115">
        <v>0</v>
      </c>
      <c r="H211" s="115">
        <v>0</v>
      </c>
      <c r="I211" s="115">
        <v>0</v>
      </c>
      <c r="J211" s="115">
        <v>0</v>
      </c>
      <c r="K211" s="115">
        <v>0</v>
      </c>
      <c r="L211" s="115">
        <v>0</v>
      </c>
      <c r="M211" s="115">
        <v>0</v>
      </c>
      <c r="N211" s="115">
        <v>0</v>
      </c>
      <c r="O211" s="115">
        <v>0</v>
      </c>
      <c r="P211" s="115">
        <v>0</v>
      </c>
      <c r="Q211" s="115">
        <v>0</v>
      </c>
      <c r="R211" s="115">
        <v>0</v>
      </c>
      <c r="S211" s="115">
        <v>0</v>
      </c>
      <c r="T211" s="115">
        <v>0</v>
      </c>
      <c r="U211" s="115">
        <v>0</v>
      </c>
      <c r="V211" s="115">
        <v>0</v>
      </c>
      <c r="W211" s="115">
        <v>0</v>
      </c>
      <c r="X211" s="115">
        <v>0</v>
      </c>
      <c r="Y211" s="115">
        <v>0</v>
      </c>
      <c r="Z211" s="115">
        <v>0</v>
      </c>
      <c r="AA211" s="115">
        <v>0</v>
      </c>
      <c r="AB211" s="115">
        <v>0</v>
      </c>
      <c r="AC211" s="115">
        <v>0</v>
      </c>
      <c r="AD211" s="115">
        <v>0</v>
      </c>
      <c r="AE211" s="115">
        <v>0</v>
      </c>
      <c r="AF211" s="115">
        <v>0</v>
      </c>
      <c r="AG211" s="115">
        <v>0</v>
      </c>
      <c r="AH211" s="115">
        <v>0</v>
      </c>
      <c r="AI211" s="115">
        <v>0</v>
      </c>
      <c r="AJ211" s="115">
        <v>0</v>
      </c>
      <c r="AK211" s="115">
        <v>0</v>
      </c>
      <c r="AL211" s="115">
        <v>0</v>
      </c>
      <c r="AM211" s="115">
        <f t="shared" si="3"/>
        <v>0</v>
      </c>
      <c r="AP211" s="70"/>
    </row>
    <row r="212" spans="1:42" ht="33" customHeight="1">
      <c r="A212" s="87">
        <v>590</v>
      </c>
      <c r="B212" s="88" t="s">
        <v>861</v>
      </c>
      <c r="C212" s="89" t="s">
        <v>1336</v>
      </c>
      <c r="D212" s="115">
        <v>0</v>
      </c>
      <c r="E212" s="115">
        <v>0</v>
      </c>
      <c r="F212" s="115">
        <v>0</v>
      </c>
      <c r="G212" s="115">
        <v>9505</v>
      </c>
      <c r="H212" s="115">
        <v>0</v>
      </c>
      <c r="I212" s="115">
        <v>0</v>
      </c>
      <c r="J212" s="115">
        <v>0</v>
      </c>
      <c r="K212" s="115">
        <v>0</v>
      </c>
      <c r="L212" s="115">
        <v>0</v>
      </c>
      <c r="M212" s="115">
        <v>0</v>
      </c>
      <c r="N212" s="115">
        <v>0</v>
      </c>
      <c r="O212" s="115">
        <v>0</v>
      </c>
      <c r="P212" s="115">
        <v>0</v>
      </c>
      <c r="Q212" s="115">
        <v>0</v>
      </c>
      <c r="R212" s="115">
        <v>0</v>
      </c>
      <c r="S212" s="115">
        <v>0</v>
      </c>
      <c r="T212" s="115">
        <v>0</v>
      </c>
      <c r="U212" s="115">
        <v>0</v>
      </c>
      <c r="V212" s="115">
        <v>0</v>
      </c>
      <c r="W212" s="115">
        <v>0</v>
      </c>
      <c r="X212" s="115">
        <v>0</v>
      </c>
      <c r="Y212" s="115">
        <v>0</v>
      </c>
      <c r="Z212" s="115">
        <v>0</v>
      </c>
      <c r="AA212" s="115">
        <v>0</v>
      </c>
      <c r="AB212" s="115">
        <v>0</v>
      </c>
      <c r="AC212" s="115">
        <v>0</v>
      </c>
      <c r="AD212" s="115">
        <v>0</v>
      </c>
      <c r="AE212" s="115">
        <v>0</v>
      </c>
      <c r="AF212" s="115">
        <v>0</v>
      </c>
      <c r="AG212" s="115">
        <v>0</v>
      </c>
      <c r="AH212" s="115">
        <v>0</v>
      </c>
      <c r="AI212" s="115">
        <v>0</v>
      </c>
      <c r="AJ212" s="115">
        <v>0</v>
      </c>
      <c r="AK212" s="115">
        <v>0</v>
      </c>
      <c r="AL212" s="115">
        <v>0</v>
      </c>
      <c r="AM212" s="115">
        <f t="shared" si="3"/>
        <v>9505</v>
      </c>
      <c r="AP212" s="70"/>
    </row>
    <row r="213" spans="1:42" ht="33" customHeight="1">
      <c r="A213" s="87">
        <v>591</v>
      </c>
      <c r="B213" s="88" t="s">
        <v>862</v>
      </c>
      <c r="C213" s="89" t="s">
        <v>1335</v>
      </c>
      <c r="D213" s="115">
        <v>0</v>
      </c>
      <c r="E213" s="115">
        <v>0</v>
      </c>
      <c r="F213" s="115">
        <v>149584568.13999999</v>
      </c>
      <c r="G213" s="115">
        <v>2634115.42</v>
      </c>
      <c r="H213" s="115">
        <v>0</v>
      </c>
      <c r="I213" s="115">
        <v>7154.01</v>
      </c>
      <c r="J213" s="115">
        <v>0</v>
      </c>
      <c r="K213" s="115">
        <v>0</v>
      </c>
      <c r="L213" s="115">
        <v>0</v>
      </c>
      <c r="M213" s="115">
        <v>0</v>
      </c>
      <c r="N213" s="115">
        <v>0</v>
      </c>
      <c r="O213" s="115">
        <v>0</v>
      </c>
      <c r="P213" s="115">
        <v>0</v>
      </c>
      <c r="Q213" s="115">
        <v>0</v>
      </c>
      <c r="R213" s="115">
        <v>0</v>
      </c>
      <c r="S213" s="115">
        <v>0</v>
      </c>
      <c r="T213" s="115">
        <v>0</v>
      </c>
      <c r="U213" s="115">
        <v>0</v>
      </c>
      <c r="V213" s="115">
        <v>0</v>
      </c>
      <c r="W213" s="115">
        <v>0</v>
      </c>
      <c r="X213" s="115">
        <v>0</v>
      </c>
      <c r="Y213" s="115">
        <v>0</v>
      </c>
      <c r="Z213" s="115">
        <v>0</v>
      </c>
      <c r="AA213" s="115">
        <v>0</v>
      </c>
      <c r="AB213" s="115">
        <v>0</v>
      </c>
      <c r="AC213" s="115">
        <v>0</v>
      </c>
      <c r="AD213" s="115">
        <v>0</v>
      </c>
      <c r="AE213" s="115">
        <v>0</v>
      </c>
      <c r="AF213" s="115">
        <v>0</v>
      </c>
      <c r="AG213" s="115">
        <v>0</v>
      </c>
      <c r="AH213" s="115">
        <v>0</v>
      </c>
      <c r="AI213" s="115">
        <v>0</v>
      </c>
      <c r="AJ213" s="115">
        <v>0</v>
      </c>
      <c r="AK213" s="115">
        <v>0</v>
      </c>
      <c r="AL213" s="115">
        <v>0</v>
      </c>
      <c r="AM213" s="115">
        <f t="shared" si="3"/>
        <v>152225837.56999996</v>
      </c>
      <c r="AP213" s="70"/>
    </row>
    <row r="214" spans="1:42" ht="33" customHeight="1">
      <c r="A214" s="87">
        <v>592</v>
      </c>
      <c r="B214" s="88" t="s">
        <v>863</v>
      </c>
      <c r="C214" s="89" t="s">
        <v>1339</v>
      </c>
      <c r="D214" s="115">
        <v>0</v>
      </c>
      <c r="E214" s="115">
        <v>0</v>
      </c>
      <c r="F214" s="115">
        <v>1702387.17</v>
      </c>
      <c r="G214" s="115">
        <v>397595.33</v>
      </c>
      <c r="H214" s="115">
        <v>0</v>
      </c>
      <c r="I214" s="115">
        <v>0</v>
      </c>
      <c r="J214" s="115">
        <v>0</v>
      </c>
      <c r="K214" s="115">
        <v>0</v>
      </c>
      <c r="L214" s="115">
        <v>0</v>
      </c>
      <c r="M214" s="115">
        <v>0</v>
      </c>
      <c r="N214" s="115">
        <v>0</v>
      </c>
      <c r="O214" s="115">
        <v>0</v>
      </c>
      <c r="P214" s="115">
        <v>0</v>
      </c>
      <c r="Q214" s="115">
        <v>0</v>
      </c>
      <c r="R214" s="115">
        <v>0</v>
      </c>
      <c r="S214" s="115">
        <v>0</v>
      </c>
      <c r="T214" s="115">
        <v>0</v>
      </c>
      <c r="U214" s="115">
        <v>0</v>
      </c>
      <c r="V214" s="115">
        <v>0</v>
      </c>
      <c r="W214" s="115">
        <v>0</v>
      </c>
      <c r="X214" s="115">
        <v>0</v>
      </c>
      <c r="Y214" s="115">
        <v>0</v>
      </c>
      <c r="Z214" s="115">
        <v>0</v>
      </c>
      <c r="AA214" s="115">
        <v>0</v>
      </c>
      <c r="AB214" s="115">
        <v>0</v>
      </c>
      <c r="AC214" s="115">
        <v>0</v>
      </c>
      <c r="AD214" s="115">
        <v>0</v>
      </c>
      <c r="AE214" s="115">
        <v>0</v>
      </c>
      <c r="AF214" s="115">
        <v>0</v>
      </c>
      <c r="AG214" s="115">
        <v>0</v>
      </c>
      <c r="AH214" s="115">
        <v>0</v>
      </c>
      <c r="AI214" s="115">
        <v>0</v>
      </c>
      <c r="AJ214" s="115">
        <v>0</v>
      </c>
      <c r="AK214" s="115">
        <v>0</v>
      </c>
      <c r="AL214" s="115">
        <v>0</v>
      </c>
      <c r="AM214" s="115">
        <f t="shared" si="3"/>
        <v>2099982.5</v>
      </c>
      <c r="AP214" s="70"/>
    </row>
    <row r="215" spans="1:42" ht="33" customHeight="1">
      <c r="A215" s="87">
        <v>593</v>
      </c>
      <c r="B215" s="88" t="s">
        <v>864</v>
      </c>
      <c r="C215" s="89" t="s">
        <v>1339</v>
      </c>
      <c r="D215" s="115">
        <v>0</v>
      </c>
      <c r="E215" s="115">
        <v>0</v>
      </c>
      <c r="F215" s="115">
        <v>0</v>
      </c>
      <c r="G215" s="115">
        <v>918483.20000000007</v>
      </c>
      <c r="H215" s="115">
        <v>0</v>
      </c>
      <c r="I215" s="115">
        <v>0</v>
      </c>
      <c r="J215" s="115">
        <v>0</v>
      </c>
      <c r="K215" s="115">
        <v>0</v>
      </c>
      <c r="L215" s="115">
        <v>0</v>
      </c>
      <c r="M215" s="115">
        <v>0</v>
      </c>
      <c r="N215" s="115">
        <v>0</v>
      </c>
      <c r="O215" s="115">
        <v>0</v>
      </c>
      <c r="P215" s="115">
        <v>0</v>
      </c>
      <c r="Q215" s="115">
        <v>0</v>
      </c>
      <c r="R215" s="115">
        <v>0</v>
      </c>
      <c r="S215" s="115">
        <v>0</v>
      </c>
      <c r="T215" s="115">
        <v>0</v>
      </c>
      <c r="U215" s="115">
        <v>0</v>
      </c>
      <c r="V215" s="115">
        <v>0</v>
      </c>
      <c r="W215" s="115">
        <v>0</v>
      </c>
      <c r="X215" s="115">
        <v>0</v>
      </c>
      <c r="Y215" s="115">
        <v>0</v>
      </c>
      <c r="Z215" s="115">
        <v>0</v>
      </c>
      <c r="AA215" s="115">
        <v>0</v>
      </c>
      <c r="AB215" s="115">
        <v>0</v>
      </c>
      <c r="AC215" s="115">
        <v>0</v>
      </c>
      <c r="AD215" s="115">
        <v>0</v>
      </c>
      <c r="AE215" s="115">
        <v>0</v>
      </c>
      <c r="AF215" s="115">
        <v>0</v>
      </c>
      <c r="AG215" s="115">
        <v>0</v>
      </c>
      <c r="AH215" s="115">
        <v>0</v>
      </c>
      <c r="AI215" s="115">
        <v>0</v>
      </c>
      <c r="AJ215" s="115">
        <v>0</v>
      </c>
      <c r="AK215" s="115">
        <v>0</v>
      </c>
      <c r="AL215" s="115">
        <v>0</v>
      </c>
      <c r="AM215" s="115">
        <f t="shared" si="3"/>
        <v>918483.20000000007</v>
      </c>
      <c r="AP215" s="70"/>
    </row>
    <row r="216" spans="1:42" ht="33" customHeight="1">
      <c r="A216" s="87">
        <v>594</v>
      </c>
      <c r="B216" s="88" t="s">
        <v>113</v>
      </c>
      <c r="C216" s="117" t="s">
        <v>1333</v>
      </c>
      <c r="D216" s="115">
        <v>0</v>
      </c>
      <c r="E216" s="115">
        <v>0</v>
      </c>
      <c r="F216" s="115">
        <v>34468.60000000149</v>
      </c>
      <c r="G216" s="115">
        <v>700</v>
      </c>
      <c r="H216" s="115">
        <v>0</v>
      </c>
      <c r="I216" s="115">
        <v>0</v>
      </c>
      <c r="J216" s="115">
        <v>0</v>
      </c>
      <c r="K216" s="115">
        <v>0</v>
      </c>
      <c r="L216" s="115">
        <v>4164.0199999999995</v>
      </c>
      <c r="M216" s="115">
        <v>0</v>
      </c>
      <c r="N216" s="115">
        <v>0</v>
      </c>
      <c r="O216" s="115">
        <v>0</v>
      </c>
      <c r="P216" s="115">
        <v>0</v>
      </c>
      <c r="Q216" s="115">
        <v>0</v>
      </c>
      <c r="R216" s="115">
        <v>0</v>
      </c>
      <c r="S216" s="115">
        <v>0</v>
      </c>
      <c r="T216" s="115">
        <v>0</v>
      </c>
      <c r="U216" s="115">
        <v>0</v>
      </c>
      <c r="V216" s="115">
        <v>0</v>
      </c>
      <c r="W216" s="115">
        <v>0</v>
      </c>
      <c r="X216" s="115">
        <v>0</v>
      </c>
      <c r="Y216" s="115">
        <v>0</v>
      </c>
      <c r="Z216" s="115">
        <v>0</v>
      </c>
      <c r="AA216" s="115">
        <v>0</v>
      </c>
      <c r="AB216" s="115">
        <v>0</v>
      </c>
      <c r="AC216" s="115">
        <v>0</v>
      </c>
      <c r="AD216" s="115">
        <v>0</v>
      </c>
      <c r="AE216" s="115">
        <v>0</v>
      </c>
      <c r="AF216" s="115">
        <v>0</v>
      </c>
      <c r="AG216" s="115">
        <v>0</v>
      </c>
      <c r="AH216" s="115">
        <v>0</v>
      </c>
      <c r="AI216" s="115">
        <v>0</v>
      </c>
      <c r="AJ216" s="115">
        <v>0</v>
      </c>
      <c r="AK216" s="115">
        <v>0</v>
      </c>
      <c r="AL216" s="115">
        <v>0</v>
      </c>
      <c r="AM216" s="115">
        <f t="shared" si="3"/>
        <v>39332.620000001487</v>
      </c>
      <c r="AP216" s="70"/>
    </row>
    <row r="217" spans="1:42" ht="33" customHeight="1">
      <c r="A217" s="87">
        <v>595</v>
      </c>
      <c r="B217" s="88" t="s">
        <v>1278</v>
      </c>
      <c r="C217" s="89" t="s">
        <v>1333</v>
      </c>
      <c r="D217" s="115">
        <v>0</v>
      </c>
      <c r="E217" s="115">
        <v>0</v>
      </c>
      <c r="F217" s="115">
        <v>0</v>
      </c>
      <c r="G217" s="115">
        <v>6100.8</v>
      </c>
      <c r="H217" s="115">
        <v>0</v>
      </c>
      <c r="I217" s="115">
        <v>0</v>
      </c>
      <c r="J217" s="115">
        <v>0</v>
      </c>
      <c r="K217" s="115">
        <v>0</v>
      </c>
      <c r="L217" s="115">
        <v>0</v>
      </c>
      <c r="M217" s="115">
        <v>0</v>
      </c>
      <c r="N217" s="115">
        <v>0</v>
      </c>
      <c r="O217" s="115">
        <v>0</v>
      </c>
      <c r="P217" s="115">
        <v>0</v>
      </c>
      <c r="Q217" s="115">
        <v>0</v>
      </c>
      <c r="R217" s="115">
        <v>0</v>
      </c>
      <c r="S217" s="115">
        <v>0</v>
      </c>
      <c r="T217" s="115">
        <v>0</v>
      </c>
      <c r="U217" s="115">
        <v>0</v>
      </c>
      <c r="V217" s="115">
        <v>0</v>
      </c>
      <c r="W217" s="115">
        <v>0</v>
      </c>
      <c r="X217" s="115">
        <v>0</v>
      </c>
      <c r="Y217" s="115">
        <v>0</v>
      </c>
      <c r="Z217" s="115">
        <v>0</v>
      </c>
      <c r="AA217" s="115">
        <v>0</v>
      </c>
      <c r="AB217" s="115">
        <v>0</v>
      </c>
      <c r="AC217" s="115">
        <v>0</v>
      </c>
      <c r="AD217" s="115">
        <v>0</v>
      </c>
      <c r="AE217" s="115">
        <v>0</v>
      </c>
      <c r="AF217" s="115">
        <v>0</v>
      </c>
      <c r="AG217" s="115">
        <v>0</v>
      </c>
      <c r="AH217" s="115">
        <v>0</v>
      </c>
      <c r="AI217" s="115">
        <v>0</v>
      </c>
      <c r="AJ217" s="115">
        <v>0</v>
      </c>
      <c r="AK217" s="115">
        <v>0</v>
      </c>
      <c r="AL217" s="115">
        <v>0</v>
      </c>
      <c r="AM217" s="115">
        <f t="shared" si="3"/>
        <v>6100.8</v>
      </c>
      <c r="AP217" s="70"/>
    </row>
    <row r="218" spans="1:42" ht="33" hidden="1" customHeight="1">
      <c r="A218" s="87">
        <v>598</v>
      </c>
      <c r="B218" s="88" t="s">
        <v>1420</v>
      </c>
      <c r="C218" s="89" t="s">
        <v>1413</v>
      </c>
      <c r="D218" s="115">
        <v>0</v>
      </c>
      <c r="E218" s="115">
        <v>0</v>
      </c>
      <c r="F218" s="115">
        <v>0</v>
      </c>
      <c r="G218" s="115">
        <v>0</v>
      </c>
      <c r="H218" s="115">
        <v>0</v>
      </c>
      <c r="I218" s="115">
        <v>0</v>
      </c>
      <c r="J218" s="115">
        <v>0</v>
      </c>
      <c r="K218" s="115">
        <v>0</v>
      </c>
      <c r="L218" s="115">
        <v>0</v>
      </c>
      <c r="M218" s="115">
        <v>0</v>
      </c>
      <c r="N218" s="115">
        <v>0</v>
      </c>
      <c r="O218" s="115">
        <v>0</v>
      </c>
      <c r="P218" s="115">
        <v>0</v>
      </c>
      <c r="Q218" s="115">
        <v>0</v>
      </c>
      <c r="R218" s="115">
        <v>0</v>
      </c>
      <c r="S218" s="115">
        <v>0</v>
      </c>
      <c r="T218" s="115">
        <v>0</v>
      </c>
      <c r="U218" s="115">
        <v>0</v>
      </c>
      <c r="V218" s="115">
        <v>0</v>
      </c>
      <c r="W218" s="115">
        <v>0</v>
      </c>
      <c r="X218" s="115">
        <v>0</v>
      </c>
      <c r="Y218" s="115">
        <v>0</v>
      </c>
      <c r="Z218" s="115">
        <v>0</v>
      </c>
      <c r="AA218" s="115">
        <v>0</v>
      </c>
      <c r="AB218" s="115">
        <v>0</v>
      </c>
      <c r="AC218" s="115">
        <v>0</v>
      </c>
      <c r="AD218" s="115">
        <v>0</v>
      </c>
      <c r="AE218" s="115">
        <v>0</v>
      </c>
      <c r="AF218" s="115">
        <v>0</v>
      </c>
      <c r="AG218" s="115">
        <v>0</v>
      </c>
      <c r="AH218" s="115">
        <v>0</v>
      </c>
      <c r="AI218" s="115">
        <v>0</v>
      </c>
      <c r="AJ218" s="115">
        <v>0</v>
      </c>
      <c r="AK218" s="115">
        <v>0</v>
      </c>
      <c r="AL218" s="115">
        <v>0</v>
      </c>
      <c r="AM218" s="115">
        <f t="shared" si="3"/>
        <v>0</v>
      </c>
      <c r="AP218" s="70"/>
    </row>
    <row r="219" spans="1:42" ht="33" hidden="1" customHeight="1">
      <c r="A219" s="87">
        <v>620</v>
      </c>
      <c r="B219" s="88" t="s">
        <v>865</v>
      </c>
      <c r="C219" s="89" t="s">
        <v>1334</v>
      </c>
      <c r="D219" s="115">
        <v>0</v>
      </c>
      <c r="E219" s="115">
        <v>0</v>
      </c>
      <c r="F219" s="115">
        <v>0</v>
      </c>
      <c r="G219" s="115">
        <v>0</v>
      </c>
      <c r="H219" s="115">
        <v>0</v>
      </c>
      <c r="I219" s="115">
        <v>0</v>
      </c>
      <c r="J219" s="115">
        <v>0</v>
      </c>
      <c r="K219" s="115">
        <v>0</v>
      </c>
      <c r="L219" s="115">
        <v>0</v>
      </c>
      <c r="M219" s="115">
        <v>0</v>
      </c>
      <c r="N219" s="115">
        <v>0</v>
      </c>
      <c r="O219" s="115">
        <v>0</v>
      </c>
      <c r="P219" s="115">
        <v>0</v>
      </c>
      <c r="Q219" s="115">
        <v>0</v>
      </c>
      <c r="R219" s="115">
        <v>0</v>
      </c>
      <c r="S219" s="115">
        <v>0</v>
      </c>
      <c r="T219" s="115">
        <v>0</v>
      </c>
      <c r="U219" s="115">
        <v>0</v>
      </c>
      <c r="V219" s="115">
        <v>0</v>
      </c>
      <c r="W219" s="115">
        <v>0</v>
      </c>
      <c r="X219" s="115">
        <v>0</v>
      </c>
      <c r="Y219" s="115">
        <v>0</v>
      </c>
      <c r="Z219" s="115">
        <v>0</v>
      </c>
      <c r="AA219" s="115">
        <v>0</v>
      </c>
      <c r="AB219" s="115">
        <v>0</v>
      </c>
      <c r="AC219" s="115">
        <v>0</v>
      </c>
      <c r="AD219" s="115">
        <v>0</v>
      </c>
      <c r="AE219" s="115">
        <v>0</v>
      </c>
      <c r="AF219" s="115">
        <v>0</v>
      </c>
      <c r="AG219" s="115">
        <v>0</v>
      </c>
      <c r="AH219" s="115">
        <v>0</v>
      </c>
      <c r="AI219" s="115">
        <v>0</v>
      </c>
      <c r="AJ219" s="115">
        <v>0</v>
      </c>
      <c r="AK219" s="115">
        <v>0</v>
      </c>
      <c r="AL219" s="115">
        <v>0</v>
      </c>
      <c r="AM219" s="115">
        <f t="shared" si="3"/>
        <v>0</v>
      </c>
      <c r="AP219" s="70"/>
    </row>
    <row r="220" spans="1:42" ht="33" hidden="1" customHeight="1">
      <c r="A220" s="87">
        <v>633</v>
      </c>
      <c r="B220" s="88" t="s">
        <v>231</v>
      </c>
      <c r="C220" s="89" t="s">
        <v>1340</v>
      </c>
      <c r="D220" s="115">
        <v>0</v>
      </c>
      <c r="E220" s="115">
        <v>0</v>
      </c>
      <c r="F220" s="115">
        <v>0</v>
      </c>
      <c r="G220" s="115">
        <v>0</v>
      </c>
      <c r="H220" s="115">
        <v>0</v>
      </c>
      <c r="I220" s="115">
        <v>0</v>
      </c>
      <c r="J220" s="115">
        <v>0</v>
      </c>
      <c r="K220" s="115">
        <v>0</v>
      </c>
      <c r="L220" s="115">
        <v>0</v>
      </c>
      <c r="M220" s="115">
        <v>0</v>
      </c>
      <c r="N220" s="115">
        <v>0</v>
      </c>
      <c r="O220" s="115">
        <v>0</v>
      </c>
      <c r="P220" s="115">
        <v>0</v>
      </c>
      <c r="Q220" s="115">
        <v>0</v>
      </c>
      <c r="R220" s="115">
        <v>0</v>
      </c>
      <c r="S220" s="115">
        <v>0</v>
      </c>
      <c r="T220" s="115">
        <v>0</v>
      </c>
      <c r="U220" s="115">
        <v>0</v>
      </c>
      <c r="V220" s="115">
        <v>0</v>
      </c>
      <c r="W220" s="115">
        <v>0</v>
      </c>
      <c r="X220" s="115">
        <v>0</v>
      </c>
      <c r="Y220" s="115">
        <v>0</v>
      </c>
      <c r="Z220" s="115">
        <v>0</v>
      </c>
      <c r="AA220" s="115">
        <v>0</v>
      </c>
      <c r="AB220" s="115">
        <v>0</v>
      </c>
      <c r="AC220" s="115">
        <v>0</v>
      </c>
      <c r="AD220" s="115">
        <v>0</v>
      </c>
      <c r="AE220" s="115">
        <v>0</v>
      </c>
      <c r="AF220" s="115">
        <v>0</v>
      </c>
      <c r="AG220" s="115">
        <v>0</v>
      </c>
      <c r="AH220" s="115">
        <v>0</v>
      </c>
      <c r="AI220" s="115">
        <v>0</v>
      </c>
      <c r="AJ220" s="115">
        <v>0</v>
      </c>
      <c r="AK220" s="115">
        <v>0</v>
      </c>
      <c r="AL220" s="115">
        <v>0</v>
      </c>
      <c r="AM220" s="115">
        <f t="shared" si="3"/>
        <v>0</v>
      </c>
      <c r="AP220" s="70"/>
    </row>
    <row r="221" spans="1:42" ht="33" hidden="1" customHeight="1">
      <c r="A221" s="87">
        <v>634</v>
      </c>
      <c r="B221" s="88" t="s">
        <v>866</v>
      </c>
      <c r="C221" s="89" t="s">
        <v>1338</v>
      </c>
      <c r="D221" s="115">
        <v>0</v>
      </c>
      <c r="E221" s="115">
        <v>0</v>
      </c>
      <c r="F221" s="115">
        <v>0</v>
      </c>
      <c r="G221" s="115">
        <v>0</v>
      </c>
      <c r="H221" s="115">
        <v>0</v>
      </c>
      <c r="I221" s="115">
        <v>0</v>
      </c>
      <c r="J221" s="115">
        <v>0</v>
      </c>
      <c r="K221" s="115">
        <v>0</v>
      </c>
      <c r="L221" s="115">
        <v>0</v>
      </c>
      <c r="M221" s="115">
        <v>0</v>
      </c>
      <c r="N221" s="115">
        <v>0</v>
      </c>
      <c r="O221" s="115">
        <v>0</v>
      </c>
      <c r="P221" s="115">
        <v>0</v>
      </c>
      <c r="Q221" s="115">
        <v>0</v>
      </c>
      <c r="R221" s="115">
        <v>0</v>
      </c>
      <c r="S221" s="115">
        <v>0</v>
      </c>
      <c r="T221" s="115">
        <v>0</v>
      </c>
      <c r="U221" s="115">
        <v>0</v>
      </c>
      <c r="V221" s="115">
        <v>0</v>
      </c>
      <c r="W221" s="115">
        <v>0</v>
      </c>
      <c r="X221" s="115">
        <v>0</v>
      </c>
      <c r="Y221" s="115">
        <v>0</v>
      </c>
      <c r="Z221" s="115">
        <v>0</v>
      </c>
      <c r="AA221" s="115">
        <v>0</v>
      </c>
      <c r="AB221" s="115">
        <v>0</v>
      </c>
      <c r="AC221" s="115">
        <v>0</v>
      </c>
      <c r="AD221" s="115">
        <v>0</v>
      </c>
      <c r="AE221" s="115">
        <v>0</v>
      </c>
      <c r="AF221" s="115">
        <v>0</v>
      </c>
      <c r="AG221" s="115">
        <v>0</v>
      </c>
      <c r="AH221" s="115">
        <v>0</v>
      </c>
      <c r="AI221" s="115">
        <v>0</v>
      </c>
      <c r="AJ221" s="115">
        <v>0</v>
      </c>
      <c r="AK221" s="115">
        <v>0</v>
      </c>
      <c r="AL221" s="115">
        <v>0</v>
      </c>
      <c r="AM221" s="115">
        <f t="shared" si="3"/>
        <v>0</v>
      </c>
      <c r="AP221" s="70"/>
    </row>
    <row r="222" spans="1:42" ht="33" customHeight="1">
      <c r="A222" s="87">
        <v>650</v>
      </c>
      <c r="B222" s="88" t="s">
        <v>233</v>
      </c>
      <c r="C222" s="89" t="s">
        <v>1341</v>
      </c>
      <c r="D222" s="115">
        <v>0</v>
      </c>
      <c r="E222" s="115">
        <v>0</v>
      </c>
      <c r="F222" s="115">
        <v>0</v>
      </c>
      <c r="G222" s="115">
        <v>42195.81</v>
      </c>
      <c r="H222" s="115">
        <v>0</v>
      </c>
      <c r="I222" s="115">
        <v>0</v>
      </c>
      <c r="J222" s="115">
        <v>0</v>
      </c>
      <c r="K222" s="115">
        <v>0</v>
      </c>
      <c r="L222" s="115">
        <v>0</v>
      </c>
      <c r="M222" s="115">
        <v>0</v>
      </c>
      <c r="N222" s="115">
        <v>0</v>
      </c>
      <c r="O222" s="115">
        <v>0</v>
      </c>
      <c r="P222" s="115">
        <v>0</v>
      </c>
      <c r="Q222" s="115">
        <v>0</v>
      </c>
      <c r="R222" s="115">
        <v>0</v>
      </c>
      <c r="S222" s="115">
        <v>0</v>
      </c>
      <c r="T222" s="115">
        <v>0</v>
      </c>
      <c r="U222" s="115">
        <v>0</v>
      </c>
      <c r="V222" s="115">
        <v>0</v>
      </c>
      <c r="W222" s="115">
        <v>0</v>
      </c>
      <c r="X222" s="115">
        <v>0</v>
      </c>
      <c r="Y222" s="115">
        <v>0</v>
      </c>
      <c r="Z222" s="115">
        <v>0</v>
      </c>
      <c r="AA222" s="115">
        <v>0</v>
      </c>
      <c r="AB222" s="115">
        <v>0</v>
      </c>
      <c r="AC222" s="115">
        <v>0</v>
      </c>
      <c r="AD222" s="115">
        <v>0</v>
      </c>
      <c r="AE222" s="115">
        <v>0</v>
      </c>
      <c r="AF222" s="115">
        <v>0</v>
      </c>
      <c r="AG222" s="115">
        <v>0</v>
      </c>
      <c r="AH222" s="115">
        <v>0</v>
      </c>
      <c r="AI222" s="115">
        <v>0</v>
      </c>
      <c r="AJ222" s="115">
        <v>0</v>
      </c>
      <c r="AK222" s="115">
        <v>0</v>
      </c>
      <c r="AL222" s="115">
        <v>0</v>
      </c>
      <c r="AM222" s="115">
        <f t="shared" si="3"/>
        <v>42195.81</v>
      </c>
      <c r="AP222" s="70"/>
    </row>
    <row r="223" spans="1:42" ht="33" customHeight="1">
      <c r="A223" s="87">
        <v>660</v>
      </c>
      <c r="B223" s="88" t="s">
        <v>234</v>
      </c>
      <c r="C223" s="89" t="s">
        <v>1340</v>
      </c>
      <c r="D223" s="115">
        <v>0</v>
      </c>
      <c r="E223" s="115">
        <v>0</v>
      </c>
      <c r="F223" s="115">
        <v>48051394.859999999</v>
      </c>
      <c r="G223" s="115">
        <v>26882.839999999997</v>
      </c>
      <c r="H223" s="115">
        <v>0</v>
      </c>
      <c r="I223" s="115">
        <v>0</v>
      </c>
      <c r="J223" s="115">
        <v>0</v>
      </c>
      <c r="K223" s="115">
        <v>0</v>
      </c>
      <c r="L223" s="115">
        <v>0</v>
      </c>
      <c r="M223" s="115">
        <v>0</v>
      </c>
      <c r="N223" s="115">
        <v>0</v>
      </c>
      <c r="O223" s="115">
        <v>0</v>
      </c>
      <c r="P223" s="115">
        <v>0</v>
      </c>
      <c r="Q223" s="115">
        <v>0</v>
      </c>
      <c r="R223" s="115">
        <v>0</v>
      </c>
      <c r="S223" s="115">
        <v>0</v>
      </c>
      <c r="T223" s="115">
        <v>0</v>
      </c>
      <c r="U223" s="115">
        <v>0</v>
      </c>
      <c r="V223" s="115">
        <v>0</v>
      </c>
      <c r="W223" s="115">
        <v>0</v>
      </c>
      <c r="X223" s="115">
        <v>0</v>
      </c>
      <c r="Y223" s="115">
        <v>0</v>
      </c>
      <c r="Z223" s="115">
        <v>0</v>
      </c>
      <c r="AA223" s="115">
        <v>0</v>
      </c>
      <c r="AB223" s="115">
        <v>0</v>
      </c>
      <c r="AC223" s="115">
        <v>0</v>
      </c>
      <c r="AD223" s="115">
        <v>0</v>
      </c>
      <c r="AE223" s="115">
        <v>0</v>
      </c>
      <c r="AF223" s="115">
        <v>0</v>
      </c>
      <c r="AG223" s="115">
        <v>0</v>
      </c>
      <c r="AH223" s="115">
        <v>0</v>
      </c>
      <c r="AI223" s="115">
        <v>0</v>
      </c>
      <c r="AJ223" s="115">
        <v>0</v>
      </c>
      <c r="AK223" s="115">
        <v>0</v>
      </c>
      <c r="AL223" s="115">
        <v>0</v>
      </c>
      <c r="AM223" s="115">
        <f t="shared" si="3"/>
        <v>48078277.700000003</v>
      </c>
      <c r="AP223" s="70"/>
    </row>
    <row r="224" spans="1:42" ht="33" customHeight="1">
      <c r="A224" s="87">
        <v>661</v>
      </c>
      <c r="B224" s="88" t="s">
        <v>235</v>
      </c>
      <c r="C224" s="89" t="s">
        <v>1340</v>
      </c>
      <c r="D224" s="115">
        <v>0</v>
      </c>
      <c r="E224" s="115">
        <v>0</v>
      </c>
      <c r="F224" s="115">
        <v>993</v>
      </c>
      <c r="G224" s="115">
        <v>12245</v>
      </c>
      <c r="H224" s="115">
        <v>0</v>
      </c>
      <c r="I224" s="115">
        <v>0</v>
      </c>
      <c r="J224" s="115">
        <v>0</v>
      </c>
      <c r="K224" s="115">
        <v>0</v>
      </c>
      <c r="L224" s="115">
        <v>0</v>
      </c>
      <c r="M224" s="115">
        <v>0</v>
      </c>
      <c r="N224" s="115">
        <v>0</v>
      </c>
      <c r="O224" s="115">
        <v>0</v>
      </c>
      <c r="P224" s="115">
        <v>0</v>
      </c>
      <c r="Q224" s="115">
        <v>0</v>
      </c>
      <c r="R224" s="115">
        <v>0</v>
      </c>
      <c r="S224" s="115">
        <v>0</v>
      </c>
      <c r="T224" s="115">
        <v>0</v>
      </c>
      <c r="U224" s="115">
        <v>0</v>
      </c>
      <c r="V224" s="115">
        <v>0</v>
      </c>
      <c r="W224" s="115">
        <v>0</v>
      </c>
      <c r="X224" s="115">
        <v>0</v>
      </c>
      <c r="Y224" s="115">
        <v>0</v>
      </c>
      <c r="Z224" s="115">
        <v>0</v>
      </c>
      <c r="AA224" s="115">
        <v>0</v>
      </c>
      <c r="AB224" s="115">
        <v>0</v>
      </c>
      <c r="AC224" s="115">
        <v>0</v>
      </c>
      <c r="AD224" s="115">
        <v>0</v>
      </c>
      <c r="AE224" s="115">
        <v>0</v>
      </c>
      <c r="AF224" s="115">
        <v>0</v>
      </c>
      <c r="AG224" s="115">
        <v>0</v>
      </c>
      <c r="AH224" s="115">
        <v>0</v>
      </c>
      <c r="AI224" s="115">
        <v>0</v>
      </c>
      <c r="AJ224" s="115">
        <v>0</v>
      </c>
      <c r="AK224" s="115">
        <v>0</v>
      </c>
      <c r="AL224" s="115">
        <v>0</v>
      </c>
      <c r="AM224" s="115">
        <f t="shared" si="3"/>
        <v>13238</v>
      </c>
      <c r="AP224" s="70"/>
    </row>
    <row r="225" spans="1:42" ht="33" customHeight="1">
      <c r="A225" s="87">
        <v>670</v>
      </c>
      <c r="B225" s="88" t="s">
        <v>236</v>
      </c>
      <c r="C225" s="89" t="s">
        <v>1334</v>
      </c>
      <c r="D225" s="115">
        <v>0</v>
      </c>
      <c r="E225" s="115">
        <v>0</v>
      </c>
      <c r="F225" s="115">
        <v>10986513.510000002</v>
      </c>
      <c r="G225" s="115">
        <v>735786.45</v>
      </c>
      <c r="H225" s="115">
        <v>0</v>
      </c>
      <c r="I225" s="115">
        <v>0</v>
      </c>
      <c r="J225" s="115">
        <v>3000</v>
      </c>
      <c r="K225" s="115">
        <v>0</v>
      </c>
      <c r="L225" s="115">
        <v>0</v>
      </c>
      <c r="M225" s="115">
        <v>0</v>
      </c>
      <c r="N225" s="115">
        <v>0</v>
      </c>
      <c r="O225" s="115">
        <v>0</v>
      </c>
      <c r="P225" s="115">
        <v>0</v>
      </c>
      <c r="Q225" s="115">
        <v>0</v>
      </c>
      <c r="R225" s="115">
        <v>0</v>
      </c>
      <c r="S225" s="115">
        <v>0</v>
      </c>
      <c r="T225" s="115">
        <v>0</v>
      </c>
      <c r="U225" s="115">
        <v>0</v>
      </c>
      <c r="V225" s="115">
        <v>0</v>
      </c>
      <c r="W225" s="115">
        <v>0</v>
      </c>
      <c r="X225" s="115">
        <v>0</v>
      </c>
      <c r="Y225" s="115">
        <v>0</v>
      </c>
      <c r="Z225" s="115">
        <v>0</v>
      </c>
      <c r="AA225" s="115">
        <v>0</v>
      </c>
      <c r="AB225" s="115">
        <v>0</v>
      </c>
      <c r="AC225" s="115">
        <v>0</v>
      </c>
      <c r="AD225" s="115">
        <v>0</v>
      </c>
      <c r="AE225" s="115">
        <v>0</v>
      </c>
      <c r="AF225" s="115">
        <v>0</v>
      </c>
      <c r="AG225" s="115">
        <v>0</v>
      </c>
      <c r="AH225" s="115">
        <v>0</v>
      </c>
      <c r="AI225" s="115">
        <v>0</v>
      </c>
      <c r="AJ225" s="115">
        <v>0</v>
      </c>
      <c r="AK225" s="115">
        <v>0</v>
      </c>
      <c r="AL225" s="115">
        <v>0</v>
      </c>
      <c r="AM225" s="115">
        <f t="shared" si="3"/>
        <v>11725299.960000001</v>
      </c>
      <c r="AP225" s="70"/>
    </row>
    <row r="226" spans="1:42" ht="33" customHeight="1">
      <c r="A226" s="87">
        <v>680</v>
      </c>
      <c r="B226" s="88" t="s">
        <v>867</v>
      </c>
      <c r="C226" s="89" t="s">
        <v>1337</v>
      </c>
      <c r="D226" s="115">
        <v>0</v>
      </c>
      <c r="E226" s="115">
        <v>0</v>
      </c>
      <c r="F226" s="115">
        <v>0</v>
      </c>
      <c r="G226" s="115">
        <v>2250</v>
      </c>
      <c r="H226" s="115">
        <v>0</v>
      </c>
      <c r="I226" s="115">
        <v>0</v>
      </c>
      <c r="J226" s="115">
        <v>0</v>
      </c>
      <c r="K226" s="115">
        <v>0</v>
      </c>
      <c r="L226" s="115">
        <v>0</v>
      </c>
      <c r="M226" s="115">
        <v>0</v>
      </c>
      <c r="N226" s="115">
        <v>0</v>
      </c>
      <c r="O226" s="115">
        <v>0</v>
      </c>
      <c r="P226" s="115">
        <v>0</v>
      </c>
      <c r="Q226" s="115">
        <v>0</v>
      </c>
      <c r="R226" s="115">
        <v>0</v>
      </c>
      <c r="S226" s="115">
        <v>0</v>
      </c>
      <c r="T226" s="115">
        <v>0</v>
      </c>
      <c r="U226" s="115">
        <v>0</v>
      </c>
      <c r="V226" s="115">
        <v>0</v>
      </c>
      <c r="W226" s="115">
        <v>0</v>
      </c>
      <c r="X226" s="115">
        <v>0</v>
      </c>
      <c r="Y226" s="115">
        <v>0</v>
      </c>
      <c r="Z226" s="115">
        <v>0</v>
      </c>
      <c r="AA226" s="115">
        <v>0</v>
      </c>
      <c r="AB226" s="115">
        <v>0</v>
      </c>
      <c r="AC226" s="115">
        <v>0</v>
      </c>
      <c r="AD226" s="115">
        <v>0</v>
      </c>
      <c r="AE226" s="115">
        <v>0</v>
      </c>
      <c r="AF226" s="115">
        <v>0</v>
      </c>
      <c r="AG226" s="115">
        <v>0</v>
      </c>
      <c r="AH226" s="115">
        <v>0</v>
      </c>
      <c r="AI226" s="115">
        <v>0</v>
      </c>
      <c r="AJ226" s="115">
        <v>0</v>
      </c>
      <c r="AK226" s="115">
        <v>0</v>
      </c>
      <c r="AL226" s="115">
        <v>0</v>
      </c>
      <c r="AM226" s="115">
        <f t="shared" si="3"/>
        <v>2250</v>
      </c>
      <c r="AP226" s="70"/>
    </row>
    <row r="227" spans="1:42" ht="33" customHeight="1">
      <c r="A227" s="87">
        <v>681</v>
      </c>
      <c r="B227" s="88" t="s">
        <v>238</v>
      </c>
      <c r="C227" s="117" t="s">
        <v>1413</v>
      </c>
      <c r="D227" s="115">
        <v>0</v>
      </c>
      <c r="E227" s="115">
        <v>0</v>
      </c>
      <c r="F227" s="115">
        <v>0</v>
      </c>
      <c r="G227" s="115">
        <v>1.98</v>
      </c>
      <c r="H227" s="115">
        <v>0</v>
      </c>
      <c r="I227" s="115">
        <v>0</v>
      </c>
      <c r="J227" s="115">
        <v>0</v>
      </c>
      <c r="K227" s="115">
        <v>0</v>
      </c>
      <c r="L227" s="115">
        <v>0</v>
      </c>
      <c r="M227" s="115">
        <v>0</v>
      </c>
      <c r="N227" s="115">
        <v>0</v>
      </c>
      <c r="O227" s="115">
        <v>0</v>
      </c>
      <c r="P227" s="115">
        <v>0</v>
      </c>
      <c r="Q227" s="115">
        <v>0</v>
      </c>
      <c r="R227" s="115">
        <v>0</v>
      </c>
      <c r="S227" s="115">
        <v>0</v>
      </c>
      <c r="T227" s="115">
        <v>0</v>
      </c>
      <c r="U227" s="115">
        <v>0</v>
      </c>
      <c r="V227" s="115">
        <v>0</v>
      </c>
      <c r="W227" s="115">
        <v>0</v>
      </c>
      <c r="X227" s="115">
        <v>0</v>
      </c>
      <c r="Y227" s="115">
        <v>0</v>
      </c>
      <c r="Z227" s="115">
        <v>0</v>
      </c>
      <c r="AA227" s="115">
        <v>0</v>
      </c>
      <c r="AB227" s="115">
        <v>0</v>
      </c>
      <c r="AC227" s="115">
        <v>0</v>
      </c>
      <c r="AD227" s="115">
        <v>0</v>
      </c>
      <c r="AE227" s="115">
        <v>0</v>
      </c>
      <c r="AF227" s="115">
        <v>0</v>
      </c>
      <c r="AG227" s="115">
        <v>0</v>
      </c>
      <c r="AH227" s="115">
        <v>0</v>
      </c>
      <c r="AI227" s="115">
        <v>0</v>
      </c>
      <c r="AJ227" s="115">
        <v>0</v>
      </c>
      <c r="AK227" s="115">
        <v>0</v>
      </c>
      <c r="AL227" s="115">
        <v>0</v>
      </c>
      <c r="AM227" s="115">
        <f t="shared" si="3"/>
        <v>1.98</v>
      </c>
      <c r="AP227" s="70"/>
    </row>
    <row r="228" spans="1:42" ht="33" customHeight="1">
      <c r="A228" s="87">
        <v>682</v>
      </c>
      <c r="B228" s="88" t="s">
        <v>868</v>
      </c>
      <c r="C228" s="89" t="s">
        <v>1340</v>
      </c>
      <c r="D228" s="115">
        <v>0</v>
      </c>
      <c r="E228" s="115">
        <v>0</v>
      </c>
      <c r="F228" s="115">
        <v>0</v>
      </c>
      <c r="G228" s="115">
        <v>1686</v>
      </c>
      <c r="H228" s="115">
        <v>0</v>
      </c>
      <c r="I228" s="115">
        <v>0</v>
      </c>
      <c r="J228" s="115">
        <v>0</v>
      </c>
      <c r="K228" s="115">
        <v>0</v>
      </c>
      <c r="L228" s="115">
        <v>0</v>
      </c>
      <c r="M228" s="115">
        <v>0</v>
      </c>
      <c r="N228" s="115">
        <v>0</v>
      </c>
      <c r="O228" s="115">
        <v>0</v>
      </c>
      <c r="P228" s="115">
        <v>0</v>
      </c>
      <c r="Q228" s="115">
        <v>0</v>
      </c>
      <c r="R228" s="115">
        <v>0</v>
      </c>
      <c r="S228" s="115">
        <v>0</v>
      </c>
      <c r="T228" s="115">
        <v>0</v>
      </c>
      <c r="U228" s="115">
        <v>0</v>
      </c>
      <c r="V228" s="115">
        <v>0</v>
      </c>
      <c r="W228" s="115">
        <v>0</v>
      </c>
      <c r="X228" s="115">
        <v>0</v>
      </c>
      <c r="Y228" s="115">
        <v>0</v>
      </c>
      <c r="Z228" s="115">
        <v>0</v>
      </c>
      <c r="AA228" s="115">
        <v>0</v>
      </c>
      <c r="AB228" s="115">
        <v>0</v>
      </c>
      <c r="AC228" s="115">
        <v>0</v>
      </c>
      <c r="AD228" s="115">
        <v>0</v>
      </c>
      <c r="AE228" s="115">
        <v>0</v>
      </c>
      <c r="AF228" s="115">
        <v>0</v>
      </c>
      <c r="AG228" s="115">
        <v>0</v>
      </c>
      <c r="AH228" s="115">
        <v>0</v>
      </c>
      <c r="AI228" s="115">
        <v>0</v>
      </c>
      <c r="AJ228" s="115">
        <v>0</v>
      </c>
      <c r="AK228" s="115">
        <v>0</v>
      </c>
      <c r="AL228" s="115">
        <v>0</v>
      </c>
      <c r="AM228" s="115">
        <f t="shared" si="3"/>
        <v>1686</v>
      </c>
      <c r="AP228" s="70"/>
    </row>
    <row r="229" spans="1:42" ht="33" customHeight="1">
      <c r="A229" s="87">
        <v>683</v>
      </c>
      <c r="B229" s="88" t="s">
        <v>869</v>
      </c>
      <c r="C229" s="89" t="s">
        <v>1337</v>
      </c>
      <c r="D229" s="115">
        <v>0</v>
      </c>
      <c r="E229" s="115">
        <v>0</v>
      </c>
      <c r="F229" s="115">
        <v>0</v>
      </c>
      <c r="G229" s="115">
        <v>959.5</v>
      </c>
      <c r="H229" s="115">
        <v>0</v>
      </c>
      <c r="I229" s="115">
        <v>0</v>
      </c>
      <c r="J229" s="115">
        <v>0</v>
      </c>
      <c r="K229" s="115">
        <v>0</v>
      </c>
      <c r="L229" s="115">
        <v>0</v>
      </c>
      <c r="M229" s="115">
        <v>0</v>
      </c>
      <c r="N229" s="115">
        <v>0</v>
      </c>
      <c r="O229" s="115">
        <v>0</v>
      </c>
      <c r="P229" s="115">
        <v>0</v>
      </c>
      <c r="Q229" s="115">
        <v>0</v>
      </c>
      <c r="R229" s="115">
        <v>0</v>
      </c>
      <c r="S229" s="115">
        <v>0</v>
      </c>
      <c r="T229" s="115">
        <v>0</v>
      </c>
      <c r="U229" s="115">
        <v>0</v>
      </c>
      <c r="V229" s="115">
        <v>0</v>
      </c>
      <c r="W229" s="115">
        <v>0</v>
      </c>
      <c r="X229" s="115">
        <v>0</v>
      </c>
      <c r="Y229" s="115">
        <v>0</v>
      </c>
      <c r="Z229" s="115">
        <v>0</v>
      </c>
      <c r="AA229" s="115">
        <v>0</v>
      </c>
      <c r="AB229" s="115">
        <v>0</v>
      </c>
      <c r="AC229" s="115">
        <v>0</v>
      </c>
      <c r="AD229" s="115">
        <v>0</v>
      </c>
      <c r="AE229" s="115">
        <v>0</v>
      </c>
      <c r="AF229" s="115">
        <v>0</v>
      </c>
      <c r="AG229" s="115">
        <v>0</v>
      </c>
      <c r="AH229" s="115">
        <v>0</v>
      </c>
      <c r="AI229" s="115">
        <v>0</v>
      </c>
      <c r="AJ229" s="115">
        <v>0</v>
      </c>
      <c r="AK229" s="115">
        <v>0</v>
      </c>
      <c r="AL229" s="115">
        <v>0</v>
      </c>
      <c r="AM229" s="115">
        <f t="shared" si="3"/>
        <v>959.5</v>
      </c>
      <c r="AP229" s="70"/>
    </row>
    <row r="230" spans="1:42" ht="33" hidden="1" customHeight="1">
      <c r="A230" s="87">
        <v>716</v>
      </c>
      <c r="B230" s="88" t="s">
        <v>870</v>
      </c>
      <c r="C230" s="117" t="s">
        <v>1301</v>
      </c>
      <c r="D230" s="115">
        <v>0</v>
      </c>
      <c r="E230" s="115">
        <v>0</v>
      </c>
      <c r="F230" s="115">
        <v>0</v>
      </c>
      <c r="G230" s="115">
        <v>0</v>
      </c>
      <c r="H230" s="115">
        <v>0</v>
      </c>
      <c r="I230" s="115">
        <v>0</v>
      </c>
      <c r="J230" s="115">
        <v>0</v>
      </c>
      <c r="K230" s="115">
        <v>0</v>
      </c>
      <c r="L230" s="115">
        <v>0</v>
      </c>
      <c r="M230" s="115">
        <v>0</v>
      </c>
      <c r="N230" s="115">
        <v>0</v>
      </c>
      <c r="O230" s="115">
        <v>0</v>
      </c>
      <c r="P230" s="115">
        <v>0</v>
      </c>
      <c r="Q230" s="115">
        <v>0</v>
      </c>
      <c r="R230" s="115">
        <v>0</v>
      </c>
      <c r="S230" s="115">
        <v>0</v>
      </c>
      <c r="T230" s="115">
        <v>0</v>
      </c>
      <c r="U230" s="115">
        <v>0</v>
      </c>
      <c r="V230" s="115">
        <v>0</v>
      </c>
      <c r="W230" s="115">
        <v>0</v>
      </c>
      <c r="X230" s="115">
        <v>0</v>
      </c>
      <c r="Y230" s="115">
        <v>0</v>
      </c>
      <c r="Z230" s="115">
        <v>0</v>
      </c>
      <c r="AA230" s="115">
        <v>0</v>
      </c>
      <c r="AB230" s="115">
        <v>0</v>
      </c>
      <c r="AC230" s="115">
        <v>0</v>
      </c>
      <c r="AD230" s="115">
        <v>0</v>
      </c>
      <c r="AE230" s="115">
        <v>0</v>
      </c>
      <c r="AF230" s="115">
        <v>0</v>
      </c>
      <c r="AG230" s="115">
        <v>0</v>
      </c>
      <c r="AH230" s="115">
        <v>0</v>
      </c>
      <c r="AI230" s="115">
        <v>0</v>
      </c>
      <c r="AJ230" s="115">
        <v>0</v>
      </c>
      <c r="AK230" s="115">
        <v>0</v>
      </c>
      <c r="AL230" s="115">
        <v>0</v>
      </c>
      <c r="AM230" s="115">
        <f t="shared" si="3"/>
        <v>0</v>
      </c>
      <c r="AP230" s="70"/>
    </row>
    <row r="231" spans="1:42" ht="33" hidden="1" customHeight="1">
      <c r="A231" s="87">
        <v>718</v>
      </c>
      <c r="B231" s="88" t="s">
        <v>242</v>
      </c>
      <c r="C231" s="117" t="s">
        <v>1301</v>
      </c>
      <c r="D231" s="115">
        <v>0</v>
      </c>
      <c r="E231" s="115">
        <v>0</v>
      </c>
      <c r="F231" s="115">
        <v>0</v>
      </c>
      <c r="G231" s="115">
        <v>0</v>
      </c>
      <c r="H231" s="115">
        <v>0</v>
      </c>
      <c r="I231" s="115">
        <v>0</v>
      </c>
      <c r="J231" s="115">
        <v>0</v>
      </c>
      <c r="K231" s="115">
        <v>0</v>
      </c>
      <c r="L231" s="115">
        <v>0</v>
      </c>
      <c r="M231" s="115">
        <v>0</v>
      </c>
      <c r="N231" s="115">
        <v>0</v>
      </c>
      <c r="O231" s="115">
        <v>0</v>
      </c>
      <c r="P231" s="115">
        <v>0</v>
      </c>
      <c r="Q231" s="115">
        <v>0</v>
      </c>
      <c r="R231" s="115">
        <v>0</v>
      </c>
      <c r="S231" s="115">
        <v>0</v>
      </c>
      <c r="T231" s="115">
        <v>0</v>
      </c>
      <c r="U231" s="115">
        <v>0</v>
      </c>
      <c r="V231" s="115">
        <v>0</v>
      </c>
      <c r="W231" s="115">
        <v>0</v>
      </c>
      <c r="X231" s="115">
        <v>0</v>
      </c>
      <c r="Y231" s="115">
        <v>0</v>
      </c>
      <c r="Z231" s="115">
        <v>0</v>
      </c>
      <c r="AA231" s="115">
        <v>0</v>
      </c>
      <c r="AB231" s="115">
        <v>0</v>
      </c>
      <c r="AC231" s="115">
        <v>0</v>
      </c>
      <c r="AD231" s="115">
        <v>0</v>
      </c>
      <c r="AE231" s="115">
        <v>0</v>
      </c>
      <c r="AF231" s="115">
        <v>0</v>
      </c>
      <c r="AG231" s="115">
        <v>0</v>
      </c>
      <c r="AH231" s="115">
        <v>0</v>
      </c>
      <c r="AI231" s="115">
        <v>0</v>
      </c>
      <c r="AJ231" s="115">
        <v>0</v>
      </c>
      <c r="AK231" s="115">
        <v>0</v>
      </c>
      <c r="AL231" s="115">
        <v>0</v>
      </c>
      <c r="AM231" s="115">
        <f t="shared" si="3"/>
        <v>0</v>
      </c>
      <c r="AP231" s="70"/>
    </row>
    <row r="232" spans="1:42" ht="33" hidden="1" customHeight="1">
      <c r="A232" s="87">
        <v>761</v>
      </c>
      <c r="B232" s="88" t="s">
        <v>871</v>
      </c>
      <c r="C232" s="117" t="s">
        <v>1301</v>
      </c>
      <c r="D232" s="115">
        <v>0</v>
      </c>
      <c r="E232" s="115">
        <v>0</v>
      </c>
      <c r="F232" s="115">
        <v>0</v>
      </c>
      <c r="G232" s="115">
        <v>0</v>
      </c>
      <c r="H232" s="115">
        <v>0</v>
      </c>
      <c r="I232" s="115">
        <v>0</v>
      </c>
      <c r="J232" s="115">
        <v>0</v>
      </c>
      <c r="K232" s="115">
        <v>0</v>
      </c>
      <c r="L232" s="115">
        <v>0</v>
      </c>
      <c r="M232" s="115">
        <v>0</v>
      </c>
      <c r="N232" s="115">
        <v>0</v>
      </c>
      <c r="O232" s="115">
        <v>0</v>
      </c>
      <c r="P232" s="115">
        <v>0</v>
      </c>
      <c r="Q232" s="115">
        <v>0</v>
      </c>
      <c r="R232" s="115">
        <v>0</v>
      </c>
      <c r="S232" s="115">
        <v>0</v>
      </c>
      <c r="T232" s="115">
        <v>0</v>
      </c>
      <c r="U232" s="115">
        <v>0</v>
      </c>
      <c r="V232" s="115">
        <v>0</v>
      </c>
      <c r="W232" s="115">
        <v>0</v>
      </c>
      <c r="X232" s="115">
        <v>0</v>
      </c>
      <c r="Y232" s="115">
        <v>0</v>
      </c>
      <c r="Z232" s="115">
        <v>0</v>
      </c>
      <c r="AA232" s="115">
        <v>0</v>
      </c>
      <c r="AB232" s="115">
        <v>0</v>
      </c>
      <c r="AC232" s="115">
        <v>0</v>
      </c>
      <c r="AD232" s="115">
        <v>0</v>
      </c>
      <c r="AE232" s="115">
        <v>0</v>
      </c>
      <c r="AF232" s="115">
        <v>0</v>
      </c>
      <c r="AG232" s="115">
        <v>0</v>
      </c>
      <c r="AH232" s="115">
        <v>0</v>
      </c>
      <c r="AI232" s="115">
        <v>0</v>
      </c>
      <c r="AJ232" s="115">
        <v>0</v>
      </c>
      <c r="AK232" s="115">
        <v>0</v>
      </c>
      <c r="AL232" s="115">
        <v>0</v>
      </c>
      <c r="AM232" s="115">
        <f t="shared" si="3"/>
        <v>0</v>
      </c>
      <c r="AP232" s="70"/>
    </row>
    <row r="233" spans="1:42" ht="33" hidden="1" customHeight="1">
      <c r="A233" s="87">
        <v>781</v>
      </c>
      <c r="B233" s="88" t="s">
        <v>872</v>
      </c>
      <c r="C233" s="117" t="s">
        <v>1301</v>
      </c>
      <c r="D233" s="115">
        <v>0</v>
      </c>
      <c r="E233" s="115">
        <v>0</v>
      </c>
      <c r="F233" s="115">
        <v>0</v>
      </c>
      <c r="G233" s="115">
        <v>0</v>
      </c>
      <c r="H233" s="115">
        <v>0</v>
      </c>
      <c r="I233" s="115">
        <v>0</v>
      </c>
      <c r="J233" s="115">
        <v>0</v>
      </c>
      <c r="K233" s="115">
        <v>0</v>
      </c>
      <c r="L233" s="115">
        <v>0</v>
      </c>
      <c r="M233" s="115">
        <v>0</v>
      </c>
      <c r="N233" s="115">
        <v>0</v>
      </c>
      <c r="O233" s="115">
        <v>0</v>
      </c>
      <c r="P233" s="115">
        <v>0</v>
      </c>
      <c r="Q233" s="115">
        <v>0</v>
      </c>
      <c r="R233" s="115">
        <v>0</v>
      </c>
      <c r="S233" s="115">
        <v>0</v>
      </c>
      <c r="T233" s="115">
        <v>0</v>
      </c>
      <c r="U233" s="115">
        <v>0</v>
      </c>
      <c r="V233" s="115">
        <v>0</v>
      </c>
      <c r="W233" s="115">
        <v>0</v>
      </c>
      <c r="X233" s="115">
        <v>0</v>
      </c>
      <c r="Y233" s="115">
        <v>0</v>
      </c>
      <c r="Z233" s="115">
        <v>0</v>
      </c>
      <c r="AA233" s="115">
        <v>0</v>
      </c>
      <c r="AB233" s="115">
        <v>0</v>
      </c>
      <c r="AC233" s="115">
        <v>0</v>
      </c>
      <c r="AD233" s="115">
        <v>0</v>
      </c>
      <c r="AE233" s="115">
        <v>0</v>
      </c>
      <c r="AF233" s="115">
        <v>0</v>
      </c>
      <c r="AG233" s="115">
        <v>0</v>
      </c>
      <c r="AH233" s="115">
        <v>0</v>
      </c>
      <c r="AI233" s="115">
        <v>0</v>
      </c>
      <c r="AJ233" s="115">
        <v>0</v>
      </c>
      <c r="AK233" s="115">
        <v>0</v>
      </c>
      <c r="AL233" s="115">
        <v>0</v>
      </c>
      <c r="AM233" s="115">
        <f t="shared" si="3"/>
        <v>0</v>
      </c>
      <c r="AP233" s="70"/>
    </row>
    <row r="234" spans="1:42" ht="33" hidden="1" customHeight="1">
      <c r="A234" s="87">
        <v>802</v>
      </c>
      <c r="B234" s="88" t="s">
        <v>873</v>
      </c>
      <c r="C234" s="117" t="s">
        <v>1301</v>
      </c>
      <c r="D234" s="115">
        <v>0</v>
      </c>
      <c r="E234" s="115">
        <v>0</v>
      </c>
      <c r="F234" s="115">
        <v>0</v>
      </c>
      <c r="G234" s="115">
        <v>0</v>
      </c>
      <c r="H234" s="115">
        <v>0</v>
      </c>
      <c r="I234" s="115">
        <v>0</v>
      </c>
      <c r="J234" s="115">
        <v>0</v>
      </c>
      <c r="K234" s="115">
        <v>0</v>
      </c>
      <c r="L234" s="115">
        <v>0</v>
      </c>
      <c r="M234" s="115">
        <v>0</v>
      </c>
      <c r="N234" s="115">
        <v>0</v>
      </c>
      <c r="O234" s="115">
        <v>0</v>
      </c>
      <c r="P234" s="115">
        <v>0</v>
      </c>
      <c r="Q234" s="115">
        <v>0</v>
      </c>
      <c r="R234" s="115">
        <v>0</v>
      </c>
      <c r="S234" s="115">
        <v>0</v>
      </c>
      <c r="T234" s="115">
        <v>0</v>
      </c>
      <c r="U234" s="115">
        <v>0</v>
      </c>
      <c r="V234" s="115">
        <v>0</v>
      </c>
      <c r="W234" s="115">
        <v>0</v>
      </c>
      <c r="X234" s="115">
        <v>0</v>
      </c>
      <c r="Y234" s="115">
        <v>0</v>
      </c>
      <c r="Z234" s="115">
        <v>0</v>
      </c>
      <c r="AA234" s="115">
        <v>0</v>
      </c>
      <c r="AB234" s="115">
        <v>0</v>
      </c>
      <c r="AC234" s="115">
        <v>0</v>
      </c>
      <c r="AD234" s="115">
        <v>0</v>
      </c>
      <c r="AE234" s="115">
        <v>0</v>
      </c>
      <c r="AF234" s="115">
        <v>0</v>
      </c>
      <c r="AG234" s="115">
        <v>0</v>
      </c>
      <c r="AH234" s="115">
        <v>0</v>
      </c>
      <c r="AI234" s="115">
        <v>0</v>
      </c>
      <c r="AJ234" s="115">
        <v>0</v>
      </c>
      <c r="AK234" s="115">
        <v>0</v>
      </c>
      <c r="AL234" s="115">
        <v>0</v>
      </c>
      <c r="AM234" s="115">
        <f t="shared" si="3"/>
        <v>0</v>
      </c>
      <c r="AP234" s="70"/>
    </row>
    <row r="235" spans="1:42" ht="33" hidden="1" customHeight="1">
      <c r="A235" s="87">
        <v>821</v>
      </c>
      <c r="B235" s="88" t="s">
        <v>874</v>
      </c>
      <c r="C235" s="117" t="s">
        <v>1301</v>
      </c>
      <c r="D235" s="115">
        <v>0</v>
      </c>
      <c r="E235" s="115">
        <v>0</v>
      </c>
      <c r="F235" s="115">
        <v>0</v>
      </c>
      <c r="G235" s="115">
        <v>0</v>
      </c>
      <c r="H235" s="115">
        <v>0</v>
      </c>
      <c r="I235" s="115">
        <v>0</v>
      </c>
      <c r="J235" s="115">
        <v>0</v>
      </c>
      <c r="K235" s="115">
        <v>0</v>
      </c>
      <c r="L235" s="115">
        <v>0</v>
      </c>
      <c r="M235" s="115">
        <v>0</v>
      </c>
      <c r="N235" s="115">
        <v>0</v>
      </c>
      <c r="O235" s="115">
        <v>0</v>
      </c>
      <c r="P235" s="115">
        <v>0</v>
      </c>
      <c r="Q235" s="115">
        <v>0</v>
      </c>
      <c r="R235" s="115">
        <v>0</v>
      </c>
      <c r="S235" s="115">
        <v>0</v>
      </c>
      <c r="T235" s="115">
        <v>0</v>
      </c>
      <c r="U235" s="115">
        <v>0</v>
      </c>
      <c r="V235" s="115">
        <v>0</v>
      </c>
      <c r="W235" s="115">
        <v>0</v>
      </c>
      <c r="X235" s="115">
        <v>0</v>
      </c>
      <c r="Y235" s="115">
        <v>0</v>
      </c>
      <c r="Z235" s="115">
        <v>0</v>
      </c>
      <c r="AA235" s="115">
        <v>0</v>
      </c>
      <c r="AB235" s="115">
        <v>0</v>
      </c>
      <c r="AC235" s="115">
        <v>0</v>
      </c>
      <c r="AD235" s="115">
        <v>0</v>
      </c>
      <c r="AE235" s="115">
        <v>0</v>
      </c>
      <c r="AF235" s="115">
        <v>0</v>
      </c>
      <c r="AG235" s="115">
        <v>0</v>
      </c>
      <c r="AH235" s="115">
        <v>0</v>
      </c>
      <c r="AI235" s="115">
        <v>0</v>
      </c>
      <c r="AJ235" s="115">
        <v>0</v>
      </c>
      <c r="AK235" s="115">
        <v>0</v>
      </c>
      <c r="AL235" s="115">
        <v>0</v>
      </c>
      <c r="AM235" s="115">
        <f t="shared" si="3"/>
        <v>0</v>
      </c>
      <c r="AP235" s="70"/>
    </row>
    <row r="236" spans="1:42" ht="33" hidden="1" customHeight="1">
      <c r="A236" s="87">
        <v>831</v>
      </c>
      <c r="B236" s="88" t="s">
        <v>875</v>
      </c>
      <c r="C236" s="117" t="s">
        <v>1301</v>
      </c>
      <c r="D236" s="115">
        <v>0</v>
      </c>
      <c r="E236" s="115">
        <v>0</v>
      </c>
      <c r="F236" s="115">
        <v>0</v>
      </c>
      <c r="G236" s="115">
        <v>0</v>
      </c>
      <c r="H236" s="115">
        <v>0</v>
      </c>
      <c r="I236" s="115">
        <v>0</v>
      </c>
      <c r="J236" s="115">
        <v>0</v>
      </c>
      <c r="K236" s="115">
        <v>0</v>
      </c>
      <c r="L236" s="115">
        <v>0</v>
      </c>
      <c r="M236" s="115">
        <v>0</v>
      </c>
      <c r="N236" s="115">
        <v>0</v>
      </c>
      <c r="O236" s="115">
        <v>0</v>
      </c>
      <c r="P236" s="115">
        <v>0</v>
      </c>
      <c r="Q236" s="115">
        <v>0</v>
      </c>
      <c r="R236" s="115">
        <v>0</v>
      </c>
      <c r="S236" s="115">
        <v>0</v>
      </c>
      <c r="T236" s="115">
        <v>0</v>
      </c>
      <c r="U236" s="115">
        <v>0</v>
      </c>
      <c r="V236" s="115">
        <v>0</v>
      </c>
      <c r="W236" s="115">
        <v>0</v>
      </c>
      <c r="X236" s="115">
        <v>0</v>
      </c>
      <c r="Y236" s="115">
        <v>0</v>
      </c>
      <c r="Z236" s="115">
        <v>0</v>
      </c>
      <c r="AA236" s="115">
        <v>0</v>
      </c>
      <c r="AB236" s="115">
        <v>0</v>
      </c>
      <c r="AC236" s="115">
        <v>0</v>
      </c>
      <c r="AD236" s="115">
        <v>0</v>
      </c>
      <c r="AE236" s="115">
        <v>0</v>
      </c>
      <c r="AF236" s="115">
        <v>0</v>
      </c>
      <c r="AG236" s="115">
        <v>0</v>
      </c>
      <c r="AH236" s="115">
        <v>0</v>
      </c>
      <c r="AI236" s="115">
        <v>0</v>
      </c>
      <c r="AJ236" s="115">
        <v>0</v>
      </c>
      <c r="AK236" s="115">
        <v>0</v>
      </c>
      <c r="AL236" s="115">
        <v>0</v>
      </c>
      <c r="AM236" s="115">
        <f t="shared" si="3"/>
        <v>0</v>
      </c>
      <c r="AP236" s="70"/>
    </row>
    <row r="237" spans="1:42" ht="33" customHeight="1">
      <c r="A237" s="87">
        <v>862</v>
      </c>
      <c r="B237" s="88" t="s">
        <v>876</v>
      </c>
      <c r="C237" s="89" t="s">
        <v>1337</v>
      </c>
      <c r="D237" s="115">
        <v>0</v>
      </c>
      <c r="E237" s="115">
        <v>0</v>
      </c>
      <c r="F237" s="115">
        <v>0</v>
      </c>
      <c r="G237" s="115">
        <v>3594.48</v>
      </c>
      <c r="H237" s="115">
        <v>0</v>
      </c>
      <c r="I237" s="115">
        <v>3000</v>
      </c>
      <c r="J237" s="115">
        <v>0</v>
      </c>
      <c r="K237" s="115">
        <v>0</v>
      </c>
      <c r="L237" s="115">
        <v>0</v>
      </c>
      <c r="M237" s="115">
        <v>0</v>
      </c>
      <c r="N237" s="115">
        <v>0</v>
      </c>
      <c r="O237" s="115">
        <v>0</v>
      </c>
      <c r="P237" s="115">
        <v>0</v>
      </c>
      <c r="Q237" s="115">
        <v>3733823.17</v>
      </c>
      <c r="R237" s="115">
        <v>0</v>
      </c>
      <c r="S237" s="115">
        <v>0</v>
      </c>
      <c r="T237" s="115">
        <v>0</v>
      </c>
      <c r="U237" s="115">
        <v>0</v>
      </c>
      <c r="V237" s="115">
        <v>0</v>
      </c>
      <c r="W237" s="115">
        <v>0</v>
      </c>
      <c r="X237" s="115">
        <v>0</v>
      </c>
      <c r="Y237" s="115">
        <v>0</v>
      </c>
      <c r="Z237" s="115">
        <v>0</v>
      </c>
      <c r="AA237" s="115">
        <v>0</v>
      </c>
      <c r="AB237" s="115">
        <v>0</v>
      </c>
      <c r="AC237" s="115">
        <v>0</v>
      </c>
      <c r="AD237" s="115">
        <v>0</v>
      </c>
      <c r="AE237" s="115">
        <v>0</v>
      </c>
      <c r="AF237" s="115">
        <v>0</v>
      </c>
      <c r="AG237" s="115">
        <v>0</v>
      </c>
      <c r="AH237" s="115">
        <v>0</v>
      </c>
      <c r="AI237" s="115">
        <v>0</v>
      </c>
      <c r="AJ237" s="115">
        <v>0</v>
      </c>
      <c r="AK237" s="115">
        <v>0</v>
      </c>
      <c r="AL237" s="115">
        <v>0</v>
      </c>
      <c r="AM237" s="115">
        <f t="shared" si="3"/>
        <v>3740417.65</v>
      </c>
      <c r="AP237" s="70"/>
    </row>
    <row r="238" spans="1:42" ht="33" hidden="1" customHeight="1">
      <c r="A238" s="87">
        <v>865</v>
      </c>
      <c r="B238" s="88" t="s">
        <v>877</v>
      </c>
      <c r="C238" s="89" t="s">
        <v>1340</v>
      </c>
      <c r="D238" s="115">
        <v>0</v>
      </c>
      <c r="E238" s="115">
        <v>0</v>
      </c>
      <c r="F238" s="115">
        <v>0</v>
      </c>
      <c r="G238" s="115">
        <v>0</v>
      </c>
      <c r="H238" s="115">
        <v>0</v>
      </c>
      <c r="I238" s="115">
        <v>0</v>
      </c>
      <c r="J238" s="115">
        <v>0</v>
      </c>
      <c r="K238" s="115">
        <v>0</v>
      </c>
      <c r="L238" s="115">
        <v>0</v>
      </c>
      <c r="M238" s="115">
        <v>0</v>
      </c>
      <c r="N238" s="115">
        <v>0</v>
      </c>
      <c r="O238" s="115">
        <v>0</v>
      </c>
      <c r="P238" s="115">
        <v>0</v>
      </c>
      <c r="Q238" s="115">
        <v>0</v>
      </c>
      <c r="R238" s="115">
        <v>0</v>
      </c>
      <c r="S238" s="115">
        <v>0</v>
      </c>
      <c r="T238" s="115">
        <v>0</v>
      </c>
      <c r="U238" s="115">
        <v>0</v>
      </c>
      <c r="V238" s="115">
        <v>0</v>
      </c>
      <c r="W238" s="115">
        <v>0</v>
      </c>
      <c r="X238" s="115">
        <v>0</v>
      </c>
      <c r="Y238" s="115">
        <v>0</v>
      </c>
      <c r="Z238" s="115">
        <v>0</v>
      </c>
      <c r="AA238" s="115">
        <v>0</v>
      </c>
      <c r="AB238" s="115">
        <v>0</v>
      </c>
      <c r="AC238" s="115">
        <v>0</v>
      </c>
      <c r="AD238" s="115">
        <v>0</v>
      </c>
      <c r="AE238" s="115">
        <v>0</v>
      </c>
      <c r="AF238" s="115">
        <v>0</v>
      </c>
      <c r="AG238" s="115">
        <v>0</v>
      </c>
      <c r="AH238" s="115">
        <v>0</v>
      </c>
      <c r="AI238" s="115">
        <v>0</v>
      </c>
      <c r="AJ238" s="115">
        <v>0</v>
      </c>
      <c r="AK238" s="115">
        <v>0</v>
      </c>
      <c r="AL238" s="115">
        <v>0</v>
      </c>
      <c r="AM238" s="115">
        <f t="shared" si="3"/>
        <v>0</v>
      </c>
      <c r="AP238" s="70"/>
    </row>
    <row r="239" spans="1:42" ht="33" hidden="1" customHeight="1">
      <c r="A239" s="87">
        <v>866</v>
      </c>
      <c r="B239" s="88" t="s">
        <v>878</v>
      </c>
      <c r="C239" s="117" t="s">
        <v>1301</v>
      </c>
      <c r="D239" s="115">
        <v>0</v>
      </c>
      <c r="E239" s="115">
        <v>0</v>
      </c>
      <c r="F239" s="115">
        <v>0</v>
      </c>
      <c r="G239" s="115">
        <v>0</v>
      </c>
      <c r="H239" s="115">
        <v>0</v>
      </c>
      <c r="I239" s="115">
        <v>0</v>
      </c>
      <c r="J239" s="115">
        <v>0</v>
      </c>
      <c r="K239" s="115">
        <v>0</v>
      </c>
      <c r="L239" s="115">
        <v>0</v>
      </c>
      <c r="M239" s="115">
        <v>0</v>
      </c>
      <c r="N239" s="115">
        <v>0</v>
      </c>
      <c r="O239" s="115">
        <v>0</v>
      </c>
      <c r="P239" s="115">
        <v>0</v>
      </c>
      <c r="Q239" s="115">
        <v>0</v>
      </c>
      <c r="R239" s="115">
        <v>0</v>
      </c>
      <c r="S239" s="115">
        <v>0</v>
      </c>
      <c r="T239" s="115">
        <v>0</v>
      </c>
      <c r="U239" s="115">
        <v>0</v>
      </c>
      <c r="V239" s="115">
        <v>0</v>
      </c>
      <c r="W239" s="115">
        <v>0</v>
      </c>
      <c r="X239" s="115">
        <v>0</v>
      </c>
      <c r="Y239" s="115">
        <v>0</v>
      </c>
      <c r="Z239" s="115">
        <v>0</v>
      </c>
      <c r="AA239" s="115">
        <v>0</v>
      </c>
      <c r="AB239" s="115">
        <v>0</v>
      </c>
      <c r="AC239" s="115">
        <v>0</v>
      </c>
      <c r="AD239" s="115">
        <v>0</v>
      </c>
      <c r="AE239" s="115">
        <v>0</v>
      </c>
      <c r="AF239" s="115">
        <v>0</v>
      </c>
      <c r="AG239" s="115">
        <v>0</v>
      </c>
      <c r="AH239" s="115">
        <v>0</v>
      </c>
      <c r="AI239" s="115">
        <v>0</v>
      </c>
      <c r="AJ239" s="115">
        <v>0</v>
      </c>
      <c r="AK239" s="115">
        <v>0</v>
      </c>
      <c r="AL239" s="115">
        <v>0</v>
      </c>
      <c r="AM239" s="115">
        <f t="shared" si="3"/>
        <v>0</v>
      </c>
      <c r="AP239" s="70"/>
    </row>
    <row r="240" spans="1:42" ht="33" hidden="1" customHeight="1">
      <c r="A240" s="87">
        <v>867</v>
      </c>
      <c r="B240" s="88" t="s">
        <v>879</v>
      </c>
      <c r="C240" s="89" t="s">
        <v>1340</v>
      </c>
      <c r="D240" s="115">
        <v>0</v>
      </c>
      <c r="E240" s="115">
        <v>0</v>
      </c>
      <c r="F240" s="115">
        <v>0</v>
      </c>
      <c r="G240" s="115">
        <v>0</v>
      </c>
      <c r="H240" s="115">
        <v>0</v>
      </c>
      <c r="I240" s="115">
        <v>0</v>
      </c>
      <c r="J240" s="115">
        <v>0</v>
      </c>
      <c r="K240" s="115">
        <v>0</v>
      </c>
      <c r="L240" s="115">
        <v>0</v>
      </c>
      <c r="M240" s="115">
        <v>0</v>
      </c>
      <c r="N240" s="115">
        <v>0</v>
      </c>
      <c r="O240" s="115">
        <v>0</v>
      </c>
      <c r="P240" s="115">
        <v>0</v>
      </c>
      <c r="Q240" s="115">
        <v>0</v>
      </c>
      <c r="R240" s="115">
        <v>0</v>
      </c>
      <c r="S240" s="115">
        <v>0</v>
      </c>
      <c r="T240" s="115">
        <v>0</v>
      </c>
      <c r="U240" s="115">
        <v>0</v>
      </c>
      <c r="V240" s="115">
        <v>0</v>
      </c>
      <c r="W240" s="115">
        <v>0</v>
      </c>
      <c r="X240" s="115">
        <v>0</v>
      </c>
      <c r="Y240" s="115">
        <v>0</v>
      </c>
      <c r="Z240" s="115">
        <v>0</v>
      </c>
      <c r="AA240" s="115">
        <v>0</v>
      </c>
      <c r="AB240" s="115">
        <v>0</v>
      </c>
      <c r="AC240" s="115">
        <v>0</v>
      </c>
      <c r="AD240" s="115">
        <v>0</v>
      </c>
      <c r="AE240" s="115">
        <v>0</v>
      </c>
      <c r="AF240" s="115">
        <v>0</v>
      </c>
      <c r="AG240" s="115">
        <v>0</v>
      </c>
      <c r="AH240" s="115">
        <v>0</v>
      </c>
      <c r="AI240" s="115">
        <v>0</v>
      </c>
      <c r="AJ240" s="115">
        <v>0</v>
      </c>
      <c r="AK240" s="115">
        <v>0</v>
      </c>
      <c r="AL240" s="115">
        <v>0</v>
      </c>
      <c r="AM240" s="115">
        <f t="shared" si="3"/>
        <v>0</v>
      </c>
      <c r="AP240" s="70"/>
    </row>
    <row r="241" spans="1:42" ht="33" hidden="1" customHeight="1">
      <c r="A241" s="87">
        <v>901</v>
      </c>
      <c r="B241" s="88" t="s">
        <v>880</v>
      </c>
      <c r="C241" s="117" t="s">
        <v>1413</v>
      </c>
      <c r="D241" s="115">
        <v>0</v>
      </c>
      <c r="E241" s="115">
        <v>0</v>
      </c>
      <c r="F241" s="115">
        <v>0</v>
      </c>
      <c r="G241" s="115">
        <v>0</v>
      </c>
      <c r="H241" s="115">
        <v>0</v>
      </c>
      <c r="I241" s="115">
        <v>0</v>
      </c>
      <c r="J241" s="115">
        <v>0</v>
      </c>
      <c r="K241" s="115">
        <v>0</v>
      </c>
      <c r="L241" s="115">
        <v>0</v>
      </c>
      <c r="M241" s="115">
        <v>0</v>
      </c>
      <c r="N241" s="115">
        <v>0</v>
      </c>
      <c r="O241" s="115">
        <v>0</v>
      </c>
      <c r="P241" s="115">
        <v>0</v>
      </c>
      <c r="Q241" s="115">
        <v>0</v>
      </c>
      <c r="R241" s="115">
        <v>0</v>
      </c>
      <c r="S241" s="115">
        <v>0</v>
      </c>
      <c r="T241" s="115">
        <v>0</v>
      </c>
      <c r="U241" s="115">
        <v>0</v>
      </c>
      <c r="V241" s="115">
        <v>0</v>
      </c>
      <c r="W241" s="115">
        <v>0</v>
      </c>
      <c r="X241" s="115">
        <v>0</v>
      </c>
      <c r="Y241" s="115">
        <v>0</v>
      </c>
      <c r="Z241" s="115">
        <v>0</v>
      </c>
      <c r="AA241" s="115">
        <v>0</v>
      </c>
      <c r="AB241" s="115">
        <v>0</v>
      </c>
      <c r="AC241" s="115">
        <v>0</v>
      </c>
      <c r="AD241" s="115">
        <v>0</v>
      </c>
      <c r="AE241" s="115">
        <v>0</v>
      </c>
      <c r="AF241" s="115">
        <v>0</v>
      </c>
      <c r="AG241" s="115">
        <v>0</v>
      </c>
      <c r="AH241" s="115">
        <v>0</v>
      </c>
      <c r="AI241" s="115">
        <v>0</v>
      </c>
      <c r="AJ241" s="115">
        <v>0</v>
      </c>
      <c r="AK241" s="115">
        <v>0</v>
      </c>
      <c r="AL241" s="115">
        <v>0</v>
      </c>
      <c r="AM241" s="115">
        <f t="shared" si="3"/>
        <v>0</v>
      </c>
      <c r="AP241" s="70"/>
    </row>
    <row r="242" spans="1:42" ht="33" hidden="1" customHeight="1">
      <c r="A242" s="87">
        <v>902</v>
      </c>
      <c r="B242" s="88" t="s">
        <v>881</v>
      </c>
      <c r="C242" s="117" t="s">
        <v>1413</v>
      </c>
      <c r="D242" s="115">
        <v>0</v>
      </c>
      <c r="E242" s="115">
        <v>0</v>
      </c>
      <c r="F242" s="115">
        <v>0</v>
      </c>
      <c r="G242" s="115">
        <v>0</v>
      </c>
      <c r="H242" s="115">
        <v>0</v>
      </c>
      <c r="I242" s="115">
        <v>0</v>
      </c>
      <c r="J242" s="115">
        <v>0</v>
      </c>
      <c r="K242" s="115">
        <v>0</v>
      </c>
      <c r="L242" s="115">
        <v>0</v>
      </c>
      <c r="M242" s="115">
        <v>0</v>
      </c>
      <c r="N242" s="115">
        <v>0</v>
      </c>
      <c r="O242" s="115">
        <v>0</v>
      </c>
      <c r="P242" s="115">
        <v>0</v>
      </c>
      <c r="Q242" s="115">
        <v>0</v>
      </c>
      <c r="R242" s="115">
        <v>0</v>
      </c>
      <c r="S242" s="115">
        <v>0</v>
      </c>
      <c r="T242" s="115">
        <v>0</v>
      </c>
      <c r="U242" s="115">
        <v>0</v>
      </c>
      <c r="V242" s="115">
        <v>0</v>
      </c>
      <c r="W242" s="115">
        <v>0</v>
      </c>
      <c r="X242" s="115">
        <v>0</v>
      </c>
      <c r="Y242" s="115">
        <v>0</v>
      </c>
      <c r="Z242" s="115">
        <v>0</v>
      </c>
      <c r="AA242" s="115">
        <v>0</v>
      </c>
      <c r="AB242" s="115">
        <v>0</v>
      </c>
      <c r="AC242" s="115">
        <v>0</v>
      </c>
      <c r="AD242" s="115">
        <v>0</v>
      </c>
      <c r="AE242" s="115">
        <v>0</v>
      </c>
      <c r="AF242" s="115">
        <v>0</v>
      </c>
      <c r="AG242" s="115">
        <v>0</v>
      </c>
      <c r="AH242" s="115">
        <v>0</v>
      </c>
      <c r="AI242" s="115">
        <v>0</v>
      </c>
      <c r="AJ242" s="115">
        <v>0</v>
      </c>
      <c r="AK242" s="115">
        <v>0</v>
      </c>
      <c r="AL242" s="115">
        <v>0</v>
      </c>
      <c r="AM242" s="115">
        <f t="shared" si="3"/>
        <v>0</v>
      </c>
      <c r="AP242" s="70"/>
    </row>
    <row r="243" spans="1:42" ht="33" hidden="1" customHeight="1">
      <c r="A243" s="87">
        <v>903</v>
      </c>
      <c r="B243" s="88" t="s">
        <v>882</v>
      </c>
      <c r="C243" s="117" t="s">
        <v>1413</v>
      </c>
      <c r="D243" s="115">
        <v>0</v>
      </c>
      <c r="E243" s="115">
        <v>0</v>
      </c>
      <c r="F243" s="115">
        <v>0</v>
      </c>
      <c r="G243" s="115">
        <v>0</v>
      </c>
      <c r="H243" s="115">
        <v>0</v>
      </c>
      <c r="I243" s="115">
        <v>0</v>
      </c>
      <c r="J243" s="115">
        <v>0</v>
      </c>
      <c r="K243" s="115">
        <v>0</v>
      </c>
      <c r="L243" s="115">
        <v>0</v>
      </c>
      <c r="M243" s="115">
        <v>0</v>
      </c>
      <c r="N243" s="115">
        <v>0</v>
      </c>
      <c r="O243" s="115">
        <v>0</v>
      </c>
      <c r="P243" s="115">
        <v>0</v>
      </c>
      <c r="Q243" s="115">
        <v>0</v>
      </c>
      <c r="R243" s="115">
        <v>0</v>
      </c>
      <c r="S243" s="115">
        <v>0</v>
      </c>
      <c r="T243" s="115">
        <v>0</v>
      </c>
      <c r="U243" s="115">
        <v>0</v>
      </c>
      <c r="V243" s="115">
        <v>0</v>
      </c>
      <c r="W243" s="115">
        <v>0</v>
      </c>
      <c r="X243" s="115">
        <v>0</v>
      </c>
      <c r="Y243" s="115">
        <v>0</v>
      </c>
      <c r="Z243" s="115">
        <v>0</v>
      </c>
      <c r="AA243" s="115">
        <v>0</v>
      </c>
      <c r="AB243" s="115">
        <v>0</v>
      </c>
      <c r="AC243" s="115">
        <v>0</v>
      </c>
      <c r="AD243" s="115">
        <v>0</v>
      </c>
      <c r="AE243" s="115">
        <v>0</v>
      </c>
      <c r="AF243" s="115">
        <v>0</v>
      </c>
      <c r="AG243" s="115">
        <v>0</v>
      </c>
      <c r="AH243" s="115">
        <v>0</v>
      </c>
      <c r="AI243" s="115">
        <v>0</v>
      </c>
      <c r="AJ243" s="115">
        <v>0</v>
      </c>
      <c r="AK243" s="115">
        <v>0</v>
      </c>
      <c r="AL243" s="115">
        <v>0</v>
      </c>
      <c r="AM243" s="115">
        <f t="shared" si="3"/>
        <v>0</v>
      </c>
      <c r="AP243" s="70"/>
    </row>
    <row r="244" spans="1:42" ht="33" hidden="1" customHeight="1">
      <c r="A244" s="87">
        <v>904</v>
      </c>
      <c r="B244" s="88" t="s">
        <v>883</v>
      </c>
      <c r="C244" s="117" t="s">
        <v>1413</v>
      </c>
      <c r="D244" s="115">
        <v>0</v>
      </c>
      <c r="E244" s="115">
        <v>0</v>
      </c>
      <c r="F244" s="115">
        <v>0</v>
      </c>
      <c r="G244" s="115">
        <v>0</v>
      </c>
      <c r="H244" s="115">
        <v>0</v>
      </c>
      <c r="I244" s="115">
        <v>0</v>
      </c>
      <c r="J244" s="115">
        <v>0</v>
      </c>
      <c r="K244" s="115">
        <v>0</v>
      </c>
      <c r="L244" s="115">
        <v>0</v>
      </c>
      <c r="M244" s="115">
        <v>0</v>
      </c>
      <c r="N244" s="115">
        <v>0</v>
      </c>
      <c r="O244" s="115">
        <v>0</v>
      </c>
      <c r="P244" s="115">
        <v>0</v>
      </c>
      <c r="Q244" s="115">
        <v>0</v>
      </c>
      <c r="R244" s="115">
        <v>0</v>
      </c>
      <c r="S244" s="115">
        <v>0</v>
      </c>
      <c r="T244" s="115">
        <v>0</v>
      </c>
      <c r="U244" s="115">
        <v>0</v>
      </c>
      <c r="V244" s="115">
        <v>0</v>
      </c>
      <c r="W244" s="115">
        <v>0</v>
      </c>
      <c r="X244" s="115">
        <v>0</v>
      </c>
      <c r="Y244" s="115">
        <v>0</v>
      </c>
      <c r="Z244" s="115">
        <v>0</v>
      </c>
      <c r="AA244" s="115">
        <v>0</v>
      </c>
      <c r="AB244" s="115">
        <v>0</v>
      </c>
      <c r="AC244" s="115">
        <v>0</v>
      </c>
      <c r="AD244" s="115">
        <v>0</v>
      </c>
      <c r="AE244" s="115">
        <v>0</v>
      </c>
      <c r="AF244" s="115">
        <v>0</v>
      </c>
      <c r="AG244" s="115">
        <v>0</v>
      </c>
      <c r="AH244" s="115">
        <v>0</v>
      </c>
      <c r="AI244" s="115">
        <v>0</v>
      </c>
      <c r="AJ244" s="115">
        <v>0</v>
      </c>
      <c r="AK244" s="115">
        <v>0</v>
      </c>
      <c r="AL244" s="115">
        <v>0</v>
      </c>
      <c r="AM244" s="115">
        <f t="shared" si="3"/>
        <v>0</v>
      </c>
      <c r="AP244" s="70"/>
    </row>
    <row r="245" spans="1:42" ht="33" hidden="1" customHeight="1">
      <c r="A245" s="87">
        <v>905</v>
      </c>
      <c r="B245" s="88" t="s">
        <v>884</v>
      </c>
      <c r="C245" s="117" t="s">
        <v>1413</v>
      </c>
      <c r="D245" s="115">
        <v>0</v>
      </c>
      <c r="E245" s="115">
        <v>0</v>
      </c>
      <c r="F245" s="115">
        <v>0</v>
      </c>
      <c r="G245" s="115">
        <v>0</v>
      </c>
      <c r="H245" s="115">
        <v>0</v>
      </c>
      <c r="I245" s="115">
        <v>0</v>
      </c>
      <c r="J245" s="115">
        <v>0</v>
      </c>
      <c r="K245" s="115">
        <v>0</v>
      </c>
      <c r="L245" s="115">
        <v>0</v>
      </c>
      <c r="M245" s="115">
        <v>0</v>
      </c>
      <c r="N245" s="115">
        <v>0</v>
      </c>
      <c r="O245" s="115">
        <v>0</v>
      </c>
      <c r="P245" s="115">
        <v>0</v>
      </c>
      <c r="Q245" s="115">
        <v>0</v>
      </c>
      <c r="R245" s="115">
        <v>0</v>
      </c>
      <c r="S245" s="115">
        <v>0</v>
      </c>
      <c r="T245" s="115">
        <v>0</v>
      </c>
      <c r="U245" s="115">
        <v>0</v>
      </c>
      <c r="V245" s="115">
        <v>0</v>
      </c>
      <c r="W245" s="115">
        <v>0</v>
      </c>
      <c r="X245" s="115">
        <v>0</v>
      </c>
      <c r="Y245" s="115">
        <v>0</v>
      </c>
      <c r="Z245" s="115">
        <v>0</v>
      </c>
      <c r="AA245" s="115">
        <v>0</v>
      </c>
      <c r="AB245" s="115">
        <v>0</v>
      </c>
      <c r="AC245" s="115">
        <v>0</v>
      </c>
      <c r="AD245" s="115">
        <v>0</v>
      </c>
      <c r="AE245" s="115">
        <v>0</v>
      </c>
      <c r="AF245" s="115">
        <v>0</v>
      </c>
      <c r="AG245" s="115">
        <v>0</v>
      </c>
      <c r="AH245" s="115">
        <v>0</v>
      </c>
      <c r="AI245" s="115">
        <v>0</v>
      </c>
      <c r="AJ245" s="115">
        <v>0</v>
      </c>
      <c r="AK245" s="115">
        <v>0</v>
      </c>
      <c r="AL245" s="115">
        <v>0</v>
      </c>
      <c r="AM245" s="115">
        <f t="shared" si="3"/>
        <v>0</v>
      </c>
      <c r="AP245" s="70"/>
    </row>
    <row r="246" spans="1:42" ht="33" hidden="1" customHeight="1">
      <c r="A246" s="87">
        <v>906</v>
      </c>
      <c r="B246" s="88" t="s">
        <v>885</v>
      </c>
      <c r="C246" s="117" t="s">
        <v>1413</v>
      </c>
      <c r="D246" s="115">
        <v>0</v>
      </c>
      <c r="E246" s="115">
        <v>0</v>
      </c>
      <c r="F246" s="115">
        <v>0</v>
      </c>
      <c r="G246" s="115">
        <v>0</v>
      </c>
      <c r="H246" s="115">
        <v>0</v>
      </c>
      <c r="I246" s="115">
        <v>0</v>
      </c>
      <c r="J246" s="115">
        <v>0</v>
      </c>
      <c r="K246" s="115">
        <v>0</v>
      </c>
      <c r="L246" s="115">
        <v>0</v>
      </c>
      <c r="M246" s="115">
        <v>0</v>
      </c>
      <c r="N246" s="115">
        <v>0</v>
      </c>
      <c r="O246" s="115">
        <v>0</v>
      </c>
      <c r="P246" s="115">
        <v>0</v>
      </c>
      <c r="Q246" s="115">
        <v>0</v>
      </c>
      <c r="R246" s="115">
        <v>0</v>
      </c>
      <c r="S246" s="115">
        <v>0</v>
      </c>
      <c r="T246" s="115">
        <v>0</v>
      </c>
      <c r="U246" s="115">
        <v>0</v>
      </c>
      <c r="V246" s="115">
        <v>0</v>
      </c>
      <c r="W246" s="115">
        <v>0</v>
      </c>
      <c r="X246" s="115">
        <v>0</v>
      </c>
      <c r="Y246" s="115">
        <v>0</v>
      </c>
      <c r="Z246" s="115">
        <v>0</v>
      </c>
      <c r="AA246" s="115">
        <v>0</v>
      </c>
      <c r="AB246" s="115">
        <v>0</v>
      </c>
      <c r="AC246" s="115">
        <v>0</v>
      </c>
      <c r="AD246" s="115">
        <v>0</v>
      </c>
      <c r="AE246" s="115">
        <v>0</v>
      </c>
      <c r="AF246" s="115">
        <v>0</v>
      </c>
      <c r="AG246" s="115">
        <v>0</v>
      </c>
      <c r="AH246" s="115">
        <v>0</v>
      </c>
      <c r="AI246" s="115">
        <v>0</v>
      </c>
      <c r="AJ246" s="115">
        <v>0</v>
      </c>
      <c r="AK246" s="115">
        <v>0</v>
      </c>
      <c r="AL246" s="115">
        <v>0</v>
      </c>
      <c r="AM246" s="115">
        <f t="shared" si="3"/>
        <v>0</v>
      </c>
      <c r="AP246" s="70"/>
    </row>
    <row r="247" spans="1:42" ht="33" hidden="1" customHeight="1">
      <c r="A247" s="87">
        <v>907</v>
      </c>
      <c r="B247" s="88" t="s">
        <v>886</v>
      </c>
      <c r="C247" s="117" t="s">
        <v>1413</v>
      </c>
      <c r="D247" s="115">
        <v>0</v>
      </c>
      <c r="E247" s="115">
        <v>0</v>
      </c>
      <c r="F247" s="115">
        <v>0</v>
      </c>
      <c r="G247" s="115">
        <v>0</v>
      </c>
      <c r="H247" s="115">
        <v>0</v>
      </c>
      <c r="I247" s="115">
        <v>0</v>
      </c>
      <c r="J247" s="115">
        <v>0</v>
      </c>
      <c r="K247" s="115">
        <v>0</v>
      </c>
      <c r="L247" s="115">
        <v>0</v>
      </c>
      <c r="M247" s="115">
        <v>0</v>
      </c>
      <c r="N247" s="115">
        <v>0</v>
      </c>
      <c r="O247" s="115">
        <v>0</v>
      </c>
      <c r="P247" s="115">
        <v>0</v>
      </c>
      <c r="Q247" s="115">
        <v>0</v>
      </c>
      <c r="R247" s="115">
        <v>0</v>
      </c>
      <c r="S247" s="115">
        <v>0</v>
      </c>
      <c r="T247" s="115">
        <v>0</v>
      </c>
      <c r="U247" s="115">
        <v>0</v>
      </c>
      <c r="V247" s="115">
        <v>0</v>
      </c>
      <c r="W247" s="115">
        <v>0</v>
      </c>
      <c r="X247" s="115">
        <v>0</v>
      </c>
      <c r="Y247" s="115">
        <v>0</v>
      </c>
      <c r="Z247" s="115">
        <v>0</v>
      </c>
      <c r="AA247" s="115">
        <v>0</v>
      </c>
      <c r="AB247" s="115">
        <v>0</v>
      </c>
      <c r="AC247" s="115">
        <v>0</v>
      </c>
      <c r="AD247" s="115">
        <v>0</v>
      </c>
      <c r="AE247" s="115">
        <v>0</v>
      </c>
      <c r="AF247" s="115">
        <v>0</v>
      </c>
      <c r="AG247" s="115">
        <v>0</v>
      </c>
      <c r="AH247" s="115">
        <v>0</v>
      </c>
      <c r="AI247" s="115">
        <v>0</v>
      </c>
      <c r="AJ247" s="115">
        <v>0</v>
      </c>
      <c r="AK247" s="115">
        <v>0</v>
      </c>
      <c r="AL247" s="115">
        <v>0</v>
      </c>
      <c r="AM247" s="115">
        <f t="shared" si="3"/>
        <v>0</v>
      </c>
      <c r="AP247" s="70"/>
    </row>
    <row r="248" spans="1:42" ht="33" hidden="1" customHeight="1">
      <c r="A248" s="87">
        <v>908</v>
      </c>
      <c r="B248" s="88" t="s">
        <v>887</v>
      </c>
      <c r="C248" s="117" t="s">
        <v>1413</v>
      </c>
      <c r="D248" s="115">
        <v>0</v>
      </c>
      <c r="E248" s="115">
        <v>0</v>
      </c>
      <c r="F248" s="115">
        <v>0</v>
      </c>
      <c r="G248" s="115">
        <v>0</v>
      </c>
      <c r="H248" s="115">
        <v>0</v>
      </c>
      <c r="I248" s="115">
        <v>0</v>
      </c>
      <c r="J248" s="115">
        <v>0</v>
      </c>
      <c r="K248" s="115">
        <v>0</v>
      </c>
      <c r="L248" s="115">
        <v>0</v>
      </c>
      <c r="M248" s="115">
        <v>0</v>
      </c>
      <c r="N248" s="115">
        <v>0</v>
      </c>
      <c r="O248" s="115">
        <v>0</v>
      </c>
      <c r="P248" s="115">
        <v>0</v>
      </c>
      <c r="Q248" s="115">
        <v>0</v>
      </c>
      <c r="R248" s="115">
        <v>0</v>
      </c>
      <c r="S248" s="115">
        <v>0</v>
      </c>
      <c r="T248" s="115">
        <v>0</v>
      </c>
      <c r="U248" s="115">
        <v>0</v>
      </c>
      <c r="V248" s="115">
        <v>0</v>
      </c>
      <c r="W248" s="115">
        <v>0</v>
      </c>
      <c r="X248" s="115">
        <v>0</v>
      </c>
      <c r="Y248" s="115">
        <v>0</v>
      </c>
      <c r="Z248" s="115">
        <v>0</v>
      </c>
      <c r="AA248" s="115">
        <v>0</v>
      </c>
      <c r="AB248" s="115">
        <v>0</v>
      </c>
      <c r="AC248" s="115">
        <v>0</v>
      </c>
      <c r="AD248" s="115">
        <v>0</v>
      </c>
      <c r="AE248" s="115">
        <v>0</v>
      </c>
      <c r="AF248" s="115">
        <v>0</v>
      </c>
      <c r="AG248" s="115">
        <v>0</v>
      </c>
      <c r="AH248" s="115">
        <v>0</v>
      </c>
      <c r="AI248" s="115">
        <v>0</v>
      </c>
      <c r="AJ248" s="115">
        <v>0</v>
      </c>
      <c r="AK248" s="115">
        <v>0</v>
      </c>
      <c r="AL248" s="115">
        <v>0</v>
      </c>
      <c r="AM248" s="115">
        <f t="shared" si="3"/>
        <v>0</v>
      </c>
      <c r="AP248" s="70"/>
    </row>
    <row r="249" spans="1:42" ht="33" hidden="1" customHeight="1">
      <c r="A249" s="87">
        <v>909</v>
      </c>
      <c r="B249" s="88" t="s">
        <v>888</v>
      </c>
      <c r="C249" s="117" t="s">
        <v>1413</v>
      </c>
      <c r="D249" s="115">
        <v>0</v>
      </c>
      <c r="E249" s="115">
        <v>0</v>
      </c>
      <c r="F249" s="115">
        <v>0</v>
      </c>
      <c r="G249" s="115">
        <v>0</v>
      </c>
      <c r="H249" s="115">
        <v>0</v>
      </c>
      <c r="I249" s="115">
        <v>0</v>
      </c>
      <c r="J249" s="115">
        <v>0</v>
      </c>
      <c r="K249" s="115">
        <v>0</v>
      </c>
      <c r="L249" s="115">
        <v>0</v>
      </c>
      <c r="M249" s="115">
        <v>0</v>
      </c>
      <c r="N249" s="115">
        <v>0</v>
      </c>
      <c r="O249" s="115">
        <v>0</v>
      </c>
      <c r="P249" s="115">
        <v>0</v>
      </c>
      <c r="Q249" s="115">
        <v>0</v>
      </c>
      <c r="R249" s="115">
        <v>0</v>
      </c>
      <c r="S249" s="115">
        <v>0</v>
      </c>
      <c r="T249" s="115">
        <v>0</v>
      </c>
      <c r="U249" s="115">
        <v>0</v>
      </c>
      <c r="V249" s="115">
        <v>0</v>
      </c>
      <c r="W249" s="115">
        <v>0</v>
      </c>
      <c r="X249" s="115">
        <v>0</v>
      </c>
      <c r="Y249" s="115">
        <v>0</v>
      </c>
      <c r="Z249" s="115">
        <v>0</v>
      </c>
      <c r="AA249" s="115">
        <v>0</v>
      </c>
      <c r="AB249" s="115">
        <v>0</v>
      </c>
      <c r="AC249" s="115">
        <v>0</v>
      </c>
      <c r="AD249" s="115">
        <v>0</v>
      </c>
      <c r="AE249" s="115">
        <v>0</v>
      </c>
      <c r="AF249" s="115">
        <v>0</v>
      </c>
      <c r="AG249" s="115">
        <v>0</v>
      </c>
      <c r="AH249" s="115">
        <v>0</v>
      </c>
      <c r="AI249" s="115">
        <v>0</v>
      </c>
      <c r="AJ249" s="115">
        <v>0</v>
      </c>
      <c r="AK249" s="115">
        <v>0</v>
      </c>
      <c r="AL249" s="115">
        <v>0</v>
      </c>
      <c r="AM249" s="115">
        <f t="shared" si="3"/>
        <v>0</v>
      </c>
      <c r="AP249" s="70"/>
    </row>
    <row r="250" spans="1:42" ht="33" hidden="1" customHeight="1">
      <c r="A250" s="87">
        <v>950</v>
      </c>
      <c r="B250" s="88" t="s">
        <v>261</v>
      </c>
      <c r="C250" s="117" t="s">
        <v>1301</v>
      </c>
      <c r="D250" s="115">
        <v>0</v>
      </c>
      <c r="E250" s="115">
        <v>0</v>
      </c>
      <c r="F250" s="115">
        <v>0</v>
      </c>
      <c r="G250" s="115">
        <v>0</v>
      </c>
      <c r="H250" s="115">
        <v>0</v>
      </c>
      <c r="I250" s="115">
        <v>0</v>
      </c>
      <c r="J250" s="115">
        <v>0</v>
      </c>
      <c r="K250" s="115">
        <v>0</v>
      </c>
      <c r="L250" s="115">
        <v>0</v>
      </c>
      <c r="M250" s="115">
        <v>0</v>
      </c>
      <c r="N250" s="115">
        <v>0</v>
      </c>
      <c r="O250" s="115">
        <v>0</v>
      </c>
      <c r="P250" s="115">
        <v>0</v>
      </c>
      <c r="Q250" s="115">
        <v>0</v>
      </c>
      <c r="R250" s="115">
        <v>0</v>
      </c>
      <c r="S250" s="115">
        <v>0</v>
      </c>
      <c r="T250" s="115">
        <v>0</v>
      </c>
      <c r="U250" s="115">
        <v>0</v>
      </c>
      <c r="V250" s="115">
        <v>0</v>
      </c>
      <c r="W250" s="115">
        <v>0</v>
      </c>
      <c r="X250" s="115">
        <v>0</v>
      </c>
      <c r="Y250" s="115">
        <v>0</v>
      </c>
      <c r="Z250" s="115">
        <v>0</v>
      </c>
      <c r="AA250" s="115">
        <v>0</v>
      </c>
      <c r="AB250" s="115">
        <v>0</v>
      </c>
      <c r="AC250" s="115">
        <v>0</v>
      </c>
      <c r="AD250" s="115">
        <v>0</v>
      </c>
      <c r="AE250" s="115">
        <v>0</v>
      </c>
      <c r="AF250" s="115">
        <v>0</v>
      </c>
      <c r="AG250" s="115">
        <v>0</v>
      </c>
      <c r="AH250" s="115">
        <v>0</v>
      </c>
      <c r="AI250" s="115">
        <v>0</v>
      </c>
      <c r="AJ250" s="115">
        <v>0</v>
      </c>
      <c r="AK250" s="115">
        <v>0</v>
      </c>
      <c r="AL250" s="115">
        <v>0</v>
      </c>
      <c r="AM250" s="115">
        <f t="shared" si="3"/>
        <v>0</v>
      </c>
      <c r="AP250" s="70"/>
    </row>
    <row r="251" spans="1:42" ht="33" hidden="1" customHeight="1">
      <c r="A251" s="87">
        <v>951</v>
      </c>
      <c r="B251" s="88" t="s">
        <v>889</v>
      </c>
      <c r="C251" s="117" t="s">
        <v>1301</v>
      </c>
      <c r="D251" s="115">
        <v>0</v>
      </c>
      <c r="E251" s="115">
        <v>0</v>
      </c>
      <c r="F251" s="115">
        <v>0</v>
      </c>
      <c r="G251" s="115">
        <v>0</v>
      </c>
      <c r="H251" s="115">
        <v>0</v>
      </c>
      <c r="I251" s="115">
        <v>0</v>
      </c>
      <c r="J251" s="115">
        <v>0</v>
      </c>
      <c r="K251" s="115">
        <v>0</v>
      </c>
      <c r="L251" s="115">
        <v>0</v>
      </c>
      <c r="M251" s="115">
        <v>0</v>
      </c>
      <c r="N251" s="115">
        <v>0</v>
      </c>
      <c r="O251" s="115">
        <v>0</v>
      </c>
      <c r="P251" s="115">
        <v>0</v>
      </c>
      <c r="Q251" s="115">
        <v>0</v>
      </c>
      <c r="R251" s="115">
        <v>0</v>
      </c>
      <c r="S251" s="115">
        <v>0</v>
      </c>
      <c r="T251" s="115">
        <v>0</v>
      </c>
      <c r="U251" s="115">
        <v>0</v>
      </c>
      <c r="V251" s="115">
        <v>0</v>
      </c>
      <c r="W251" s="115">
        <v>0</v>
      </c>
      <c r="X251" s="115">
        <v>0</v>
      </c>
      <c r="Y251" s="115">
        <v>0</v>
      </c>
      <c r="Z251" s="115">
        <v>0</v>
      </c>
      <c r="AA251" s="115">
        <v>0</v>
      </c>
      <c r="AB251" s="115">
        <v>0</v>
      </c>
      <c r="AC251" s="115">
        <v>0</v>
      </c>
      <c r="AD251" s="115">
        <v>0</v>
      </c>
      <c r="AE251" s="115">
        <v>0</v>
      </c>
      <c r="AF251" s="115">
        <v>0</v>
      </c>
      <c r="AG251" s="115">
        <v>0</v>
      </c>
      <c r="AH251" s="115">
        <v>0</v>
      </c>
      <c r="AI251" s="115">
        <v>0</v>
      </c>
      <c r="AJ251" s="115">
        <v>0</v>
      </c>
      <c r="AK251" s="115">
        <v>0</v>
      </c>
      <c r="AL251" s="115">
        <v>0</v>
      </c>
      <c r="AM251" s="115">
        <f t="shared" si="3"/>
        <v>0</v>
      </c>
      <c r="AP251" s="70"/>
    </row>
    <row r="252" spans="1:42" ht="33" hidden="1" customHeight="1">
      <c r="A252" s="87">
        <v>999</v>
      </c>
      <c r="B252" s="88" t="s">
        <v>263</v>
      </c>
      <c r="C252" s="117" t="s">
        <v>1301</v>
      </c>
      <c r="D252" s="115">
        <v>0</v>
      </c>
      <c r="E252" s="115">
        <v>0</v>
      </c>
      <c r="F252" s="115">
        <v>0</v>
      </c>
      <c r="G252" s="115">
        <v>0</v>
      </c>
      <c r="H252" s="115">
        <v>0</v>
      </c>
      <c r="I252" s="115">
        <v>0</v>
      </c>
      <c r="J252" s="115">
        <v>0</v>
      </c>
      <c r="K252" s="115">
        <v>0</v>
      </c>
      <c r="L252" s="115">
        <v>0</v>
      </c>
      <c r="M252" s="115">
        <v>0</v>
      </c>
      <c r="N252" s="115">
        <v>0</v>
      </c>
      <c r="O252" s="115">
        <v>0</v>
      </c>
      <c r="P252" s="115">
        <v>0</v>
      </c>
      <c r="Q252" s="115">
        <v>0</v>
      </c>
      <c r="R252" s="115">
        <v>0</v>
      </c>
      <c r="S252" s="115">
        <v>0</v>
      </c>
      <c r="T252" s="115">
        <v>0</v>
      </c>
      <c r="U252" s="115">
        <v>0</v>
      </c>
      <c r="V252" s="115">
        <v>0</v>
      </c>
      <c r="W252" s="115">
        <v>0</v>
      </c>
      <c r="X252" s="115">
        <v>0</v>
      </c>
      <c r="Y252" s="115">
        <v>0</v>
      </c>
      <c r="Z252" s="115">
        <v>0</v>
      </c>
      <c r="AA252" s="115">
        <v>0</v>
      </c>
      <c r="AB252" s="115">
        <v>0</v>
      </c>
      <c r="AC252" s="115">
        <v>0</v>
      </c>
      <c r="AD252" s="115">
        <v>0</v>
      </c>
      <c r="AE252" s="115">
        <v>0</v>
      </c>
      <c r="AF252" s="115">
        <v>0</v>
      </c>
      <c r="AG252" s="115">
        <v>0</v>
      </c>
      <c r="AH252" s="115">
        <v>0</v>
      </c>
      <c r="AI252" s="115">
        <v>0</v>
      </c>
      <c r="AJ252" s="115">
        <v>0</v>
      </c>
      <c r="AK252" s="115">
        <v>0</v>
      </c>
      <c r="AL252" s="115">
        <v>0</v>
      </c>
      <c r="AM252" s="115">
        <f t="shared" si="3"/>
        <v>0</v>
      </c>
      <c r="AP252" s="70"/>
    </row>
    <row r="253" spans="1:42" ht="33" hidden="1" customHeight="1">
      <c r="A253" s="87">
        <v>1101</v>
      </c>
      <c r="B253" s="88" t="s">
        <v>890</v>
      </c>
      <c r="C253" s="117" t="s">
        <v>1413</v>
      </c>
      <c r="D253" s="115">
        <v>0</v>
      </c>
      <c r="E253" s="115">
        <v>0</v>
      </c>
      <c r="F253" s="115">
        <v>0</v>
      </c>
      <c r="G253" s="115">
        <v>0</v>
      </c>
      <c r="H253" s="115">
        <v>0</v>
      </c>
      <c r="I253" s="115">
        <v>0</v>
      </c>
      <c r="J253" s="115">
        <v>0</v>
      </c>
      <c r="K253" s="115">
        <v>0</v>
      </c>
      <c r="L253" s="115">
        <v>0</v>
      </c>
      <c r="M253" s="115">
        <v>0</v>
      </c>
      <c r="N253" s="115">
        <v>0</v>
      </c>
      <c r="O253" s="115">
        <v>0</v>
      </c>
      <c r="P253" s="115">
        <v>0</v>
      </c>
      <c r="Q253" s="115">
        <v>0</v>
      </c>
      <c r="R253" s="115">
        <v>0</v>
      </c>
      <c r="S253" s="115">
        <v>0</v>
      </c>
      <c r="T253" s="115">
        <v>0</v>
      </c>
      <c r="U253" s="115">
        <v>0</v>
      </c>
      <c r="V253" s="115">
        <v>0</v>
      </c>
      <c r="W253" s="115">
        <v>0</v>
      </c>
      <c r="X253" s="115">
        <v>0</v>
      </c>
      <c r="Y253" s="115">
        <v>0</v>
      </c>
      <c r="Z253" s="115">
        <v>0</v>
      </c>
      <c r="AA253" s="115">
        <v>0</v>
      </c>
      <c r="AB253" s="115">
        <v>0</v>
      </c>
      <c r="AC253" s="115">
        <v>0</v>
      </c>
      <c r="AD253" s="115">
        <v>0</v>
      </c>
      <c r="AE253" s="115">
        <v>0</v>
      </c>
      <c r="AF253" s="115">
        <v>0</v>
      </c>
      <c r="AG253" s="115">
        <v>0</v>
      </c>
      <c r="AH253" s="115">
        <v>0</v>
      </c>
      <c r="AI253" s="115">
        <v>0</v>
      </c>
      <c r="AJ253" s="115">
        <v>0</v>
      </c>
      <c r="AK253" s="115">
        <v>0</v>
      </c>
      <c r="AL253" s="115">
        <v>0</v>
      </c>
      <c r="AM253" s="115">
        <f t="shared" si="3"/>
        <v>0</v>
      </c>
      <c r="AP253" s="70"/>
    </row>
    <row r="254" spans="1:42" ht="33" hidden="1" customHeight="1">
      <c r="A254" s="87">
        <v>1102</v>
      </c>
      <c r="B254" s="88" t="s">
        <v>891</v>
      </c>
      <c r="C254" s="117" t="s">
        <v>1413</v>
      </c>
      <c r="D254" s="115">
        <v>0</v>
      </c>
      <c r="E254" s="115">
        <v>0</v>
      </c>
      <c r="F254" s="115">
        <v>0</v>
      </c>
      <c r="G254" s="115">
        <v>0</v>
      </c>
      <c r="H254" s="115">
        <v>0</v>
      </c>
      <c r="I254" s="115">
        <v>0</v>
      </c>
      <c r="J254" s="115">
        <v>0</v>
      </c>
      <c r="K254" s="115">
        <v>0</v>
      </c>
      <c r="L254" s="115">
        <v>0</v>
      </c>
      <c r="M254" s="115">
        <v>0</v>
      </c>
      <c r="N254" s="115">
        <v>0</v>
      </c>
      <c r="O254" s="115">
        <v>0</v>
      </c>
      <c r="P254" s="115">
        <v>0</v>
      </c>
      <c r="Q254" s="115">
        <v>0</v>
      </c>
      <c r="R254" s="115">
        <v>0</v>
      </c>
      <c r="S254" s="115">
        <v>0</v>
      </c>
      <c r="T254" s="115">
        <v>0</v>
      </c>
      <c r="U254" s="115">
        <v>0</v>
      </c>
      <c r="V254" s="115">
        <v>0</v>
      </c>
      <c r="W254" s="115">
        <v>0</v>
      </c>
      <c r="X254" s="115">
        <v>0</v>
      </c>
      <c r="Y254" s="115">
        <v>0</v>
      </c>
      <c r="Z254" s="115">
        <v>0</v>
      </c>
      <c r="AA254" s="115">
        <v>0</v>
      </c>
      <c r="AB254" s="115">
        <v>0</v>
      </c>
      <c r="AC254" s="115">
        <v>0</v>
      </c>
      <c r="AD254" s="115">
        <v>0</v>
      </c>
      <c r="AE254" s="115">
        <v>0</v>
      </c>
      <c r="AF254" s="115">
        <v>0</v>
      </c>
      <c r="AG254" s="115">
        <v>0</v>
      </c>
      <c r="AH254" s="115">
        <v>0</v>
      </c>
      <c r="AI254" s="115">
        <v>0</v>
      </c>
      <c r="AJ254" s="115">
        <v>0</v>
      </c>
      <c r="AK254" s="115">
        <v>0</v>
      </c>
      <c r="AL254" s="115">
        <v>0</v>
      </c>
      <c r="AM254" s="115">
        <f t="shared" si="3"/>
        <v>0</v>
      </c>
      <c r="AP254" s="70"/>
    </row>
    <row r="255" spans="1:42" ht="33" hidden="1" customHeight="1">
      <c r="A255" s="87">
        <v>1103</v>
      </c>
      <c r="B255" s="88" t="s">
        <v>892</v>
      </c>
      <c r="C255" s="117" t="s">
        <v>1413</v>
      </c>
      <c r="D255" s="115">
        <v>0</v>
      </c>
      <c r="E255" s="115">
        <v>0</v>
      </c>
      <c r="F255" s="115">
        <v>0</v>
      </c>
      <c r="G255" s="115">
        <v>0</v>
      </c>
      <c r="H255" s="115">
        <v>0</v>
      </c>
      <c r="I255" s="115">
        <v>0</v>
      </c>
      <c r="J255" s="115">
        <v>0</v>
      </c>
      <c r="K255" s="115">
        <v>0</v>
      </c>
      <c r="L255" s="115">
        <v>0</v>
      </c>
      <c r="M255" s="115">
        <v>0</v>
      </c>
      <c r="N255" s="115">
        <v>0</v>
      </c>
      <c r="O255" s="115">
        <v>0</v>
      </c>
      <c r="P255" s="115">
        <v>0</v>
      </c>
      <c r="Q255" s="115">
        <v>0</v>
      </c>
      <c r="R255" s="115">
        <v>0</v>
      </c>
      <c r="S255" s="115">
        <v>0</v>
      </c>
      <c r="T255" s="115">
        <v>0</v>
      </c>
      <c r="U255" s="115">
        <v>0</v>
      </c>
      <c r="V255" s="115">
        <v>0</v>
      </c>
      <c r="W255" s="115">
        <v>0</v>
      </c>
      <c r="X255" s="115">
        <v>0</v>
      </c>
      <c r="Y255" s="115">
        <v>0</v>
      </c>
      <c r="Z255" s="115">
        <v>0</v>
      </c>
      <c r="AA255" s="115">
        <v>0</v>
      </c>
      <c r="AB255" s="115">
        <v>0</v>
      </c>
      <c r="AC255" s="115">
        <v>0</v>
      </c>
      <c r="AD255" s="115">
        <v>0</v>
      </c>
      <c r="AE255" s="115">
        <v>0</v>
      </c>
      <c r="AF255" s="115">
        <v>0</v>
      </c>
      <c r="AG255" s="115">
        <v>0</v>
      </c>
      <c r="AH255" s="115">
        <v>0</v>
      </c>
      <c r="AI255" s="115">
        <v>0</v>
      </c>
      <c r="AJ255" s="115">
        <v>0</v>
      </c>
      <c r="AK255" s="115">
        <v>0</v>
      </c>
      <c r="AL255" s="115">
        <v>0</v>
      </c>
      <c r="AM255" s="115">
        <f t="shared" si="3"/>
        <v>0</v>
      </c>
      <c r="AP255" s="70"/>
    </row>
    <row r="256" spans="1:42" ht="33" hidden="1" customHeight="1">
      <c r="A256" s="87">
        <v>1104</v>
      </c>
      <c r="B256" s="88" t="s">
        <v>893</v>
      </c>
      <c r="C256" s="117" t="s">
        <v>1413</v>
      </c>
      <c r="D256" s="115">
        <v>0</v>
      </c>
      <c r="E256" s="115">
        <v>0</v>
      </c>
      <c r="F256" s="115">
        <v>0</v>
      </c>
      <c r="G256" s="115">
        <v>0</v>
      </c>
      <c r="H256" s="115">
        <v>0</v>
      </c>
      <c r="I256" s="115">
        <v>0</v>
      </c>
      <c r="J256" s="115">
        <v>0</v>
      </c>
      <c r="K256" s="115">
        <v>0</v>
      </c>
      <c r="L256" s="115">
        <v>0</v>
      </c>
      <c r="M256" s="115">
        <v>0</v>
      </c>
      <c r="N256" s="115">
        <v>0</v>
      </c>
      <c r="O256" s="115">
        <v>0</v>
      </c>
      <c r="P256" s="115">
        <v>0</v>
      </c>
      <c r="Q256" s="115">
        <v>0</v>
      </c>
      <c r="R256" s="115">
        <v>0</v>
      </c>
      <c r="S256" s="115">
        <v>0</v>
      </c>
      <c r="T256" s="115">
        <v>0</v>
      </c>
      <c r="U256" s="115">
        <v>0</v>
      </c>
      <c r="V256" s="115">
        <v>0</v>
      </c>
      <c r="W256" s="115">
        <v>0</v>
      </c>
      <c r="X256" s="115">
        <v>0</v>
      </c>
      <c r="Y256" s="115">
        <v>0</v>
      </c>
      <c r="Z256" s="115">
        <v>0</v>
      </c>
      <c r="AA256" s="115">
        <v>0</v>
      </c>
      <c r="AB256" s="115">
        <v>0</v>
      </c>
      <c r="AC256" s="115">
        <v>0</v>
      </c>
      <c r="AD256" s="115">
        <v>0</v>
      </c>
      <c r="AE256" s="115">
        <v>0</v>
      </c>
      <c r="AF256" s="115">
        <v>0</v>
      </c>
      <c r="AG256" s="115">
        <v>0</v>
      </c>
      <c r="AH256" s="115">
        <v>0</v>
      </c>
      <c r="AI256" s="115">
        <v>0</v>
      </c>
      <c r="AJ256" s="115">
        <v>0</v>
      </c>
      <c r="AK256" s="115">
        <v>0</v>
      </c>
      <c r="AL256" s="115">
        <v>0</v>
      </c>
      <c r="AM256" s="115">
        <f t="shared" si="3"/>
        <v>0</v>
      </c>
      <c r="AP256" s="70"/>
    </row>
    <row r="257" spans="1:42" ht="33" hidden="1" customHeight="1">
      <c r="A257" s="87">
        <v>1105</v>
      </c>
      <c r="B257" s="88" t="s">
        <v>894</v>
      </c>
      <c r="C257" s="117" t="s">
        <v>1413</v>
      </c>
      <c r="D257" s="115">
        <v>0</v>
      </c>
      <c r="E257" s="115">
        <v>0</v>
      </c>
      <c r="F257" s="115">
        <v>0</v>
      </c>
      <c r="G257" s="115">
        <v>0</v>
      </c>
      <c r="H257" s="115">
        <v>0</v>
      </c>
      <c r="I257" s="115">
        <v>0</v>
      </c>
      <c r="J257" s="115">
        <v>0</v>
      </c>
      <c r="K257" s="115">
        <v>0</v>
      </c>
      <c r="L257" s="115">
        <v>0</v>
      </c>
      <c r="M257" s="115">
        <v>0</v>
      </c>
      <c r="N257" s="115">
        <v>0</v>
      </c>
      <c r="O257" s="115">
        <v>0</v>
      </c>
      <c r="P257" s="115">
        <v>0</v>
      </c>
      <c r="Q257" s="115">
        <v>0</v>
      </c>
      <c r="R257" s="115">
        <v>0</v>
      </c>
      <c r="S257" s="115">
        <v>0</v>
      </c>
      <c r="T257" s="115">
        <v>0</v>
      </c>
      <c r="U257" s="115">
        <v>0</v>
      </c>
      <c r="V257" s="115">
        <v>0</v>
      </c>
      <c r="W257" s="115">
        <v>0</v>
      </c>
      <c r="X257" s="115">
        <v>0</v>
      </c>
      <c r="Y257" s="115">
        <v>0</v>
      </c>
      <c r="Z257" s="115">
        <v>0</v>
      </c>
      <c r="AA257" s="115">
        <v>0</v>
      </c>
      <c r="AB257" s="115">
        <v>0</v>
      </c>
      <c r="AC257" s="115">
        <v>0</v>
      </c>
      <c r="AD257" s="115">
        <v>0</v>
      </c>
      <c r="AE257" s="115">
        <v>0</v>
      </c>
      <c r="AF257" s="115">
        <v>0</v>
      </c>
      <c r="AG257" s="115">
        <v>0</v>
      </c>
      <c r="AH257" s="115">
        <v>0</v>
      </c>
      <c r="AI257" s="115">
        <v>0</v>
      </c>
      <c r="AJ257" s="115">
        <v>0</v>
      </c>
      <c r="AK257" s="115">
        <v>0</v>
      </c>
      <c r="AL257" s="115">
        <v>0</v>
      </c>
      <c r="AM257" s="115">
        <f t="shared" si="3"/>
        <v>0</v>
      </c>
      <c r="AP257" s="70"/>
    </row>
    <row r="258" spans="1:42" ht="33" hidden="1" customHeight="1">
      <c r="A258" s="87">
        <v>1106</v>
      </c>
      <c r="B258" s="88" t="s">
        <v>895</v>
      </c>
      <c r="C258" s="117" t="s">
        <v>1413</v>
      </c>
      <c r="D258" s="115">
        <v>0</v>
      </c>
      <c r="E258" s="115">
        <v>0</v>
      </c>
      <c r="F258" s="115">
        <v>0</v>
      </c>
      <c r="G258" s="115">
        <v>0</v>
      </c>
      <c r="H258" s="115">
        <v>0</v>
      </c>
      <c r="I258" s="115">
        <v>0</v>
      </c>
      <c r="J258" s="115">
        <v>0</v>
      </c>
      <c r="K258" s="115">
        <v>0</v>
      </c>
      <c r="L258" s="115">
        <v>0</v>
      </c>
      <c r="M258" s="115">
        <v>0</v>
      </c>
      <c r="N258" s="115">
        <v>0</v>
      </c>
      <c r="O258" s="115">
        <v>0</v>
      </c>
      <c r="P258" s="115">
        <v>0</v>
      </c>
      <c r="Q258" s="115">
        <v>0</v>
      </c>
      <c r="R258" s="115">
        <v>0</v>
      </c>
      <c r="S258" s="115">
        <v>0</v>
      </c>
      <c r="T258" s="115">
        <v>0</v>
      </c>
      <c r="U258" s="115">
        <v>0</v>
      </c>
      <c r="V258" s="115">
        <v>0</v>
      </c>
      <c r="W258" s="115">
        <v>0</v>
      </c>
      <c r="X258" s="115">
        <v>0</v>
      </c>
      <c r="Y258" s="115">
        <v>0</v>
      </c>
      <c r="Z258" s="115">
        <v>0</v>
      </c>
      <c r="AA258" s="115">
        <v>0</v>
      </c>
      <c r="AB258" s="115">
        <v>0</v>
      </c>
      <c r="AC258" s="115">
        <v>0</v>
      </c>
      <c r="AD258" s="115">
        <v>0</v>
      </c>
      <c r="AE258" s="115">
        <v>0</v>
      </c>
      <c r="AF258" s="115">
        <v>0</v>
      </c>
      <c r="AG258" s="115">
        <v>0</v>
      </c>
      <c r="AH258" s="115">
        <v>0</v>
      </c>
      <c r="AI258" s="115">
        <v>0</v>
      </c>
      <c r="AJ258" s="115">
        <v>0</v>
      </c>
      <c r="AK258" s="115">
        <v>0</v>
      </c>
      <c r="AL258" s="115">
        <v>0</v>
      </c>
      <c r="AM258" s="115">
        <f t="shared" si="3"/>
        <v>0</v>
      </c>
      <c r="AP258" s="70"/>
    </row>
    <row r="259" spans="1:42" ht="33" hidden="1" customHeight="1">
      <c r="A259" s="87">
        <v>1107</v>
      </c>
      <c r="B259" s="88" t="s">
        <v>896</v>
      </c>
      <c r="C259" s="117" t="s">
        <v>1413</v>
      </c>
      <c r="D259" s="115">
        <v>0</v>
      </c>
      <c r="E259" s="115">
        <v>0</v>
      </c>
      <c r="F259" s="115">
        <v>0</v>
      </c>
      <c r="G259" s="115">
        <v>0</v>
      </c>
      <c r="H259" s="115">
        <v>0</v>
      </c>
      <c r="I259" s="115">
        <v>0</v>
      </c>
      <c r="J259" s="115">
        <v>0</v>
      </c>
      <c r="K259" s="115">
        <v>0</v>
      </c>
      <c r="L259" s="115">
        <v>0</v>
      </c>
      <c r="M259" s="115">
        <v>0</v>
      </c>
      <c r="N259" s="115">
        <v>0</v>
      </c>
      <c r="O259" s="115">
        <v>0</v>
      </c>
      <c r="P259" s="115">
        <v>0</v>
      </c>
      <c r="Q259" s="115">
        <v>0</v>
      </c>
      <c r="R259" s="115">
        <v>0</v>
      </c>
      <c r="S259" s="115">
        <v>0</v>
      </c>
      <c r="T259" s="115">
        <v>0</v>
      </c>
      <c r="U259" s="115">
        <v>0</v>
      </c>
      <c r="V259" s="115">
        <v>0</v>
      </c>
      <c r="W259" s="115">
        <v>0</v>
      </c>
      <c r="X259" s="115">
        <v>0</v>
      </c>
      <c r="Y259" s="115">
        <v>0</v>
      </c>
      <c r="Z259" s="115">
        <v>0</v>
      </c>
      <c r="AA259" s="115">
        <v>0</v>
      </c>
      <c r="AB259" s="115">
        <v>0</v>
      </c>
      <c r="AC259" s="115">
        <v>0</v>
      </c>
      <c r="AD259" s="115">
        <v>0</v>
      </c>
      <c r="AE259" s="115">
        <v>0</v>
      </c>
      <c r="AF259" s="115">
        <v>0</v>
      </c>
      <c r="AG259" s="115">
        <v>0</v>
      </c>
      <c r="AH259" s="115">
        <v>0</v>
      </c>
      <c r="AI259" s="115">
        <v>0</v>
      </c>
      <c r="AJ259" s="115">
        <v>0</v>
      </c>
      <c r="AK259" s="115">
        <v>0</v>
      </c>
      <c r="AL259" s="115">
        <v>0</v>
      </c>
      <c r="AM259" s="115">
        <f t="shared" si="3"/>
        <v>0</v>
      </c>
      <c r="AP259" s="70"/>
    </row>
    <row r="260" spans="1:42" ht="33" hidden="1" customHeight="1">
      <c r="A260" s="87">
        <v>1108</v>
      </c>
      <c r="B260" s="88" t="s">
        <v>897</v>
      </c>
      <c r="C260" s="117" t="s">
        <v>1413</v>
      </c>
      <c r="D260" s="115">
        <v>0</v>
      </c>
      <c r="E260" s="115">
        <v>0</v>
      </c>
      <c r="F260" s="115">
        <v>0</v>
      </c>
      <c r="G260" s="115">
        <v>0</v>
      </c>
      <c r="H260" s="115">
        <v>0</v>
      </c>
      <c r="I260" s="115">
        <v>0</v>
      </c>
      <c r="J260" s="115">
        <v>0</v>
      </c>
      <c r="K260" s="115">
        <v>0</v>
      </c>
      <c r="L260" s="115">
        <v>0</v>
      </c>
      <c r="M260" s="115">
        <v>0</v>
      </c>
      <c r="N260" s="115">
        <v>0</v>
      </c>
      <c r="O260" s="115">
        <v>0</v>
      </c>
      <c r="P260" s="115">
        <v>0</v>
      </c>
      <c r="Q260" s="115">
        <v>0</v>
      </c>
      <c r="R260" s="115">
        <v>0</v>
      </c>
      <c r="S260" s="115">
        <v>0</v>
      </c>
      <c r="T260" s="115">
        <v>0</v>
      </c>
      <c r="U260" s="115">
        <v>0</v>
      </c>
      <c r="V260" s="115">
        <v>0</v>
      </c>
      <c r="W260" s="115">
        <v>0</v>
      </c>
      <c r="X260" s="115">
        <v>0</v>
      </c>
      <c r="Y260" s="115">
        <v>0</v>
      </c>
      <c r="Z260" s="115">
        <v>0</v>
      </c>
      <c r="AA260" s="115">
        <v>0</v>
      </c>
      <c r="AB260" s="115">
        <v>0</v>
      </c>
      <c r="AC260" s="115">
        <v>0</v>
      </c>
      <c r="AD260" s="115">
        <v>0</v>
      </c>
      <c r="AE260" s="115">
        <v>0</v>
      </c>
      <c r="AF260" s="115">
        <v>0</v>
      </c>
      <c r="AG260" s="115">
        <v>0</v>
      </c>
      <c r="AH260" s="115">
        <v>0</v>
      </c>
      <c r="AI260" s="115">
        <v>0</v>
      </c>
      <c r="AJ260" s="115">
        <v>0</v>
      </c>
      <c r="AK260" s="115">
        <v>0</v>
      </c>
      <c r="AL260" s="115">
        <v>0</v>
      </c>
      <c r="AM260" s="115">
        <f t="shared" si="3"/>
        <v>0</v>
      </c>
      <c r="AP260" s="70"/>
    </row>
    <row r="261" spans="1:42" ht="33" hidden="1" customHeight="1">
      <c r="A261" s="87">
        <v>1109</v>
      </c>
      <c r="B261" s="88" t="s">
        <v>898</v>
      </c>
      <c r="C261" s="117" t="s">
        <v>1413</v>
      </c>
      <c r="D261" s="115">
        <v>0</v>
      </c>
      <c r="E261" s="115">
        <v>0</v>
      </c>
      <c r="F261" s="115">
        <v>0</v>
      </c>
      <c r="G261" s="115">
        <v>0</v>
      </c>
      <c r="H261" s="115">
        <v>0</v>
      </c>
      <c r="I261" s="115">
        <v>0</v>
      </c>
      <c r="J261" s="115">
        <v>0</v>
      </c>
      <c r="K261" s="115">
        <v>0</v>
      </c>
      <c r="L261" s="115">
        <v>0</v>
      </c>
      <c r="M261" s="115">
        <v>0</v>
      </c>
      <c r="N261" s="115">
        <v>0</v>
      </c>
      <c r="O261" s="115">
        <v>0</v>
      </c>
      <c r="P261" s="115">
        <v>0</v>
      </c>
      <c r="Q261" s="115">
        <v>0</v>
      </c>
      <c r="R261" s="115">
        <v>0</v>
      </c>
      <c r="S261" s="115">
        <v>0</v>
      </c>
      <c r="T261" s="115">
        <v>0</v>
      </c>
      <c r="U261" s="115">
        <v>0</v>
      </c>
      <c r="V261" s="115">
        <v>0</v>
      </c>
      <c r="W261" s="115">
        <v>0</v>
      </c>
      <c r="X261" s="115">
        <v>0</v>
      </c>
      <c r="Y261" s="115">
        <v>0</v>
      </c>
      <c r="Z261" s="115">
        <v>0</v>
      </c>
      <c r="AA261" s="115">
        <v>0</v>
      </c>
      <c r="AB261" s="115">
        <v>0</v>
      </c>
      <c r="AC261" s="115">
        <v>0</v>
      </c>
      <c r="AD261" s="115">
        <v>0</v>
      </c>
      <c r="AE261" s="115">
        <v>0</v>
      </c>
      <c r="AF261" s="115">
        <v>0</v>
      </c>
      <c r="AG261" s="115">
        <v>0</v>
      </c>
      <c r="AH261" s="115">
        <v>0</v>
      </c>
      <c r="AI261" s="115">
        <v>0</v>
      </c>
      <c r="AJ261" s="115">
        <v>0</v>
      </c>
      <c r="AK261" s="115">
        <v>0</v>
      </c>
      <c r="AL261" s="115">
        <v>0</v>
      </c>
      <c r="AM261" s="115">
        <f t="shared" si="3"/>
        <v>0</v>
      </c>
      <c r="AP261" s="70"/>
    </row>
    <row r="262" spans="1:42" ht="33" hidden="1" customHeight="1">
      <c r="A262" s="87">
        <v>1110</v>
      </c>
      <c r="B262" s="88" t="s">
        <v>899</v>
      </c>
      <c r="C262" s="117" t="s">
        <v>1413</v>
      </c>
      <c r="D262" s="115">
        <v>0</v>
      </c>
      <c r="E262" s="115">
        <v>0</v>
      </c>
      <c r="F262" s="115">
        <v>0</v>
      </c>
      <c r="G262" s="115">
        <v>0</v>
      </c>
      <c r="H262" s="115">
        <v>0</v>
      </c>
      <c r="I262" s="115">
        <v>0</v>
      </c>
      <c r="J262" s="115">
        <v>0</v>
      </c>
      <c r="K262" s="115">
        <v>0</v>
      </c>
      <c r="L262" s="115">
        <v>0</v>
      </c>
      <c r="M262" s="115">
        <v>0</v>
      </c>
      <c r="N262" s="115">
        <v>0</v>
      </c>
      <c r="O262" s="115">
        <v>0</v>
      </c>
      <c r="P262" s="115">
        <v>0</v>
      </c>
      <c r="Q262" s="115">
        <v>0</v>
      </c>
      <c r="R262" s="115">
        <v>0</v>
      </c>
      <c r="S262" s="115">
        <v>0</v>
      </c>
      <c r="T262" s="115">
        <v>0</v>
      </c>
      <c r="U262" s="115">
        <v>0</v>
      </c>
      <c r="V262" s="115">
        <v>0</v>
      </c>
      <c r="W262" s="115">
        <v>0</v>
      </c>
      <c r="X262" s="115">
        <v>0</v>
      </c>
      <c r="Y262" s="115">
        <v>0</v>
      </c>
      <c r="Z262" s="115">
        <v>0</v>
      </c>
      <c r="AA262" s="115">
        <v>0</v>
      </c>
      <c r="AB262" s="115">
        <v>0</v>
      </c>
      <c r="AC262" s="115">
        <v>0</v>
      </c>
      <c r="AD262" s="115">
        <v>0</v>
      </c>
      <c r="AE262" s="115">
        <v>0</v>
      </c>
      <c r="AF262" s="115">
        <v>0</v>
      </c>
      <c r="AG262" s="115">
        <v>0</v>
      </c>
      <c r="AH262" s="115">
        <v>0</v>
      </c>
      <c r="AI262" s="115">
        <v>0</v>
      </c>
      <c r="AJ262" s="115">
        <v>0</v>
      </c>
      <c r="AK262" s="115">
        <v>0</v>
      </c>
      <c r="AL262" s="115">
        <v>0</v>
      </c>
      <c r="AM262" s="115">
        <f t="shared" si="3"/>
        <v>0</v>
      </c>
      <c r="AP262" s="70"/>
    </row>
    <row r="263" spans="1:42" ht="33" hidden="1" customHeight="1">
      <c r="A263" s="87">
        <v>1111</v>
      </c>
      <c r="B263" s="88" t="s">
        <v>900</v>
      </c>
      <c r="C263" s="117" t="s">
        <v>1413</v>
      </c>
      <c r="D263" s="115">
        <v>0</v>
      </c>
      <c r="E263" s="115">
        <v>0</v>
      </c>
      <c r="F263" s="115">
        <v>0</v>
      </c>
      <c r="G263" s="115">
        <v>0</v>
      </c>
      <c r="H263" s="115">
        <v>0</v>
      </c>
      <c r="I263" s="115">
        <v>0</v>
      </c>
      <c r="J263" s="115">
        <v>0</v>
      </c>
      <c r="K263" s="115">
        <v>0</v>
      </c>
      <c r="L263" s="115">
        <v>0</v>
      </c>
      <c r="M263" s="115">
        <v>0</v>
      </c>
      <c r="N263" s="115">
        <v>0</v>
      </c>
      <c r="O263" s="115">
        <v>0</v>
      </c>
      <c r="P263" s="115">
        <v>0</v>
      </c>
      <c r="Q263" s="115">
        <v>0</v>
      </c>
      <c r="R263" s="115">
        <v>0</v>
      </c>
      <c r="S263" s="115">
        <v>0</v>
      </c>
      <c r="T263" s="115">
        <v>0</v>
      </c>
      <c r="U263" s="115">
        <v>0</v>
      </c>
      <c r="V263" s="115">
        <v>0</v>
      </c>
      <c r="W263" s="115">
        <v>0</v>
      </c>
      <c r="X263" s="115">
        <v>0</v>
      </c>
      <c r="Y263" s="115">
        <v>0</v>
      </c>
      <c r="Z263" s="115">
        <v>0</v>
      </c>
      <c r="AA263" s="115">
        <v>0</v>
      </c>
      <c r="AB263" s="115">
        <v>0</v>
      </c>
      <c r="AC263" s="115">
        <v>0</v>
      </c>
      <c r="AD263" s="115">
        <v>0</v>
      </c>
      <c r="AE263" s="115">
        <v>0</v>
      </c>
      <c r="AF263" s="115">
        <v>0</v>
      </c>
      <c r="AG263" s="115">
        <v>0</v>
      </c>
      <c r="AH263" s="115">
        <v>0</v>
      </c>
      <c r="AI263" s="115">
        <v>0</v>
      </c>
      <c r="AJ263" s="115">
        <v>0</v>
      </c>
      <c r="AK263" s="115">
        <v>0</v>
      </c>
      <c r="AL263" s="115">
        <v>0</v>
      </c>
      <c r="AM263" s="115">
        <f t="shared" si="3"/>
        <v>0</v>
      </c>
      <c r="AP263" s="70"/>
    </row>
    <row r="264" spans="1:42" ht="33" hidden="1" customHeight="1">
      <c r="A264" s="87">
        <v>1112</v>
      </c>
      <c r="B264" s="88" t="s">
        <v>901</v>
      </c>
      <c r="C264" s="117" t="s">
        <v>1413</v>
      </c>
      <c r="D264" s="115">
        <v>0</v>
      </c>
      <c r="E264" s="115">
        <v>0</v>
      </c>
      <c r="F264" s="115">
        <v>0</v>
      </c>
      <c r="G264" s="115">
        <v>0</v>
      </c>
      <c r="H264" s="115">
        <v>0</v>
      </c>
      <c r="I264" s="115">
        <v>0</v>
      </c>
      <c r="J264" s="115">
        <v>0</v>
      </c>
      <c r="K264" s="115">
        <v>0</v>
      </c>
      <c r="L264" s="115">
        <v>0</v>
      </c>
      <c r="M264" s="115">
        <v>0</v>
      </c>
      <c r="N264" s="115">
        <v>0</v>
      </c>
      <c r="O264" s="115">
        <v>0</v>
      </c>
      <c r="P264" s="115">
        <v>0</v>
      </c>
      <c r="Q264" s="115">
        <v>0</v>
      </c>
      <c r="R264" s="115">
        <v>0</v>
      </c>
      <c r="S264" s="115">
        <v>0</v>
      </c>
      <c r="T264" s="115">
        <v>0</v>
      </c>
      <c r="U264" s="115">
        <v>0</v>
      </c>
      <c r="V264" s="115">
        <v>0</v>
      </c>
      <c r="W264" s="115">
        <v>0</v>
      </c>
      <c r="X264" s="115">
        <v>0</v>
      </c>
      <c r="Y264" s="115">
        <v>0</v>
      </c>
      <c r="Z264" s="115">
        <v>0</v>
      </c>
      <c r="AA264" s="115">
        <v>0</v>
      </c>
      <c r="AB264" s="115">
        <v>0</v>
      </c>
      <c r="AC264" s="115">
        <v>0</v>
      </c>
      <c r="AD264" s="115">
        <v>0</v>
      </c>
      <c r="AE264" s="115">
        <v>0</v>
      </c>
      <c r="AF264" s="115">
        <v>0</v>
      </c>
      <c r="AG264" s="115">
        <v>0</v>
      </c>
      <c r="AH264" s="115">
        <v>0</v>
      </c>
      <c r="AI264" s="115">
        <v>0</v>
      </c>
      <c r="AJ264" s="115">
        <v>0</v>
      </c>
      <c r="AK264" s="115">
        <v>0</v>
      </c>
      <c r="AL264" s="115">
        <v>0</v>
      </c>
      <c r="AM264" s="115">
        <f t="shared" si="3"/>
        <v>0</v>
      </c>
      <c r="AP264" s="70"/>
    </row>
    <row r="265" spans="1:42" ht="33" hidden="1" customHeight="1">
      <c r="A265" s="87">
        <v>1113</v>
      </c>
      <c r="B265" s="88" t="s">
        <v>902</v>
      </c>
      <c r="C265" s="117" t="s">
        <v>1413</v>
      </c>
      <c r="D265" s="115">
        <v>0</v>
      </c>
      <c r="E265" s="115">
        <v>0</v>
      </c>
      <c r="F265" s="115">
        <v>0</v>
      </c>
      <c r="G265" s="115">
        <v>0</v>
      </c>
      <c r="H265" s="115">
        <v>0</v>
      </c>
      <c r="I265" s="115">
        <v>0</v>
      </c>
      <c r="J265" s="115">
        <v>0</v>
      </c>
      <c r="K265" s="115">
        <v>0</v>
      </c>
      <c r="L265" s="115">
        <v>0</v>
      </c>
      <c r="M265" s="115">
        <v>0</v>
      </c>
      <c r="N265" s="115">
        <v>0</v>
      </c>
      <c r="O265" s="115">
        <v>0</v>
      </c>
      <c r="P265" s="115">
        <v>0</v>
      </c>
      <c r="Q265" s="115">
        <v>0</v>
      </c>
      <c r="R265" s="115">
        <v>0</v>
      </c>
      <c r="S265" s="115">
        <v>0</v>
      </c>
      <c r="T265" s="115">
        <v>0</v>
      </c>
      <c r="U265" s="115">
        <v>0</v>
      </c>
      <c r="V265" s="115">
        <v>0</v>
      </c>
      <c r="W265" s="115">
        <v>0</v>
      </c>
      <c r="X265" s="115">
        <v>0</v>
      </c>
      <c r="Y265" s="115">
        <v>0</v>
      </c>
      <c r="Z265" s="115">
        <v>0</v>
      </c>
      <c r="AA265" s="115">
        <v>0</v>
      </c>
      <c r="AB265" s="115">
        <v>0</v>
      </c>
      <c r="AC265" s="115">
        <v>0</v>
      </c>
      <c r="AD265" s="115">
        <v>0</v>
      </c>
      <c r="AE265" s="115">
        <v>0</v>
      </c>
      <c r="AF265" s="115">
        <v>0</v>
      </c>
      <c r="AG265" s="115">
        <v>0</v>
      </c>
      <c r="AH265" s="115">
        <v>0</v>
      </c>
      <c r="AI265" s="115">
        <v>0</v>
      </c>
      <c r="AJ265" s="115">
        <v>0</v>
      </c>
      <c r="AK265" s="115">
        <v>0</v>
      </c>
      <c r="AL265" s="115">
        <v>0</v>
      </c>
      <c r="AM265" s="115">
        <f t="shared" si="3"/>
        <v>0</v>
      </c>
      <c r="AP265" s="70"/>
    </row>
    <row r="266" spans="1:42" ht="33" hidden="1" customHeight="1">
      <c r="A266" s="87">
        <v>1114</v>
      </c>
      <c r="B266" s="88" t="s">
        <v>903</v>
      </c>
      <c r="C266" s="117" t="s">
        <v>1413</v>
      </c>
      <c r="D266" s="115">
        <v>0</v>
      </c>
      <c r="E266" s="115">
        <v>0</v>
      </c>
      <c r="F266" s="115">
        <v>0</v>
      </c>
      <c r="G266" s="115">
        <v>0</v>
      </c>
      <c r="H266" s="115">
        <v>0</v>
      </c>
      <c r="I266" s="115">
        <v>0</v>
      </c>
      <c r="J266" s="115">
        <v>0</v>
      </c>
      <c r="K266" s="115">
        <v>0</v>
      </c>
      <c r="L266" s="115">
        <v>0</v>
      </c>
      <c r="M266" s="115">
        <v>0</v>
      </c>
      <c r="N266" s="115">
        <v>0</v>
      </c>
      <c r="O266" s="115">
        <v>0</v>
      </c>
      <c r="P266" s="115">
        <v>0</v>
      </c>
      <c r="Q266" s="115">
        <v>0</v>
      </c>
      <c r="R266" s="115">
        <v>0</v>
      </c>
      <c r="S266" s="115">
        <v>0</v>
      </c>
      <c r="T266" s="115">
        <v>0</v>
      </c>
      <c r="U266" s="115">
        <v>0</v>
      </c>
      <c r="V266" s="115">
        <v>0</v>
      </c>
      <c r="W266" s="115">
        <v>0</v>
      </c>
      <c r="X266" s="115">
        <v>0</v>
      </c>
      <c r="Y266" s="115">
        <v>0</v>
      </c>
      <c r="Z266" s="115">
        <v>0</v>
      </c>
      <c r="AA266" s="115">
        <v>0</v>
      </c>
      <c r="AB266" s="115">
        <v>0</v>
      </c>
      <c r="AC266" s="115">
        <v>0</v>
      </c>
      <c r="AD266" s="115">
        <v>0</v>
      </c>
      <c r="AE266" s="115">
        <v>0</v>
      </c>
      <c r="AF266" s="115">
        <v>0</v>
      </c>
      <c r="AG266" s="115">
        <v>0</v>
      </c>
      <c r="AH266" s="115">
        <v>0</v>
      </c>
      <c r="AI266" s="115">
        <v>0</v>
      </c>
      <c r="AJ266" s="115">
        <v>0</v>
      </c>
      <c r="AK266" s="115">
        <v>0</v>
      </c>
      <c r="AL266" s="115">
        <v>0</v>
      </c>
      <c r="AM266" s="115">
        <f t="shared" si="3"/>
        <v>0</v>
      </c>
      <c r="AP266" s="70"/>
    </row>
    <row r="267" spans="1:42" ht="33" hidden="1" customHeight="1">
      <c r="A267" s="87">
        <v>1115</v>
      </c>
      <c r="B267" s="88" t="s">
        <v>904</v>
      </c>
      <c r="C267" s="117" t="s">
        <v>1413</v>
      </c>
      <c r="D267" s="115">
        <v>0</v>
      </c>
      <c r="E267" s="115">
        <v>0</v>
      </c>
      <c r="F267" s="115">
        <v>0</v>
      </c>
      <c r="G267" s="115">
        <v>0</v>
      </c>
      <c r="H267" s="115">
        <v>0</v>
      </c>
      <c r="I267" s="115">
        <v>0</v>
      </c>
      <c r="J267" s="115">
        <v>0</v>
      </c>
      <c r="K267" s="115">
        <v>0</v>
      </c>
      <c r="L267" s="115">
        <v>0</v>
      </c>
      <c r="M267" s="115">
        <v>0</v>
      </c>
      <c r="N267" s="115">
        <v>0</v>
      </c>
      <c r="O267" s="115">
        <v>0</v>
      </c>
      <c r="P267" s="115">
        <v>0</v>
      </c>
      <c r="Q267" s="115">
        <v>0</v>
      </c>
      <c r="R267" s="115">
        <v>0</v>
      </c>
      <c r="S267" s="115">
        <v>0</v>
      </c>
      <c r="T267" s="115">
        <v>0</v>
      </c>
      <c r="U267" s="115">
        <v>0</v>
      </c>
      <c r="V267" s="115">
        <v>0</v>
      </c>
      <c r="W267" s="115">
        <v>0</v>
      </c>
      <c r="X267" s="115">
        <v>0</v>
      </c>
      <c r="Y267" s="115">
        <v>0</v>
      </c>
      <c r="Z267" s="115">
        <v>0</v>
      </c>
      <c r="AA267" s="115">
        <v>0</v>
      </c>
      <c r="AB267" s="115">
        <v>0</v>
      </c>
      <c r="AC267" s="115">
        <v>0</v>
      </c>
      <c r="AD267" s="115">
        <v>0</v>
      </c>
      <c r="AE267" s="115">
        <v>0</v>
      </c>
      <c r="AF267" s="115">
        <v>0</v>
      </c>
      <c r="AG267" s="115">
        <v>0</v>
      </c>
      <c r="AH267" s="115">
        <v>0</v>
      </c>
      <c r="AI267" s="115">
        <v>0</v>
      </c>
      <c r="AJ267" s="115">
        <v>0</v>
      </c>
      <c r="AK267" s="115">
        <v>0</v>
      </c>
      <c r="AL267" s="115">
        <v>0</v>
      </c>
      <c r="AM267" s="115">
        <f t="shared" ref="AM267:AM330" si="4">SUM(D267:AL267)</f>
        <v>0</v>
      </c>
      <c r="AP267" s="70"/>
    </row>
    <row r="268" spans="1:42" ht="33" hidden="1" customHeight="1">
      <c r="A268" s="87">
        <v>1116</v>
      </c>
      <c r="B268" s="88" t="s">
        <v>905</v>
      </c>
      <c r="C268" s="117" t="s">
        <v>1413</v>
      </c>
      <c r="D268" s="115">
        <v>0</v>
      </c>
      <c r="E268" s="115">
        <v>0</v>
      </c>
      <c r="F268" s="115">
        <v>0</v>
      </c>
      <c r="G268" s="115">
        <v>0</v>
      </c>
      <c r="H268" s="115">
        <v>0</v>
      </c>
      <c r="I268" s="115">
        <v>0</v>
      </c>
      <c r="J268" s="115">
        <v>0</v>
      </c>
      <c r="K268" s="115">
        <v>0</v>
      </c>
      <c r="L268" s="115">
        <v>0</v>
      </c>
      <c r="M268" s="115">
        <v>0</v>
      </c>
      <c r="N268" s="115">
        <v>0</v>
      </c>
      <c r="O268" s="115">
        <v>0</v>
      </c>
      <c r="P268" s="115">
        <v>0</v>
      </c>
      <c r="Q268" s="115">
        <v>0</v>
      </c>
      <c r="R268" s="115">
        <v>0</v>
      </c>
      <c r="S268" s="115">
        <v>0</v>
      </c>
      <c r="T268" s="115">
        <v>0</v>
      </c>
      <c r="U268" s="115">
        <v>0</v>
      </c>
      <c r="V268" s="115">
        <v>0</v>
      </c>
      <c r="W268" s="115">
        <v>0</v>
      </c>
      <c r="X268" s="115">
        <v>0</v>
      </c>
      <c r="Y268" s="115">
        <v>0</v>
      </c>
      <c r="Z268" s="115">
        <v>0</v>
      </c>
      <c r="AA268" s="115">
        <v>0</v>
      </c>
      <c r="AB268" s="115">
        <v>0</v>
      </c>
      <c r="AC268" s="115">
        <v>0</v>
      </c>
      <c r="AD268" s="115">
        <v>0</v>
      </c>
      <c r="AE268" s="115">
        <v>0</v>
      </c>
      <c r="AF268" s="115">
        <v>0</v>
      </c>
      <c r="AG268" s="115">
        <v>0</v>
      </c>
      <c r="AH268" s="115">
        <v>0</v>
      </c>
      <c r="AI268" s="115">
        <v>0</v>
      </c>
      <c r="AJ268" s="115">
        <v>0</v>
      </c>
      <c r="AK268" s="115">
        <v>0</v>
      </c>
      <c r="AL268" s="115">
        <v>0</v>
      </c>
      <c r="AM268" s="115">
        <f t="shared" si="4"/>
        <v>0</v>
      </c>
      <c r="AP268" s="70"/>
    </row>
    <row r="269" spans="1:42" ht="33" hidden="1" customHeight="1">
      <c r="A269" s="87">
        <v>1117</v>
      </c>
      <c r="B269" s="88" t="s">
        <v>906</v>
      </c>
      <c r="C269" s="117" t="s">
        <v>1413</v>
      </c>
      <c r="D269" s="115">
        <v>0</v>
      </c>
      <c r="E269" s="115">
        <v>0</v>
      </c>
      <c r="F269" s="115">
        <v>0</v>
      </c>
      <c r="G269" s="115">
        <v>0</v>
      </c>
      <c r="H269" s="115">
        <v>0</v>
      </c>
      <c r="I269" s="115">
        <v>0</v>
      </c>
      <c r="J269" s="115">
        <v>0</v>
      </c>
      <c r="K269" s="115">
        <v>0</v>
      </c>
      <c r="L269" s="115">
        <v>0</v>
      </c>
      <c r="M269" s="115">
        <v>0</v>
      </c>
      <c r="N269" s="115">
        <v>0</v>
      </c>
      <c r="O269" s="115">
        <v>0</v>
      </c>
      <c r="P269" s="115">
        <v>0</v>
      </c>
      <c r="Q269" s="115">
        <v>0</v>
      </c>
      <c r="R269" s="115">
        <v>0</v>
      </c>
      <c r="S269" s="115">
        <v>0</v>
      </c>
      <c r="T269" s="115">
        <v>0</v>
      </c>
      <c r="U269" s="115">
        <v>0</v>
      </c>
      <c r="V269" s="115">
        <v>0</v>
      </c>
      <c r="W269" s="115">
        <v>0</v>
      </c>
      <c r="X269" s="115">
        <v>0</v>
      </c>
      <c r="Y269" s="115">
        <v>0</v>
      </c>
      <c r="Z269" s="115">
        <v>0</v>
      </c>
      <c r="AA269" s="115">
        <v>0</v>
      </c>
      <c r="AB269" s="115">
        <v>0</v>
      </c>
      <c r="AC269" s="115">
        <v>0</v>
      </c>
      <c r="AD269" s="115">
        <v>0</v>
      </c>
      <c r="AE269" s="115">
        <v>0</v>
      </c>
      <c r="AF269" s="115">
        <v>0</v>
      </c>
      <c r="AG269" s="115">
        <v>0</v>
      </c>
      <c r="AH269" s="115">
        <v>0</v>
      </c>
      <c r="AI269" s="115">
        <v>0</v>
      </c>
      <c r="AJ269" s="115">
        <v>0</v>
      </c>
      <c r="AK269" s="115">
        <v>0</v>
      </c>
      <c r="AL269" s="115">
        <v>0</v>
      </c>
      <c r="AM269" s="115">
        <f t="shared" si="4"/>
        <v>0</v>
      </c>
      <c r="AP269" s="70"/>
    </row>
    <row r="270" spans="1:42" ht="33" hidden="1" customHeight="1">
      <c r="A270" s="87">
        <v>1118</v>
      </c>
      <c r="B270" s="88" t="s">
        <v>907</v>
      </c>
      <c r="C270" s="117" t="s">
        <v>1413</v>
      </c>
      <c r="D270" s="115">
        <v>0</v>
      </c>
      <c r="E270" s="115">
        <v>0</v>
      </c>
      <c r="F270" s="115">
        <v>0</v>
      </c>
      <c r="G270" s="115">
        <v>0</v>
      </c>
      <c r="H270" s="115">
        <v>0</v>
      </c>
      <c r="I270" s="115">
        <v>0</v>
      </c>
      <c r="J270" s="115">
        <v>0</v>
      </c>
      <c r="K270" s="115">
        <v>0</v>
      </c>
      <c r="L270" s="115">
        <v>0</v>
      </c>
      <c r="M270" s="115">
        <v>0</v>
      </c>
      <c r="N270" s="115">
        <v>0</v>
      </c>
      <c r="O270" s="115">
        <v>0</v>
      </c>
      <c r="P270" s="115">
        <v>0</v>
      </c>
      <c r="Q270" s="115">
        <v>0</v>
      </c>
      <c r="R270" s="115">
        <v>0</v>
      </c>
      <c r="S270" s="115">
        <v>0</v>
      </c>
      <c r="T270" s="115">
        <v>0</v>
      </c>
      <c r="U270" s="115">
        <v>0</v>
      </c>
      <c r="V270" s="115">
        <v>0</v>
      </c>
      <c r="W270" s="115">
        <v>0</v>
      </c>
      <c r="X270" s="115">
        <v>0</v>
      </c>
      <c r="Y270" s="115">
        <v>0</v>
      </c>
      <c r="Z270" s="115">
        <v>0</v>
      </c>
      <c r="AA270" s="115">
        <v>0</v>
      </c>
      <c r="AB270" s="115">
        <v>0</v>
      </c>
      <c r="AC270" s="115">
        <v>0</v>
      </c>
      <c r="AD270" s="115">
        <v>0</v>
      </c>
      <c r="AE270" s="115">
        <v>0</v>
      </c>
      <c r="AF270" s="115">
        <v>0</v>
      </c>
      <c r="AG270" s="115">
        <v>0</v>
      </c>
      <c r="AH270" s="115">
        <v>0</v>
      </c>
      <c r="AI270" s="115">
        <v>0</v>
      </c>
      <c r="AJ270" s="115">
        <v>0</v>
      </c>
      <c r="AK270" s="115">
        <v>0</v>
      </c>
      <c r="AL270" s="115">
        <v>0</v>
      </c>
      <c r="AM270" s="115">
        <f t="shared" si="4"/>
        <v>0</v>
      </c>
      <c r="AP270" s="70"/>
    </row>
    <row r="271" spans="1:42" ht="33" hidden="1" customHeight="1">
      <c r="A271" s="87">
        <v>1119</v>
      </c>
      <c r="B271" s="88" t="s">
        <v>908</v>
      </c>
      <c r="C271" s="117" t="s">
        <v>1413</v>
      </c>
      <c r="D271" s="115">
        <v>0</v>
      </c>
      <c r="E271" s="115">
        <v>0</v>
      </c>
      <c r="F271" s="115">
        <v>0</v>
      </c>
      <c r="G271" s="115">
        <v>0</v>
      </c>
      <c r="H271" s="115">
        <v>0</v>
      </c>
      <c r="I271" s="115">
        <v>0</v>
      </c>
      <c r="J271" s="115">
        <v>0</v>
      </c>
      <c r="K271" s="115">
        <v>0</v>
      </c>
      <c r="L271" s="115">
        <v>0</v>
      </c>
      <c r="M271" s="115">
        <v>0</v>
      </c>
      <c r="N271" s="115">
        <v>0</v>
      </c>
      <c r="O271" s="115">
        <v>0</v>
      </c>
      <c r="P271" s="115">
        <v>0</v>
      </c>
      <c r="Q271" s="115">
        <v>0</v>
      </c>
      <c r="R271" s="115">
        <v>0</v>
      </c>
      <c r="S271" s="115">
        <v>0</v>
      </c>
      <c r="T271" s="115">
        <v>0</v>
      </c>
      <c r="U271" s="115">
        <v>0</v>
      </c>
      <c r="V271" s="115">
        <v>0</v>
      </c>
      <c r="W271" s="115">
        <v>0</v>
      </c>
      <c r="X271" s="115">
        <v>0</v>
      </c>
      <c r="Y271" s="115">
        <v>0</v>
      </c>
      <c r="Z271" s="115">
        <v>0</v>
      </c>
      <c r="AA271" s="115">
        <v>0</v>
      </c>
      <c r="AB271" s="115">
        <v>0</v>
      </c>
      <c r="AC271" s="115">
        <v>0</v>
      </c>
      <c r="AD271" s="115">
        <v>0</v>
      </c>
      <c r="AE271" s="115">
        <v>0</v>
      </c>
      <c r="AF271" s="115">
        <v>0</v>
      </c>
      <c r="AG271" s="115">
        <v>0</v>
      </c>
      <c r="AH271" s="115">
        <v>0</v>
      </c>
      <c r="AI271" s="115">
        <v>0</v>
      </c>
      <c r="AJ271" s="115">
        <v>0</v>
      </c>
      <c r="AK271" s="115">
        <v>0</v>
      </c>
      <c r="AL271" s="115">
        <v>0</v>
      </c>
      <c r="AM271" s="115">
        <f t="shared" si="4"/>
        <v>0</v>
      </c>
      <c r="AP271" s="70"/>
    </row>
    <row r="272" spans="1:42" ht="33" hidden="1" customHeight="1">
      <c r="A272" s="87">
        <v>1120</v>
      </c>
      <c r="B272" s="88" t="s">
        <v>909</v>
      </c>
      <c r="C272" s="117" t="s">
        <v>1413</v>
      </c>
      <c r="D272" s="115">
        <v>0</v>
      </c>
      <c r="E272" s="115">
        <v>0</v>
      </c>
      <c r="F272" s="115">
        <v>0</v>
      </c>
      <c r="G272" s="115">
        <v>0</v>
      </c>
      <c r="H272" s="115">
        <v>0</v>
      </c>
      <c r="I272" s="115">
        <v>0</v>
      </c>
      <c r="J272" s="115">
        <v>0</v>
      </c>
      <c r="K272" s="115">
        <v>0</v>
      </c>
      <c r="L272" s="115">
        <v>0</v>
      </c>
      <c r="M272" s="115">
        <v>0</v>
      </c>
      <c r="N272" s="115">
        <v>0</v>
      </c>
      <c r="O272" s="115">
        <v>0</v>
      </c>
      <c r="P272" s="115">
        <v>0</v>
      </c>
      <c r="Q272" s="115">
        <v>0</v>
      </c>
      <c r="R272" s="115">
        <v>0</v>
      </c>
      <c r="S272" s="115">
        <v>0</v>
      </c>
      <c r="T272" s="115">
        <v>0</v>
      </c>
      <c r="U272" s="115">
        <v>0</v>
      </c>
      <c r="V272" s="115">
        <v>0</v>
      </c>
      <c r="W272" s="115">
        <v>0</v>
      </c>
      <c r="X272" s="115">
        <v>0</v>
      </c>
      <c r="Y272" s="115">
        <v>0</v>
      </c>
      <c r="Z272" s="115">
        <v>0</v>
      </c>
      <c r="AA272" s="115">
        <v>0</v>
      </c>
      <c r="AB272" s="115">
        <v>0</v>
      </c>
      <c r="AC272" s="115">
        <v>0</v>
      </c>
      <c r="AD272" s="115">
        <v>0</v>
      </c>
      <c r="AE272" s="115">
        <v>0</v>
      </c>
      <c r="AF272" s="115">
        <v>0</v>
      </c>
      <c r="AG272" s="115">
        <v>0</v>
      </c>
      <c r="AH272" s="115">
        <v>0</v>
      </c>
      <c r="AI272" s="115">
        <v>0</v>
      </c>
      <c r="AJ272" s="115">
        <v>0</v>
      </c>
      <c r="AK272" s="115">
        <v>0</v>
      </c>
      <c r="AL272" s="115">
        <v>0</v>
      </c>
      <c r="AM272" s="115">
        <f t="shared" si="4"/>
        <v>0</v>
      </c>
      <c r="AP272" s="70"/>
    </row>
    <row r="273" spans="1:42" ht="33" hidden="1" customHeight="1">
      <c r="A273" s="87">
        <v>1121</v>
      </c>
      <c r="B273" s="88" t="s">
        <v>910</v>
      </c>
      <c r="C273" s="117" t="s">
        <v>1413</v>
      </c>
      <c r="D273" s="115">
        <v>0</v>
      </c>
      <c r="E273" s="115">
        <v>0</v>
      </c>
      <c r="F273" s="115">
        <v>0</v>
      </c>
      <c r="G273" s="115">
        <v>0</v>
      </c>
      <c r="H273" s="115">
        <v>0</v>
      </c>
      <c r="I273" s="115">
        <v>0</v>
      </c>
      <c r="J273" s="115">
        <v>0</v>
      </c>
      <c r="K273" s="115">
        <v>0</v>
      </c>
      <c r="L273" s="115">
        <v>0</v>
      </c>
      <c r="M273" s="115">
        <v>0</v>
      </c>
      <c r="N273" s="115">
        <v>0</v>
      </c>
      <c r="O273" s="115">
        <v>0</v>
      </c>
      <c r="P273" s="115">
        <v>0</v>
      </c>
      <c r="Q273" s="115">
        <v>0</v>
      </c>
      <c r="R273" s="115">
        <v>0</v>
      </c>
      <c r="S273" s="115">
        <v>0</v>
      </c>
      <c r="T273" s="115">
        <v>0</v>
      </c>
      <c r="U273" s="115">
        <v>0</v>
      </c>
      <c r="V273" s="115">
        <v>0</v>
      </c>
      <c r="W273" s="115">
        <v>0</v>
      </c>
      <c r="X273" s="115">
        <v>0</v>
      </c>
      <c r="Y273" s="115">
        <v>0</v>
      </c>
      <c r="Z273" s="115">
        <v>0</v>
      </c>
      <c r="AA273" s="115">
        <v>0</v>
      </c>
      <c r="AB273" s="115">
        <v>0</v>
      </c>
      <c r="AC273" s="115">
        <v>0</v>
      </c>
      <c r="AD273" s="115">
        <v>0</v>
      </c>
      <c r="AE273" s="115">
        <v>0</v>
      </c>
      <c r="AF273" s="115">
        <v>0</v>
      </c>
      <c r="AG273" s="115">
        <v>0</v>
      </c>
      <c r="AH273" s="115">
        <v>0</v>
      </c>
      <c r="AI273" s="115">
        <v>0</v>
      </c>
      <c r="AJ273" s="115">
        <v>0</v>
      </c>
      <c r="AK273" s="115">
        <v>0</v>
      </c>
      <c r="AL273" s="115">
        <v>0</v>
      </c>
      <c r="AM273" s="115">
        <f t="shared" si="4"/>
        <v>0</v>
      </c>
      <c r="AP273" s="70"/>
    </row>
    <row r="274" spans="1:42" ht="33" hidden="1" customHeight="1">
      <c r="A274" s="87">
        <v>1122</v>
      </c>
      <c r="B274" s="88" t="s">
        <v>911</v>
      </c>
      <c r="C274" s="117" t="s">
        <v>1413</v>
      </c>
      <c r="D274" s="115">
        <v>0</v>
      </c>
      <c r="E274" s="115">
        <v>0</v>
      </c>
      <c r="F274" s="115">
        <v>0</v>
      </c>
      <c r="G274" s="115">
        <v>0</v>
      </c>
      <c r="H274" s="115">
        <v>0</v>
      </c>
      <c r="I274" s="115">
        <v>0</v>
      </c>
      <c r="J274" s="115">
        <v>0</v>
      </c>
      <c r="K274" s="115">
        <v>0</v>
      </c>
      <c r="L274" s="115">
        <v>0</v>
      </c>
      <c r="M274" s="115">
        <v>0</v>
      </c>
      <c r="N274" s="115">
        <v>0</v>
      </c>
      <c r="O274" s="115">
        <v>0</v>
      </c>
      <c r="P274" s="115">
        <v>0</v>
      </c>
      <c r="Q274" s="115">
        <v>0</v>
      </c>
      <c r="R274" s="115">
        <v>0</v>
      </c>
      <c r="S274" s="115">
        <v>0</v>
      </c>
      <c r="T274" s="115">
        <v>0</v>
      </c>
      <c r="U274" s="115">
        <v>0</v>
      </c>
      <c r="V274" s="115">
        <v>0</v>
      </c>
      <c r="W274" s="115">
        <v>0</v>
      </c>
      <c r="X274" s="115">
        <v>0</v>
      </c>
      <c r="Y274" s="115">
        <v>0</v>
      </c>
      <c r="Z274" s="115">
        <v>0</v>
      </c>
      <c r="AA274" s="115">
        <v>0</v>
      </c>
      <c r="AB274" s="115">
        <v>0</v>
      </c>
      <c r="AC274" s="115">
        <v>0</v>
      </c>
      <c r="AD274" s="115">
        <v>0</v>
      </c>
      <c r="AE274" s="115">
        <v>0</v>
      </c>
      <c r="AF274" s="115">
        <v>0</v>
      </c>
      <c r="AG274" s="115">
        <v>0</v>
      </c>
      <c r="AH274" s="115">
        <v>0</v>
      </c>
      <c r="AI274" s="115">
        <v>0</v>
      </c>
      <c r="AJ274" s="115">
        <v>0</v>
      </c>
      <c r="AK274" s="115">
        <v>0</v>
      </c>
      <c r="AL274" s="115">
        <v>0</v>
      </c>
      <c r="AM274" s="115">
        <f t="shared" si="4"/>
        <v>0</v>
      </c>
      <c r="AP274" s="70"/>
    </row>
    <row r="275" spans="1:42" ht="33" hidden="1" customHeight="1">
      <c r="A275" s="87">
        <v>1123</v>
      </c>
      <c r="B275" s="88" t="s">
        <v>912</v>
      </c>
      <c r="C275" s="117" t="s">
        <v>1413</v>
      </c>
      <c r="D275" s="115">
        <v>0</v>
      </c>
      <c r="E275" s="115">
        <v>0</v>
      </c>
      <c r="F275" s="115">
        <v>0</v>
      </c>
      <c r="G275" s="115">
        <v>0</v>
      </c>
      <c r="H275" s="115">
        <v>0</v>
      </c>
      <c r="I275" s="115">
        <v>0</v>
      </c>
      <c r="J275" s="115">
        <v>0</v>
      </c>
      <c r="K275" s="115">
        <v>0</v>
      </c>
      <c r="L275" s="115">
        <v>0</v>
      </c>
      <c r="M275" s="115">
        <v>0</v>
      </c>
      <c r="N275" s="115">
        <v>0</v>
      </c>
      <c r="O275" s="115">
        <v>0</v>
      </c>
      <c r="P275" s="115">
        <v>0</v>
      </c>
      <c r="Q275" s="115">
        <v>0</v>
      </c>
      <c r="R275" s="115">
        <v>0</v>
      </c>
      <c r="S275" s="115">
        <v>0</v>
      </c>
      <c r="T275" s="115">
        <v>0</v>
      </c>
      <c r="U275" s="115">
        <v>0</v>
      </c>
      <c r="V275" s="115">
        <v>0</v>
      </c>
      <c r="W275" s="115">
        <v>0</v>
      </c>
      <c r="X275" s="115">
        <v>0</v>
      </c>
      <c r="Y275" s="115">
        <v>0</v>
      </c>
      <c r="Z275" s="115">
        <v>0</v>
      </c>
      <c r="AA275" s="115">
        <v>0</v>
      </c>
      <c r="AB275" s="115">
        <v>0</v>
      </c>
      <c r="AC275" s="115">
        <v>0</v>
      </c>
      <c r="AD275" s="115">
        <v>0</v>
      </c>
      <c r="AE275" s="115">
        <v>0</v>
      </c>
      <c r="AF275" s="115">
        <v>0</v>
      </c>
      <c r="AG275" s="115">
        <v>0</v>
      </c>
      <c r="AH275" s="115">
        <v>0</v>
      </c>
      <c r="AI275" s="115">
        <v>0</v>
      </c>
      <c r="AJ275" s="115">
        <v>0</v>
      </c>
      <c r="AK275" s="115">
        <v>0</v>
      </c>
      <c r="AL275" s="115">
        <v>0</v>
      </c>
      <c r="AM275" s="115">
        <f t="shared" si="4"/>
        <v>0</v>
      </c>
      <c r="AP275" s="70"/>
    </row>
    <row r="276" spans="1:42" ht="33" hidden="1" customHeight="1">
      <c r="A276" s="87">
        <v>1124</v>
      </c>
      <c r="B276" s="88" t="s">
        <v>913</v>
      </c>
      <c r="C276" s="117" t="s">
        <v>1413</v>
      </c>
      <c r="D276" s="115">
        <v>0</v>
      </c>
      <c r="E276" s="115">
        <v>0</v>
      </c>
      <c r="F276" s="115">
        <v>0</v>
      </c>
      <c r="G276" s="115">
        <v>0</v>
      </c>
      <c r="H276" s="115">
        <v>0</v>
      </c>
      <c r="I276" s="115">
        <v>0</v>
      </c>
      <c r="J276" s="115">
        <v>0</v>
      </c>
      <c r="K276" s="115">
        <v>0</v>
      </c>
      <c r="L276" s="115">
        <v>0</v>
      </c>
      <c r="M276" s="115">
        <v>0</v>
      </c>
      <c r="N276" s="115">
        <v>0</v>
      </c>
      <c r="O276" s="115">
        <v>0</v>
      </c>
      <c r="P276" s="115">
        <v>0</v>
      </c>
      <c r="Q276" s="115">
        <v>0</v>
      </c>
      <c r="R276" s="115">
        <v>0</v>
      </c>
      <c r="S276" s="115">
        <v>0</v>
      </c>
      <c r="T276" s="115">
        <v>0</v>
      </c>
      <c r="U276" s="115">
        <v>0</v>
      </c>
      <c r="V276" s="115">
        <v>0</v>
      </c>
      <c r="W276" s="115">
        <v>0</v>
      </c>
      <c r="X276" s="115">
        <v>0</v>
      </c>
      <c r="Y276" s="115">
        <v>0</v>
      </c>
      <c r="Z276" s="115">
        <v>0</v>
      </c>
      <c r="AA276" s="115">
        <v>0</v>
      </c>
      <c r="AB276" s="115">
        <v>0</v>
      </c>
      <c r="AC276" s="115">
        <v>0</v>
      </c>
      <c r="AD276" s="115">
        <v>0</v>
      </c>
      <c r="AE276" s="115">
        <v>0</v>
      </c>
      <c r="AF276" s="115">
        <v>0</v>
      </c>
      <c r="AG276" s="115">
        <v>0</v>
      </c>
      <c r="AH276" s="115">
        <v>0</v>
      </c>
      <c r="AI276" s="115">
        <v>0</v>
      </c>
      <c r="AJ276" s="115">
        <v>0</v>
      </c>
      <c r="AK276" s="115">
        <v>0</v>
      </c>
      <c r="AL276" s="115">
        <v>0</v>
      </c>
      <c r="AM276" s="115">
        <f t="shared" si="4"/>
        <v>0</v>
      </c>
      <c r="AP276" s="70"/>
    </row>
    <row r="277" spans="1:42" ht="33" hidden="1" customHeight="1">
      <c r="A277" s="87">
        <v>1125</v>
      </c>
      <c r="B277" s="88" t="s">
        <v>914</v>
      </c>
      <c r="C277" s="117" t="s">
        <v>1413</v>
      </c>
      <c r="D277" s="115">
        <v>0</v>
      </c>
      <c r="E277" s="115">
        <v>0</v>
      </c>
      <c r="F277" s="115">
        <v>0</v>
      </c>
      <c r="G277" s="115">
        <v>0</v>
      </c>
      <c r="H277" s="115">
        <v>0</v>
      </c>
      <c r="I277" s="115">
        <v>0</v>
      </c>
      <c r="J277" s="115">
        <v>0</v>
      </c>
      <c r="K277" s="115">
        <v>0</v>
      </c>
      <c r="L277" s="115">
        <v>0</v>
      </c>
      <c r="M277" s="115">
        <v>0</v>
      </c>
      <c r="N277" s="115">
        <v>0</v>
      </c>
      <c r="O277" s="115">
        <v>0</v>
      </c>
      <c r="P277" s="115">
        <v>0</v>
      </c>
      <c r="Q277" s="115">
        <v>0</v>
      </c>
      <c r="R277" s="115">
        <v>0</v>
      </c>
      <c r="S277" s="115">
        <v>0</v>
      </c>
      <c r="T277" s="115">
        <v>0</v>
      </c>
      <c r="U277" s="115">
        <v>0</v>
      </c>
      <c r="V277" s="115">
        <v>0</v>
      </c>
      <c r="W277" s="115">
        <v>0</v>
      </c>
      <c r="X277" s="115">
        <v>0</v>
      </c>
      <c r="Y277" s="115">
        <v>0</v>
      </c>
      <c r="Z277" s="115">
        <v>0</v>
      </c>
      <c r="AA277" s="115">
        <v>0</v>
      </c>
      <c r="AB277" s="115">
        <v>0</v>
      </c>
      <c r="AC277" s="115">
        <v>0</v>
      </c>
      <c r="AD277" s="115">
        <v>0</v>
      </c>
      <c r="AE277" s="115">
        <v>0</v>
      </c>
      <c r="AF277" s="115">
        <v>0</v>
      </c>
      <c r="AG277" s="115">
        <v>0</v>
      </c>
      <c r="AH277" s="115">
        <v>0</v>
      </c>
      <c r="AI277" s="115">
        <v>0</v>
      </c>
      <c r="AJ277" s="115">
        <v>0</v>
      </c>
      <c r="AK277" s="115">
        <v>0</v>
      </c>
      <c r="AL277" s="115">
        <v>0</v>
      </c>
      <c r="AM277" s="115">
        <f t="shared" si="4"/>
        <v>0</v>
      </c>
      <c r="AP277" s="70"/>
    </row>
    <row r="278" spans="1:42" ht="33" hidden="1" customHeight="1">
      <c r="A278" s="87">
        <v>1126</v>
      </c>
      <c r="B278" s="88" t="s">
        <v>915</v>
      </c>
      <c r="C278" s="117" t="s">
        <v>1413</v>
      </c>
      <c r="D278" s="115">
        <v>0</v>
      </c>
      <c r="E278" s="115">
        <v>0</v>
      </c>
      <c r="F278" s="115">
        <v>0</v>
      </c>
      <c r="G278" s="115">
        <v>0</v>
      </c>
      <c r="H278" s="115">
        <v>0</v>
      </c>
      <c r="I278" s="115">
        <v>0</v>
      </c>
      <c r="J278" s="115">
        <v>0</v>
      </c>
      <c r="K278" s="115">
        <v>0</v>
      </c>
      <c r="L278" s="115">
        <v>0</v>
      </c>
      <c r="M278" s="115">
        <v>0</v>
      </c>
      <c r="N278" s="115">
        <v>0</v>
      </c>
      <c r="O278" s="115">
        <v>0</v>
      </c>
      <c r="P278" s="115">
        <v>0</v>
      </c>
      <c r="Q278" s="115">
        <v>0</v>
      </c>
      <c r="R278" s="115">
        <v>0</v>
      </c>
      <c r="S278" s="115">
        <v>0</v>
      </c>
      <c r="T278" s="115">
        <v>0</v>
      </c>
      <c r="U278" s="115">
        <v>0</v>
      </c>
      <c r="V278" s="115">
        <v>0</v>
      </c>
      <c r="W278" s="115">
        <v>0</v>
      </c>
      <c r="X278" s="115">
        <v>0</v>
      </c>
      <c r="Y278" s="115">
        <v>0</v>
      </c>
      <c r="Z278" s="115">
        <v>0</v>
      </c>
      <c r="AA278" s="115">
        <v>0</v>
      </c>
      <c r="AB278" s="115">
        <v>0</v>
      </c>
      <c r="AC278" s="115">
        <v>0</v>
      </c>
      <c r="AD278" s="115">
        <v>0</v>
      </c>
      <c r="AE278" s="115">
        <v>0</v>
      </c>
      <c r="AF278" s="115">
        <v>0</v>
      </c>
      <c r="AG278" s="115">
        <v>0</v>
      </c>
      <c r="AH278" s="115">
        <v>0</v>
      </c>
      <c r="AI278" s="115">
        <v>0</v>
      </c>
      <c r="AJ278" s="115">
        <v>0</v>
      </c>
      <c r="AK278" s="115">
        <v>0</v>
      </c>
      <c r="AL278" s="115">
        <v>0</v>
      </c>
      <c r="AM278" s="115">
        <f t="shared" si="4"/>
        <v>0</v>
      </c>
      <c r="AP278" s="70"/>
    </row>
    <row r="279" spans="1:42" ht="33" hidden="1" customHeight="1">
      <c r="A279" s="87">
        <v>1127</v>
      </c>
      <c r="B279" s="88" t="s">
        <v>916</v>
      </c>
      <c r="C279" s="117" t="s">
        <v>1413</v>
      </c>
      <c r="D279" s="115">
        <v>0</v>
      </c>
      <c r="E279" s="115">
        <v>0</v>
      </c>
      <c r="F279" s="115">
        <v>0</v>
      </c>
      <c r="G279" s="115">
        <v>0</v>
      </c>
      <c r="H279" s="115">
        <v>0</v>
      </c>
      <c r="I279" s="115">
        <v>0</v>
      </c>
      <c r="J279" s="115">
        <v>0</v>
      </c>
      <c r="K279" s="115">
        <v>0</v>
      </c>
      <c r="L279" s="115">
        <v>0</v>
      </c>
      <c r="M279" s="115">
        <v>0</v>
      </c>
      <c r="N279" s="115">
        <v>0</v>
      </c>
      <c r="O279" s="115">
        <v>0</v>
      </c>
      <c r="P279" s="115">
        <v>0</v>
      </c>
      <c r="Q279" s="115">
        <v>0</v>
      </c>
      <c r="R279" s="115">
        <v>0</v>
      </c>
      <c r="S279" s="115">
        <v>0</v>
      </c>
      <c r="T279" s="115">
        <v>0</v>
      </c>
      <c r="U279" s="115">
        <v>0</v>
      </c>
      <c r="V279" s="115">
        <v>0</v>
      </c>
      <c r="W279" s="115">
        <v>0</v>
      </c>
      <c r="X279" s="115">
        <v>0</v>
      </c>
      <c r="Y279" s="115">
        <v>0</v>
      </c>
      <c r="Z279" s="115">
        <v>0</v>
      </c>
      <c r="AA279" s="115">
        <v>0</v>
      </c>
      <c r="AB279" s="115">
        <v>0</v>
      </c>
      <c r="AC279" s="115">
        <v>0</v>
      </c>
      <c r="AD279" s="115">
        <v>0</v>
      </c>
      <c r="AE279" s="115">
        <v>0</v>
      </c>
      <c r="AF279" s="115">
        <v>0</v>
      </c>
      <c r="AG279" s="115">
        <v>0</v>
      </c>
      <c r="AH279" s="115">
        <v>0</v>
      </c>
      <c r="AI279" s="115">
        <v>0</v>
      </c>
      <c r="AJ279" s="115">
        <v>0</v>
      </c>
      <c r="AK279" s="115">
        <v>0</v>
      </c>
      <c r="AL279" s="115">
        <v>0</v>
      </c>
      <c r="AM279" s="115">
        <f t="shared" si="4"/>
        <v>0</v>
      </c>
      <c r="AP279" s="70"/>
    </row>
    <row r="280" spans="1:42" ht="33" hidden="1" customHeight="1">
      <c r="A280" s="87">
        <v>1128</v>
      </c>
      <c r="B280" s="88" t="s">
        <v>917</v>
      </c>
      <c r="C280" s="117" t="s">
        <v>1413</v>
      </c>
      <c r="D280" s="115">
        <v>0</v>
      </c>
      <c r="E280" s="115">
        <v>0</v>
      </c>
      <c r="F280" s="115">
        <v>0</v>
      </c>
      <c r="G280" s="115">
        <v>0</v>
      </c>
      <c r="H280" s="115">
        <v>0</v>
      </c>
      <c r="I280" s="115">
        <v>0</v>
      </c>
      <c r="J280" s="115">
        <v>0</v>
      </c>
      <c r="K280" s="115">
        <v>0</v>
      </c>
      <c r="L280" s="115">
        <v>0</v>
      </c>
      <c r="M280" s="115">
        <v>0</v>
      </c>
      <c r="N280" s="115">
        <v>0</v>
      </c>
      <c r="O280" s="115">
        <v>0</v>
      </c>
      <c r="P280" s="115">
        <v>0</v>
      </c>
      <c r="Q280" s="115">
        <v>0</v>
      </c>
      <c r="R280" s="115">
        <v>0</v>
      </c>
      <c r="S280" s="115">
        <v>0</v>
      </c>
      <c r="T280" s="115">
        <v>0</v>
      </c>
      <c r="U280" s="115">
        <v>0</v>
      </c>
      <c r="V280" s="115">
        <v>0</v>
      </c>
      <c r="W280" s="115">
        <v>0</v>
      </c>
      <c r="X280" s="115">
        <v>0</v>
      </c>
      <c r="Y280" s="115">
        <v>0</v>
      </c>
      <c r="Z280" s="115">
        <v>0</v>
      </c>
      <c r="AA280" s="115">
        <v>0</v>
      </c>
      <c r="AB280" s="115">
        <v>0</v>
      </c>
      <c r="AC280" s="115">
        <v>0</v>
      </c>
      <c r="AD280" s="115">
        <v>0</v>
      </c>
      <c r="AE280" s="115">
        <v>0</v>
      </c>
      <c r="AF280" s="115">
        <v>0</v>
      </c>
      <c r="AG280" s="115">
        <v>0</v>
      </c>
      <c r="AH280" s="115">
        <v>0</v>
      </c>
      <c r="AI280" s="115">
        <v>0</v>
      </c>
      <c r="AJ280" s="115">
        <v>0</v>
      </c>
      <c r="AK280" s="115">
        <v>0</v>
      </c>
      <c r="AL280" s="115">
        <v>0</v>
      </c>
      <c r="AM280" s="115">
        <f t="shared" si="4"/>
        <v>0</v>
      </c>
      <c r="AP280" s="70"/>
    </row>
    <row r="281" spans="1:42" ht="33" hidden="1" customHeight="1">
      <c r="A281" s="87">
        <v>1129</v>
      </c>
      <c r="B281" s="88" t="s">
        <v>918</v>
      </c>
      <c r="C281" s="117" t="s">
        <v>1413</v>
      </c>
      <c r="D281" s="115">
        <v>0</v>
      </c>
      <c r="E281" s="115">
        <v>0</v>
      </c>
      <c r="F281" s="115">
        <v>0</v>
      </c>
      <c r="G281" s="115">
        <v>0</v>
      </c>
      <c r="H281" s="115">
        <v>0</v>
      </c>
      <c r="I281" s="115">
        <v>0</v>
      </c>
      <c r="J281" s="115">
        <v>0</v>
      </c>
      <c r="K281" s="115">
        <v>0</v>
      </c>
      <c r="L281" s="115">
        <v>0</v>
      </c>
      <c r="M281" s="115">
        <v>0</v>
      </c>
      <c r="N281" s="115">
        <v>0</v>
      </c>
      <c r="O281" s="115">
        <v>0</v>
      </c>
      <c r="P281" s="115">
        <v>0</v>
      </c>
      <c r="Q281" s="115">
        <v>0</v>
      </c>
      <c r="R281" s="115">
        <v>0</v>
      </c>
      <c r="S281" s="115">
        <v>0</v>
      </c>
      <c r="T281" s="115">
        <v>0</v>
      </c>
      <c r="U281" s="115">
        <v>0</v>
      </c>
      <c r="V281" s="115">
        <v>0</v>
      </c>
      <c r="W281" s="115">
        <v>0</v>
      </c>
      <c r="X281" s="115">
        <v>0</v>
      </c>
      <c r="Y281" s="115">
        <v>0</v>
      </c>
      <c r="Z281" s="115">
        <v>0</v>
      </c>
      <c r="AA281" s="115">
        <v>0</v>
      </c>
      <c r="AB281" s="115">
        <v>0</v>
      </c>
      <c r="AC281" s="115">
        <v>0</v>
      </c>
      <c r="AD281" s="115">
        <v>0</v>
      </c>
      <c r="AE281" s="115">
        <v>0</v>
      </c>
      <c r="AF281" s="115">
        <v>0</v>
      </c>
      <c r="AG281" s="115">
        <v>0</v>
      </c>
      <c r="AH281" s="115">
        <v>0</v>
      </c>
      <c r="AI281" s="115">
        <v>0</v>
      </c>
      <c r="AJ281" s="115">
        <v>0</v>
      </c>
      <c r="AK281" s="115">
        <v>0</v>
      </c>
      <c r="AL281" s="115">
        <v>0</v>
      </c>
      <c r="AM281" s="115">
        <f t="shared" si="4"/>
        <v>0</v>
      </c>
      <c r="AP281" s="70"/>
    </row>
    <row r="282" spans="1:42" ht="33" hidden="1" customHeight="1">
      <c r="A282" s="87">
        <v>1201</v>
      </c>
      <c r="B282" s="88" t="s">
        <v>919</v>
      </c>
      <c r="C282" s="117" t="s">
        <v>1413</v>
      </c>
      <c r="D282" s="115">
        <v>0</v>
      </c>
      <c r="E282" s="115">
        <v>0</v>
      </c>
      <c r="F282" s="115">
        <v>0</v>
      </c>
      <c r="G282" s="115">
        <v>0</v>
      </c>
      <c r="H282" s="115">
        <v>0</v>
      </c>
      <c r="I282" s="115">
        <v>0</v>
      </c>
      <c r="J282" s="115">
        <v>0</v>
      </c>
      <c r="K282" s="115">
        <v>0</v>
      </c>
      <c r="L282" s="115">
        <v>0</v>
      </c>
      <c r="M282" s="115">
        <v>0</v>
      </c>
      <c r="N282" s="115">
        <v>0</v>
      </c>
      <c r="O282" s="115">
        <v>0</v>
      </c>
      <c r="P282" s="115">
        <v>0</v>
      </c>
      <c r="Q282" s="115">
        <v>0</v>
      </c>
      <c r="R282" s="115">
        <v>0</v>
      </c>
      <c r="S282" s="115">
        <v>0</v>
      </c>
      <c r="T282" s="115">
        <v>0</v>
      </c>
      <c r="U282" s="115">
        <v>0</v>
      </c>
      <c r="V282" s="115">
        <v>0</v>
      </c>
      <c r="W282" s="115">
        <v>0</v>
      </c>
      <c r="X282" s="115">
        <v>0</v>
      </c>
      <c r="Y282" s="115">
        <v>0</v>
      </c>
      <c r="Z282" s="115">
        <v>0</v>
      </c>
      <c r="AA282" s="115">
        <v>0</v>
      </c>
      <c r="AB282" s="115">
        <v>0</v>
      </c>
      <c r="AC282" s="115">
        <v>0</v>
      </c>
      <c r="AD282" s="115">
        <v>0</v>
      </c>
      <c r="AE282" s="115">
        <v>0</v>
      </c>
      <c r="AF282" s="115">
        <v>0</v>
      </c>
      <c r="AG282" s="115">
        <v>0</v>
      </c>
      <c r="AH282" s="115">
        <v>0</v>
      </c>
      <c r="AI282" s="115">
        <v>0</v>
      </c>
      <c r="AJ282" s="115">
        <v>0</v>
      </c>
      <c r="AK282" s="115">
        <v>0</v>
      </c>
      <c r="AL282" s="115">
        <v>0</v>
      </c>
      <c r="AM282" s="115">
        <f t="shared" si="4"/>
        <v>0</v>
      </c>
      <c r="AP282" s="70"/>
    </row>
    <row r="283" spans="1:42" ht="33" hidden="1" customHeight="1">
      <c r="A283" s="87">
        <v>1202</v>
      </c>
      <c r="B283" s="88" t="s">
        <v>920</v>
      </c>
      <c r="C283" s="117" t="s">
        <v>1413</v>
      </c>
      <c r="D283" s="115">
        <v>0</v>
      </c>
      <c r="E283" s="115">
        <v>0</v>
      </c>
      <c r="F283" s="115">
        <v>0</v>
      </c>
      <c r="G283" s="115">
        <v>0</v>
      </c>
      <c r="H283" s="115">
        <v>0</v>
      </c>
      <c r="I283" s="115">
        <v>0</v>
      </c>
      <c r="J283" s="115">
        <v>0</v>
      </c>
      <c r="K283" s="115">
        <v>0</v>
      </c>
      <c r="L283" s="115">
        <v>0</v>
      </c>
      <c r="M283" s="115">
        <v>0</v>
      </c>
      <c r="N283" s="115">
        <v>0</v>
      </c>
      <c r="O283" s="115">
        <v>0</v>
      </c>
      <c r="P283" s="115">
        <v>0</v>
      </c>
      <c r="Q283" s="115">
        <v>0</v>
      </c>
      <c r="R283" s="115">
        <v>0</v>
      </c>
      <c r="S283" s="115">
        <v>0</v>
      </c>
      <c r="T283" s="115">
        <v>0</v>
      </c>
      <c r="U283" s="115">
        <v>0</v>
      </c>
      <c r="V283" s="115">
        <v>0</v>
      </c>
      <c r="W283" s="115">
        <v>0</v>
      </c>
      <c r="X283" s="115">
        <v>0</v>
      </c>
      <c r="Y283" s="115">
        <v>0</v>
      </c>
      <c r="Z283" s="115">
        <v>0</v>
      </c>
      <c r="AA283" s="115">
        <v>0</v>
      </c>
      <c r="AB283" s="115">
        <v>0</v>
      </c>
      <c r="AC283" s="115">
        <v>0</v>
      </c>
      <c r="AD283" s="115">
        <v>0</v>
      </c>
      <c r="AE283" s="115">
        <v>0</v>
      </c>
      <c r="AF283" s="115">
        <v>0</v>
      </c>
      <c r="AG283" s="115">
        <v>0</v>
      </c>
      <c r="AH283" s="115">
        <v>0</v>
      </c>
      <c r="AI283" s="115">
        <v>0</v>
      </c>
      <c r="AJ283" s="115">
        <v>0</v>
      </c>
      <c r="AK283" s="115">
        <v>0</v>
      </c>
      <c r="AL283" s="115">
        <v>0</v>
      </c>
      <c r="AM283" s="115">
        <f t="shared" si="4"/>
        <v>0</v>
      </c>
      <c r="AP283" s="70"/>
    </row>
    <row r="284" spans="1:42" ht="33" hidden="1" customHeight="1">
      <c r="A284" s="87">
        <v>1203</v>
      </c>
      <c r="B284" s="88" t="s">
        <v>921</v>
      </c>
      <c r="C284" s="117" t="s">
        <v>1413</v>
      </c>
      <c r="D284" s="115">
        <v>0</v>
      </c>
      <c r="E284" s="115">
        <v>0</v>
      </c>
      <c r="F284" s="115">
        <v>0</v>
      </c>
      <c r="G284" s="115">
        <v>0</v>
      </c>
      <c r="H284" s="115">
        <v>0</v>
      </c>
      <c r="I284" s="115">
        <v>0</v>
      </c>
      <c r="J284" s="115">
        <v>0</v>
      </c>
      <c r="K284" s="115">
        <v>0</v>
      </c>
      <c r="L284" s="115">
        <v>0</v>
      </c>
      <c r="M284" s="115">
        <v>0</v>
      </c>
      <c r="N284" s="115">
        <v>0</v>
      </c>
      <c r="O284" s="115">
        <v>0</v>
      </c>
      <c r="P284" s="115">
        <v>0</v>
      </c>
      <c r="Q284" s="115">
        <v>0</v>
      </c>
      <c r="R284" s="115">
        <v>0</v>
      </c>
      <c r="S284" s="115">
        <v>0</v>
      </c>
      <c r="T284" s="115">
        <v>0</v>
      </c>
      <c r="U284" s="115">
        <v>0</v>
      </c>
      <c r="V284" s="115">
        <v>0</v>
      </c>
      <c r="W284" s="115">
        <v>0</v>
      </c>
      <c r="X284" s="115">
        <v>0</v>
      </c>
      <c r="Y284" s="115">
        <v>0</v>
      </c>
      <c r="Z284" s="115">
        <v>0</v>
      </c>
      <c r="AA284" s="115">
        <v>0</v>
      </c>
      <c r="AB284" s="115">
        <v>0</v>
      </c>
      <c r="AC284" s="115">
        <v>0</v>
      </c>
      <c r="AD284" s="115">
        <v>0</v>
      </c>
      <c r="AE284" s="115">
        <v>0</v>
      </c>
      <c r="AF284" s="115">
        <v>0</v>
      </c>
      <c r="AG284" s="115">
        <v>0</v>
      </c>
      <c r="AH284" s="115">
        <v>0</v>
      </c>
      <c r="AI284" s="115">
        <v>0</v>
      </c>
      <c r="AJ284" s="115">
        <v>0</v>
      </c>
      <c r="AK284" s="115">
        <v>0</v>
      </c>
      <c r="AL284" s="115">
        <v>0</v>
      </c>
      <c r="AM284" s="115">
        <f t="shared" si="4"/>
        <v>0</v>
      </c>
      <c r="AP284" s="70"/>
    </row>
    <row r="285" spans="1:42" ht="33" hidden="1" customHeight="1">
      <c r="A285" s="87">
        <v>1204</v>
      </c>
      <c r="B285" s="88" t="s">
        <v>922</v>
      </c>
      <c r="C285" s="117" t="s">
        <v>1413</v>
      </c>
      <c r="D285" s="115">
        <v>0</v>
      </c>
      <c r="E285" s="115">
        <v>0</v>
      </c>
      <c r="F285" s="115">
        <v>0</v>
      </c>
      <c r="G285" s="115">
        <v>0</v>
      </c>
      <c r="H285" s="115">
        <v>0</v>
      </c>
      <c r="I285" s="115">
        <v>0</v>
      </c>
      <c r="J285" s="115">
        <v>0</v>
      </c>
      <c r="K285" s="115">
        <v>0</v>
      </c>
      <c r="L285" s="115">
        <v>0</v>
      </c>
      <c r="M285" s="115">
        <v>0</v>
      </c>
      <c r="N285" s="115">
        <v>0</v>
      </c>
      <c r="O285" s="115">
        <v>0</v>
      </c>
      <c r="P285" s="115">
        <v>0</v>
      </c>
      <c r="Q285" s="115">
        <v>0</v>
      </c>
      <c r="R285" s="115">
        <v>0</v>
      </c>
      <c r="S285" s="115">
        <v>0</v>
      </c>
      <c r="T285" s="115">
        <v>0</v>
      </c>
      <c r="U285" s="115">
        <v>0</v>
      </c>
      <c r="V285" s="115">
        <v>0</v>
      </c>
      <c r="W285" s="115">
        <v>0</v>
      </c>
      <c r="X285" s="115">
        <v>0</v>
      </c>
      <c r="Y285" s="115">
        <v>0</v>
      </c>
      <c r="Z285" s="115">
        <v>0</v>
      </c>
      <c r="AA285" s="115">
        <v>0</v>
      </c>
      <c r="AB285" s="115">
        <v>0</v>
      </c>
      <c r="AC285" s="115">
        <v>0</v>
      </c>
      <c r="AD285" s="115">
        <v>0</v>
      </c>
      <c r="AE285" s="115">
        <v>0</v>
      </c>
      <c r="AF285" s="115">
        <v>0</v>
      </c>
      <c r="AG285" s="115">
        <v>0</v>
      </c>
      <c r="AH285" s="115">
        <v>0</v>
      </c>
      <c r="AI285" s="115">
        <v>0</v>
      </c>
      <c r="AJ285" s="115">
        <v>0</v>
      </c>
      <c r="AK285" s="115">
        <v>0</v>
      </c>
      <c r="AL285" s="115">
        <v>0</v>
      </c>
      <c r="AM285" s="115">
        <f t="shared" si="4"/>
        <v>0</v>
      </c>
      <c r="AP285" s="70"/>
    </row>
    <row r="286" spans="1:42" ht="33" hidden="1" customHeight="1">
      <c r="A286" s="87">
        <v>1205</v>
      </c>
      <c r="B286" s="88" t="s">
        <v>923</v>
      </c>
      <c r="C286" s="117" t="s">
        <v>1413</v>
      </c>
      <c r="D286" s="115">
        <v>0</v>
      </c>
      <c r="E286" s="115">
        <v>0</v>
      </c>
      <c r="F286" s="115">
        <v>0</v>
      </c>
      <c r="G286" s="115">
        <v>0</v>
      </c>
      <c r="H286" s="115">
        <v>0</v>
      </c>
      <c r="I286" s="115">
        <v>0</v>
      </c>
      <c r="J286" s="115">
        <v>0</v>
      </c>
      <c r="K286" s="115">
        <v>0</v>
      </c>
      <c r="L286" s="115">
        <v>0</v>
      </c>
      <c r="M286" s="115">
        <v>0</v>
      </c>
      <c r="N286" s="115">
        <v>0</v>
      </c>
      <c r="O286" s="115">
        <v>0</v>
      </c>
      <c r="P286" s="115">
        <v>0</v>
      </c>
      <c r="Q286" s="115">
        <v>0</v>
      </c>
      <c r="R286" s="115">
        <v>0</v>
      </c>
      <c r="S286" s="115">
        <v>0</v>
      </c>
      <c r="T286" s="115">
        <v>0</v>
      </c>
      <c r="U286" s="115">
        <v>0</v>
      </c>
      <c r="V286" s="115">
        <v>0</v>
      </c>
      <c r="W286" s="115">
        <v>0</v>
      </c>
      <c r="X286" s="115">
        <v>0</v>
      </c>
      <c r="Y286" s="115">
        <v>0</v>
      </c>
      <c r="Z286" s="115">
        <v>0</v>
      </c>
      <c r="AA286" s="115">
        <v>0</v>
      </c>
      <c r="AB286" s="115">
        <v>0</v>
      </c>
      <c r="AC286" s="115">
        <v>0</v>
      </c>
      <c r="AD286" s="115">
        <v>0</v>
      </c>
      <c r="AE286" s="115">
        <v>0</v>
      </c>
      <c r="AF286" s="115">
        <v>0</v>
      </c>
      <c r="AG286" s="115">
        <v>0</v>
      </c>
      <c r="AH286" s="115">
        <v>0</v>
      </c>
      <c r="AI286" s="115">
        <v>0</v>
      </c>
      <c r="AJ286" s="115">
        <v>0</v>
      </c>
      <c r="AK286" s="115">
        <v>0</v>
      </c>
      <c r="AL286" s="115">
        <v>0</v>
      </c>
      <c r="AM286" s="115">
        <f t="shared" si="4"/>
        <v>0</v>
      </c>
      <c r="AP286" s="70"/>
    </row>
    <row r="287" spans="1:42" ht="33" hidden="1" customHeight="1">
      <c r="A287" s="87">
        <v>1206</v>
      </c>
      <c r="B287" s="88" t="s">
        <v>924</v>
      </c>
      <c r="C287" s="117" t="s">
        <v>1413</v>
      </c>
      <c r="D287" s="115">
        <v>0</v>
      </c>
      <c r="E287" s="115">
        <v>0</v>
      </c>
      <c r="F287" s="115">
        <v>0</v>
      </c>
      <c r="G287" s="115">
        <v>0</v>
      </c>
      <c r="H287" s="115">
        <v>0</v>
      </c>
      <c r="I287" s="115">
        <v>0</v>
      </c>
      <c r="J287" s="115">
        <v>0</v>
      </c>
      <c r="K287" s="115">
        <v>0</v>
      </c>
      <c r="L287" s="115">
        <v>0</v>
      </c>
      <c r="M287" s="115">
        <v>0</v>
      </c>
      <c r="N287" s="115">
        <v>0</v>
      </c>
      <c r="O287" s="115">
        <v>0</v>
      </c>
      <c r="P287" s="115">
        <v>0</v>
      </c>
      <c r="Q287" s="115">
        <v>0</v>
      </c>
      <c r="R287" s="115">
        <v>0</v>
      </c>
      <c r="S287" s="115">
        <v>0</v>
      </c>
      <c r="T287" s="115">
        <v>0</v>
      </c>
      <c r="U287" s="115">
        <v>0</v>
      </c>
      <c r="V287" s="115">
        <v>0</v>
      </c>
      <c r="W287" s="115">
        <v>0</v>
      </c>
      <c r="X287" s="115">
        <v>0</v>
      </c>
      <c r="Y287" s="115">
        <v>0</v>
      </c>
      <c r="Z287" s="115">
        <v>0</v>
      </c>
      <c r="AA287" s="115">
        <v>0</v>
      </c>
      <c r="AB287" s="115">
        <v>0</v>
      </c>
      <c r="AC287" s="115">
        <v>0</v>
      </c>
      <c r="AD287" s="115">
        <v>0</v>
      </c>
      <c r="AE287" s="115">
        <v>0</v>
      </c>
      <c r="AF287" s="115">
        <v>0</v>
      </c>
      <c r="AG287" s="115">
        <v>0</v>
      </c>
      <c r="AH287" s="115">
        <v>0</v>
      </c>
      <c r="AI287" s="115">
        <v>0</v>
      </c>
      <c r="AJ287" s="115">
        <v>0</v>
      </c>
      <c r="AK287" s="115">
        <v>0</v>
      </c>
      <c r="AL287" s="115">
        <v>0</v>
      </c>
      <c r="AM287" s="115">
        <f t="shared" si="4"/>
        <v>0</v>
      </c>
      <c r="AP287" s="70"/>
    </row>
    <row r="288" spans="1:42" ht="33" hidden="1" customHeight="1">
      <c r="A288" s="87">
        <v>1207</v>
      </c>
      <c r="B288" s="88" t="s">
        <v>925</v>
      </c>
      <c r="C288" s="117" t="s">
        <v>1413</v>
      </c>
      <c r="D288" s="115">
        <v>0</v>
      </c>
      <c r="E288" s="115">
        <v>0</v>
      </c>
      <c r="F288" s="115">
        <v>0</v>
      </c>
      <c r="G288" s="115">
        <v>0</v>
      </c>
      <c r="H288" s="115">
        <v>0</v>
      </c>
      <c r="I288" s="115">
        <v>0</v>
      </c>
      <c r="J288" s="115">
        <v>0</v>
      </c>
      <c r="K288" s="115">
        <v>0</v>
      </c>
      <c r="L288" s="115">
        <v>0</v>
      </c>
      <c r="M288" s="115">
        <v>0</v>
      </c>
      <c r="N288" s="115">
        <v>0</v>
      </c>
      <c r="O288" s="115">
        <v>0</v>
      </c>
      <c r="P288" s="115">
        <v>0</v>
      </c>
      <c r="Q288" s="115">
        <v>0</v>
      </c>
      <c r="R288" s="115">
        <v>0</v>
      </c>
      <c r="S288" s="115">
        <v>0</v>
      </c>
      <c r="T288" s="115">
        <v>0</v>
      </c>
      <c r="U288" s="115">
        <v>0</v>
      </c>
      <c r="V288" s="115">
        <v>0</v>
      </c>
      <c r="W288" s="115">
        <v>0</v>
      </c>
      <c r="X288" s="115">
        <v>0</v>
      </c>
      <c r="Y288" s="115">
        <v>0</v>
      </c>
      <c r="Z288" s="115">
        <v>0</v>
      </c>
      <c r="AA288" s="115">
        <v>0</v>
      </c>
      <c r="AB288" s="115">
        <v>0</v>
      </c>
      <c r="AC288" s="115">
        <v>0</v>
      </c>
      <c r="AD288" s="115">
        <v>0</v>
      </c>
      <c r="AE288" s="115">
        <v>0</v>
      </c>
      <c r="AF288" s="115">
        <v>0</v>
      </c>
      <c r="AG288" s="115">
        <v>0</v>
      </c>
      <c r="AH288" s="115">
        <v>0</v>
      </c>
      <c r="AI288" s="115">
        <v>0</v>
      </c>
      <c r="AJ288" s="115">
        <v>0</v>
      </c>
      <c r="AK288" s="115">
        <v>0</v>
      </c>
      <c r="AL288" s="115">
        <v>0</v>
      </c>
      <c r="AM288" s="115">
        <f t="shared" si="4"/>
        <v>0</v>
      </c>
      <c r="AP288" s="70"/>
    </row>
    <row r="289" spans="1:42" ht="33" hidden="1" customHeight="1">
      <c r="A289" s="87">
        <v>1208</v>
      </c>
      <c r="B289" s="88" t="s">
        <v>926</v>
      </c>
      <c r="C289" s="117" t="s">
        <v>1413</v>
      </c>
      <c r="D289" s="115">
        <v>0</v>
      </c>
      <c r="E289" s="115">
        <v>0</v>
      </c>
      <c r="F289" s="115">
        <v>0</v>
      </c>
      <c r="G289" s="115">
        <v>0</v>
      </c>
      <c r="H289" s="115">
        <v>0</v>
      </c>
      <c r="I289" s="115">
        <v>0</v>
      </c>
      <c r="J289" s="115">
        <v>0</v>
      </c>
      <c r="K289" s="115">
        <v>0</v>
      </c>
      <c r="L289" s="115">
        <v>0</v>
      </c>
      <c r="M289" s="115">
        <v>0</v>
      </c>
      <c r="N289" s="115">
        <v>0</v>
      </c>
      <c r="O289" s="115">
        <v>0</v>
      </c>
      <c r="P289" s="115">
        <v>0</v>
      </c>
      <c r="Q289" s="115">
        <v>0</v>
      </c>
      <c r="R289" s="115">
        <v>0</v>
      </c>
      <c r="S289" s="115">
        <v>0</v>
      </c>
      <c r="T289" s="115">
        <v>0</v>
      </c>
      <c r="U289" s="115">
        <v>0</v>
      </c>
      <c r="V289" s="115">
        <v>0</v>
      </c>
      <c r="W289" s="115">
        <v>0</v>
      </c>
      <c r="X289" s="115">
        <v>0</v>
      </c>
      <c r="Y289" s="115">
        <v>0</v>
      </c>
      <c r="Z289" s="115">
        <v>0</v>
      </c>
      <c r="AA289" s="115">
        <v>0</v>
      </c>
      <c r="AB289" s="115">
        <v>0</v>
      </c>
      <c r="AC289" s="115">
        <v>0</v>
      </c>
      <c r="AD289" s="115">
        <v>0</v>
      </c>
      <c r="AE289" s="115">
        <v>0</v>
      </c>
      <c r="AF289" s="115">
        <v>0</v>
      </c>
      <c r="AG289" s="115">
        <v>0</v>
      </c>
      <c r="AH289" s="115">
        <v>0</v>
      </c>
      <c r="AI289" s="115">
        <v>0</v>
      </c>
      <c r="AJ289" s="115">
        <v>0</v>
      </c>
      <c r="AK289" s="115">
        <v>0</v>
      </c>
      <c r="AL289" s="115">
        <v>0</v>
      </c>
      <c r="AM289" s="115">
        <f t="shared" si="4"/>
        <v>0</v>
      </c>
      <c r="AP289" s="70"/>
    </row>
    <row r="290" spans="1:42" ht="33" hidden="1" customHeight="1">
      <c r="A290" s="87">
        <v>1209</v>
      </c>
      <c r="B290" s="88" t="s">
        <v>927</v>
      </c>
      <c r="C290" s="117" t="s">
        <v>1413</v>
      </c>
      <c r="D290" s="115">
        <v>0</v>
      </c>
      <c r="E290" s="115">
        <v>0</v>
      </c>
      <c r="F290" s="115">
        <v>0</v>
      </c>
      <c r="G290" s="115">
        <v>0</v>
      </c>
      <c r="H290" s="115">
        <v>0</v>
      </c>
      <c r="I290" s="115">
        <v>0</v>
      </c>
      <c r="J290" s="115">
        <v>0</v>
      </c>
      <c r="K290" s="115">
        <v>0</v>
      </c>
      <c r="L290" s="115">
        <v>0</v>
      </c>
      <c r="M290" s="115">
        <v>0</v>
      </c>
      <c r="N290" s="115">
        <v>0</v>
      </c>
      <c r="O290" s="115">
        <v>0</v>
      </c>
      <c r="P290" s="115">
        <v>0</v>
      </c>
      <c r="Q290" s="115">
        <v>0</v>
      </c>
      <c r="R290" s="115">
        <v>0</v>
      </c>
      <c r="S290" s="115">
        <v>0</v>
      </c>
      <c r="T290" s="115">
        <v>0</v>
      </c>
      <c r="U290" s="115">
        <v>0</v>
      </c>
      <c r="V290" s="115">
        <v>0</v>
      </c>
      <c r="W290" s="115">
        <v>0</v>
      </c>
      <c r="X290" s="115">
        <v>0</v>
      </c>
      <c r="Y290" s="115">
        <v>0</v>
      </c>
      <c r="Z290" s="115">
        <v>0</v>
      </c>
      <c r="AA290" s="115">
        <v>0</v>
      </c>
      <c r="AB290" s="115">
        <v>0</v>
      </c>
      <c r="AC290" s="115">
        <v>0</v>
      </c>
      <c r="AD290" s="115">
        <v>0</v>
      </c>
      <c r="AE290" s="115">
        <v>0</v>
      </c>
      <c r="AF290" s="115">
        <v>0</v>
      </c>
      <c r="AG290" s="115">
        <v>0</v>
      </c>
      <c r="AH290" s="115">
        <v>0</v>
      </c>
      <c r="AI290" s="115">
        <v>0</v>
      </c>
      <c r="AJ290" s="115">
        <v>0</v>
      </c>
      <c r="AK290" s="115">
        <v>0</v>
      </c>
      <c r="AL290" s="115">
        <v>0</v>
      </c>
      <c r="AM290" s="115">
        <f t="shared" si="4"/>
        <v>0</v>
      </c>
      <c r="AP290" s="70"/>
    </row>
    <row r="291" spans="1:42" ht="33" hidden="1" customHeight="1">
      <c r="A291" s="87">
        <v>1210</v>
      </c>
      <c r="B291" s="88" t="s">
        <v>928</v>
      </c>
      <c r="C291" s="117" t="s">
        <v>1413</v>
      </c>
      <c r="D291" s="115">
        <v>0</v>
      </c>
      <c r="E291" s="115">
        <v>0</v>
      </c>
      <c r="F291" s="115">
        <v>0</v>
      </c>
      <c r="G291" s="115">
        <v>0</v>
      </c>
      <c r="H291" s="115">
        <v>0</v>
      </c>
      <c r="I291" s="115">
        <v>0</v>
      </c>
      <c r="J291" s="115">
        <v>0</v>
      </c>
      <c r="K291" s="115">
        <v>0</v>
      </c>
      <c r="L291" s="115">
        <v>0</v>
      </c>
      <c r="M291" s="115">
        <v>0</v>
      </c>
      <c r="N291" s="115">
        <v>0</v>
      </c>
      <c r="O291" s="115">
        <v>0</v>
      </c>
      <c r="P291" s="115">
        <v>0</v>
      </c>
      <c r="Q291" s="115">
        <v>0</v>
      </c>
      <c r="R291" s="115">
        <v>0</v>
      </c>
      <c r="S291" s="115">
        <v>0</v>
      </c>
      <c r="T291" s="115">
        <v>0</v>
      </c>
      <c r="U291" s="115">
        <v>0</v>
      </c>
      <c r="V291" s="115">
        <v>0</v>
      </c>
      <c r="W291" s="115">
        <v>0</v>
      </c>
      <c r="X291" s="115">
        <v>0</v>
      </c>
      <c r="Y291" s="115">
        <v>0</v>
      </c>
      <c r="Z291" s="115">
        <v>0</v>
      </c>
      <c r="AA291" s="115">
        <v>0</v>
      </c>
      <c r="AB291" s="115">
        <v>0</v>
      </c>
      <c r="AC291" s="115">
        <v>0</v>
      </c>
      <c r="AD291" s="115">
        <v>0</v>
      </c>
      <c r="AE291" s="115">
        <v>0</v>
      </c>
      <c r="AF291" s="115">
        <v>0</v>
      </c>
      <c r="AG291" s="115">
        <v>0</v>
      </c>
      <c r="AH291" s="115">
        <v>0</v>
      </c>
      <c r="AI291" s="115">
        <v>0</v>
      </c>
      <c r="AJ291" s="115">
        <v>0</v>
      </c>
      <c r="AK291" s="115">
        <v>0</v>
      </c>
      <c r="AL291" s="115">
        <v>0</v>
      </c>
      <c r="AM291" s="115">
        <f t="shared" si="4"/>
        <v>0</v>
      </c>
      <c r="AP291" s="70"/>
    </row>
    <row r="292" spans="1:42" ht="33" hidden="1" customHeight="1">
      <c r="A292" s="87">
        <v>1211</v>
      </c>
      <c r="B292" s="88" t="s">
        <v>929</v>
      </c>
      <c r="C292" s="117" t="s">
        <v>1413</v>
      </c>
      <c r="D292" s="115">
        <v>0</v>
      </c>
      <c r="E292" s="115">
        <v>0</v>
      </c>
      <c r="F292" s="115">
        <v>0</v>
      </c>
      <c r="G292" s="115">
        <v>0</v>
      </c>
      <c r="H292" s="115">
        <v>0</v>
      </c>
      <c r="I292" s="115">
        <v>0</v>
      </c>
      <c r="J292" s="115">
        <v>0</v>
      </c>
      <c r="K292" s="115">
        <v>0</v>
      </c>
      <c r="L292" s="115">
        <v>0</v>
      </c>
      <c r="M292" s="115">
        <v>0</v>
      </c>
      <c r="N292" s="115">
        <v>0</v>
      </c>
      <c r="O292" s="115">
        <v>0</v>
      </c>
      <c r="P292" s="115">
        <v>0</v>
      </c>
      <c r="Q292" s="115">
        <v>0</v>
      </c>
      <c r="R292" s="115">
        <v>0</v>
      </c>
      <c r="S292" s="115">
        <v>0</v>
      </c>
      <c r="T292" s="115">
        <v>0</v>
      </c>
      <c r="U292" s="115">
        <v>0</v>
      </c>
      <c r="V292" s="115">
        <v>0</v>
      </c>
      <c r="W292" s="115">
        <v>0</v>
      </c>
      <c r="X292" s="115">
        <v>0</v>
      </c>
      <c r="Y292" s="115">
        <v>0</v>
      </c>
      <c r="Z292" s="115">
        <v>0</v>
      </c>
      <c r="AA292" s="115">
        <v>0</v>
      </c>
      <c r="AB292" s="115">
        <v>0</v>
      </c>
      <c r="AC292" s="115">
        <v>0</v>
      </c>
      <c r="AD292" s="115">
        <v>0</v>
      </c>
      <c r="AE292" s="115">
        <v>0</v>
      </c>
      <c r="AF292" s="115">
        <v>0</v>
      </c>
      <c r="AG292" s="115">
        <v>0</v>
      </c>
      <c r="AH292" s="115">
        <v>0</v>
      </c>
      <c r="AI292" s="115">
        <v>0</v>
      </c>
      <c r="AJ292" s="115">
        <v>0</v>
      </c>
      <c r="AK292" s="115">
        <v>0</v>
      </c>
      <c r="AL292" s="115">
        <v>0</v>
      </c>
      <c r="AM292" s="115">
        <f t="shared" si="4"/>
        <v>0</v>
      </c>
      <c r="AP292" s="70"/>
    </row>
    <row r="293" spans="1:42" ht="33" hidden="1" customHeight="1">
      <c r="A293" s="87">
        <v>1212</v>
      </c>
      <c r="B293" s="88" t="s">
        <v>930</v>
      </c>
      <c r="C293" s="117" t="s">
        <v>1413</v>
      </c>
      <c r="D293" s="115">
        <v>0</v>
      </c>
      <c r="E293" s="115">
        <v>0</v>
      </c>
      <c r="F293" s="115">
        <v>0</v>
      </c>
      <c r="G293" s="115">
        <v>0</v>
      </c>
      <c r="H293" s="115">
        <v>0</v>
      </c>
      <c r="I293" s="115">
        <v>0</v>
      </c>
      <c r="J293" s="115">
        <v>0</v>
      </c>
      <c r="K293" s="115">
        <v>0</v>
      </c>
      <c r="L293" s="115">
        <v>0</v>
      </c>
      <c r="M293" s="115">
        <v>0</v>
      </c>
      <c r="N293" s="115">
        <v>0</v>
      </c>
      <c r="O293" s="115">
        <v>0</v>
      </c>
      <c r="P293" s="115">
        <v>0</v>
      </c>
      <c r="Q293" s="115">
        <v>0</v>
      </c>
      <c r="R293" s="115">
        <v>0</v>
      </c>
      <c r="S293" s="115">
        <v>0</v>
      </c>
      <c r="T293" s="115">
        <v>0</v>
      </c>
      <c r="U293" s="115">
        <v>0</v>
      </c>
      <c r="V293" s="115">
        <v>0</v>
      </c>
      <c r="W293" s="115">
        <v>0</v>
      </c>
      <c r="X293" s="115">
        <v>0</v>
      </c>
      <c r="Y293" s="115">
        <v>0</v>
      </c>
      <c r="Z293" s="115">
        <v>0</v>
      </c>
      <c r="AA293" s="115">
        <v>0</v>
      </c>
      <c r="AB293" s="115">
        <v>0</v>
      </c>
      <c r="AC293" s="115">
        <v>0</v>
      </c>
      <c r="AD293" s="115">
        <v>0</v>
      </c>
      <c r="AE293" s="115">
        <v>0</v>
      </c>
      <c r="AF293" s="115">
        <v>0</v>
      </c>
      <c r="AG293" s="115">
        <v>0</v>
      </c>
      <c r="AH293" s="115">
        <v>0</v>
      </c>
      <c r="AI293" s="115">
        <v>0</v>
      </c>
      <c r="AJ293" s="115">
        <v>0</v>
      </c>
      <c r="AK293" s="115">
        <v>0</v>
      </c>
      <c r="AL293" s="115">
        <v>0</v>
      </c>
      <c r="AM293" s="115">
        <f t="shared" si="4"/>
        <v>0</v>
      </c>
      <c r="AP293" s="70"/>
    </row>
    <row r="294" spans="1:42" ht="33" hidden="1" customHeight="1">
      <c r="A294" s="87">
        <v>1213</v>
      </c>
      <c r="B294" s="88" t="s">
        <v>931</v>
      </c>
      <c r="C294" s="117" t="s">
        <v>1413</v>
      </c>
      <c r="D294" s="115">
        <v>0</v>
      </c>
      <c r="E294" s="115">
        <v>0</v>
      </c>
      <c r="F294" s="115">
        <v>0</v>
      </c>
      <c r="G294" s="115">
        <v>0</v>
      </c>
      <c r="H294" s="115">
        <v>0</v>
      </c>
      <c r="I294" s="115">
        <v>0</v>
      </c>
      <c r="J294" s="115">
        <v>0</v>
      </c>
      <c r="K294" s="115">
        <v>0</v>
      </c>
      <c r="L294" s="115">
        <v>0</v>
      </c>
      <c r="M294" s="115">
        <v>0</v>
      </c>
      <c r="N294" s="115">
        <v>0</v>
      </c>
      <c r="O294" s="115">
        <v>0</v>
      </c>
      <c r="P294" s="115">
        <v>0</v>
      </c>
      <c r="Q294" s="115">
        <v>0</v>
      </c>
      <c r="R294" s="115">
        <v>0</v>
      </c>
      <c r="S294" s="115">
        <v>0</v>
      </c>
      <c r="T294" s="115">
        <v>0</v>
      </c>
      <c r="U294" s="115">
        <v>0</v>
      </c>
      <c r="V294" s="115">
        <v>0</v>
      </c>
      <c r="W294" s="115">
        <v>0</v>
      </c>
      <c r="X294" s="115">
        <v>0</v>
      </c>
      <c r="Y294" s="115">
        <v>0</v>
      </c>
      <c r="Z294" s="115">
        <v>0</v>
      </c>
      <c r="AA294" s="115">
        <v>0</v>
      </c>
      <c r="AB294" s="115">
        <v>0</v>
      </c>
      <c r="AC294" s="115">
        <v>0</v>
      </c>
      <c r="AD294" s="115">
        <v>0</v>
      </c>
      <c r="AE294" s="115">
        <v>0</v>
      </c>
      <c r="AF294" s="115">
        <v>0</v>
      </c>
      <c r="AG294" s="115">
        <v>0</v>
      </c>
      <c r="AH294" s="115">
        <v>0</v>
      </c>
      <c r="AI294" s="115">
        <v>0</v>
      </c>
      <c r="AJ294" s="115">
        <v>0</v>
      </c>
      <c r="AK294" s="115">
        <v>0</v>
      </c>
      <c r="AL294" s="115">
        <v>0</v>
      </c>
      <c r="AM294" s="115">
        <f t="shared" si="4"/>
        <v>0</v>
      </c>
      <c r="AP294" s="70"/>
    </row>
    <row r="295" spans="1:42" ht="33" hidden="1" customHeight="1">
      <c r="A295" s="87">
        <v>1214</v>
      </c>
      <c r="B295" s="88" t="s">
        <v>932</v>
      </c>
      <c r="C295" s="117" t="s">
        <v>1413</v>
      </c>
      <c r="D295" s="115">
        <v>0</v>
      </c>
      <c r="E295" s="115">
        <v>0</v>
      </c>
      <c r="F295" s="115">
        <v>0</v>
      </c>
      <c r="G295" s="115">
        <v>0</v>
      </c>
      <c r="H295" s="115">
        <v>0</v>
      </c>
      <c r="I295" s="115">
        <v>0</v>
      </c>
      <c r="J295" s="115">
        <v>0</v>
      </c>
      <c r="K295" s="115">
        <v>0</v>
      </c>
      <c r="L295" s="115">
        <v>0</v>
      </c>
      <c r="M295" s="115">
        <v>0</v>
      </c>
      <c r="N295" s="115">
        <v>0</v>
      </c>
      <c r="O295" s="115">
        <v>0</v>
      </c>
      <c r="P295" s="115">
        <v>0</v>
      </c>
      <c r="Q295" s="115">
        <v>0</v>
      </c>
      <c r="R295" s="115">
        <v>0</v>
      </c>
      <c r="S295" s="115">
        <v>0</v>
      </c>
      <c r="T295" s="115">
        <v>0</v>
      </c>
      <c r="U295" s="115">
        <v>0</v>
      </c>
      <c r="V295" s="115">
        <v>0</v>
      </c>
      <c r="W295" s="115">
        <v>0</v>
      </c>
      <c r="X295" s="115">
        <v>0</v>
      </c>
      <c r="Y295" s="115">
        <v>0</v>
      </c>
      <c r="Z295" s="115">
        <v>0</v>
      </c>
      <c r="AA295" s="115">
        <v>0</v>
      </c>
      <c r="AB295" s="115">
        <v>0</v>
      </c>
      <c r="AC295" s="115">
        <v>0</v>
      </c>
      <c r="AD295" s="115">
        <v>0</v>
      </c>
      <c r="AE295" s="115">
        <v>0</v>
      </c>
      <c r="AF295" s="115">
        <v>0</v>
      </c>
      <c r="AG295" s="115">
        <v>0</v>
      </c>
      <c r="AH295" s="115">
        <v>0</v>
      </c>
      <c r="AI295" s="115">
        <v>0</v>
      </c>
      <c r="AJ295" s="115">
        <v>0</v>
      </c>
      <c r="AK295" s="115">
        <v>0</v>
      </c>
      <c r="AL295" s="115">
        <v>0</v>
      </c>
      <c r="AM295" s="115">
        <f t="shared" si="4"/>
        <v>0</v>
      </c>
      <c r="AP295" s="70"/>
    </row>
    <row r="296" spans="1:42" ht="33" hidden="1" customHeight="1">
      <c r="A296" s="87">
        <v>1215</v>
      </c>
      <c r="B296" s="88" t="s">
        <v>933</v>
      </c>
      <c r="C296" s="117" t="s">
        <v>1413</v>
      </c>
      <c r="D296" s="115">
        <v>0</v>
      </c>
      <c r="E296" s="115">
        <v>0</v>
      </c>
      <c r="F296" s="115">
        <v>0</v>
      </c>
      <c r="G296" s="115">
        <v>0</v>
      </c>
      <c r="H296" s="115">
        <v>0</v>
      </c>
      <c r="I296" s="115">
        <v>0</v>
      </c>
      <c r="J296" s="115">
        <v>0</v>
      </c>
      <c r="K296" s="115">
        <v>0</v>
      </c>
      <c r="L296" s="115">
        <v>0</v>
      </c>
      <c r="M296" s="115">
        <v>0</v>
      </c>
      <c r="N296" s="115">
        <v>0</v>
      </c>
      <c r="O296" s="115">
        <v>0</v>
      </c>
      <c r="P296" s="115">
        <v>0</v>
      </c>
      <c r="Q296" s="115">
        <v>0</v>
      </c>
      <c r="R296" s="115">
        <v>0</v>
      </c>
      <c r="S296" s="115">
        <v>0</v>
      </c>
      <c r="T296" s="115">
        <v>0</v>
      </c>
      <c r="U296" s="115">
        <v>0</v>
      </c>
      <c r="V296" s="115">
        <v>0</v>
      </c>
      <c r="W296" s="115">
        <v>0</v>
      </c>
      <c r="X296" s="115">
        <v>0</v>
      </c>
      <c r="Y296" s="115">
        <v>0</v>
      </c>
      <c r="Z296" s="115">
        <v>0</v>
      </c>
      <c r="AA296" s="115">
        <v>0</v>
      </c>
      <c r="AB296" s="115">
        <v>0</v>
      </c>
      <c r="AC296" s="115">
        <v>0</v>
      </c>
      <c r="AD296" s="115">
        <v>0</v>
      </c>
      <c r="AE296" s="115">
        <v>0</v>
      </c>
      <c r="AF296" s="115">
        <v>0</v>
      </c>
      <c r="AG296" s="115">
        <v>0</v>
      </c>
      <c r="AH296" s="115">
        <v>0</v>
      </c>
      <c r="AI296" s="115">
        <v>0</v>
      </c>
      <c r="AJ296" s="115">
        <v>0</v>
      </c>
      <c r="AK296" s="115">
        <v>0</v>
      </c>
      <c r="AL296" s="115">
        <v>0</v>
      </c>
      <c r="AM296" s="115">
        <f t="shared" si="4"/>
        <v>0</v>
      </c>
      <c r="AP296" s="70"/>
    </row>
    <row r="297" spans="1:42" ht="33" hidden="1" customHeight="1">
      <c r="A297" s="87">
        <v>1216</v>
      </c>
      <c r="B297" s="88" t="s">
        <v>934</v>
      </c>
      <c r="C297" s="117" t="s">
        <v>1413</v>
      </c>
      <c r="D297" s="115">
        <v>0</v>
      </c>
      <c r="E297" s="115">
        <v>0</v>
      </c>
      <c r="F297" s="115">
        <v>0</v>
      </c>
      <c r="G297" s="115">
        <v>0</v>
      </c>
      <c r="H297" s="115">
        <v>0</v>
      </c>
      <c r="I297" s="115">
        <v>0</v>
      </c>
      <c r="J297" s="115">
        <v>0</v>
      </c>
      <c r="K297" s="115">
        <v>0</v>
      </c>
      <c r="L297" s="115">
        <v>0</v>
      </c>
      <c r="M297" s="115">
        <v>0</v>
      </c>
      <c r="N297" s="115">
        <v>0</v>
      </c>
      <c r="O297" s="115">
        <v>0</v>
      </c>
      <c r="P297" s="115">
        <v>0</v>
      </c>
      <c r="Q297" s="115">
        <v>0</v>
      </c>
      <c r="R297" s="115">
        <v>0</v>
      </c>
      <c r="S297" s="115">
        <v>0</v>
      </c>
      <c r="T297" s="115">
        <v>0</v>
      </c>
      <c r="U297" s="115">
        <v>0</v>
      </c>
      <c r="V297" s="115">
        <v>0</v>
      </c>
      <c r="W297" s="115">
        <v>0</v>
      </c>
      <c r="X297" s="115">
        <v>0</v>
      </c>
      <c r="Y297" s="115">
        <v>0</v>
      </c>
      <c r="Z297" s="115">
        <v>0</v>
      </c>
      <c r="AA297" s="115">
        <v>0</v>
      </c>
      <c r="AB297" s="115">
        <v>0</v>
      </c>
      <c r="AC297" s="115">
        <v>0</v>
      </c>
      <c r="AD297" s="115">
        <v>0</v>
      </c>
      <c r="AE297" s="115">
        <v>0</v>
      </c>
      <c r="AF297" s="115">
        <v>0</v>
      </c>
      <c r="AG297" s="115">
        <v>0</v>
      </c>
      <c r="AH297" s="115">
        <v>0</v>
      </c>
      <c r="AI297" s="115">
        <v>0</v>
      </c>
      <c r="AJ297" s="115">
        <v>0</v>
      </c>
      <c r="AK297" s="115">
        <v>0</v>
      </c>
      <c r="AL297" s="115">
        <v>0</v>
      </c>
      <c r="AM297" s="115">
        <f t="shared" si="4"/>
        <v>0</v>
      </c>
      <c r="AP297" s="70"/>
    </row>
    <row r="298" spans="1:42" ht="33" hidden="1" customHeight="1">
      <c r="A298" s="87">
        <v>1217</v>
      </c>
      <c r="B298" s="88" t="s">
        <v>935</v>
      </c>
      <c r="C298" s="117" t="s">
        <v>1413</v>
      </c>
      <c r="D298" s="115">
        <v>0</v>
      </c>
      <c r="E298" s="115">
        <v>0</v>
      </c>
      <c r="F298" s="115">
        <v>0</v>
      </c>
      <c r="G298" s="115">
        <v>0</v>
      </c>
      <c r="H298" s="115">
        <v>0</v>
      </c>
      <c r="I298" s="115">
        <v>0</v>
      </c>
      <c r="J298" s="115">
        <v>0</v>
      </c>
      <c r="K298" s="115">
        <v>0</v>
      </c>
      <c r="L298" s="115">
        <v>0</v>
      </c>
      <c r="M298" s="115">
        <v>0</v>
      </c>
      <c r="N298" s="115">
        <v>0</v>
      </c>
      <c r="O298" s="115">
        <v>0</v>
      </c>
      <c r="P298" s="115">
        <v>0</v>
      </c>
      <c r="Q298" s="115">
        <v>0</v>
      </c>
      <c r="R298" s="115">
        <v>0</v>
      </c>
      <c r="S298" s="115">
        <v>0</v>
      </c>
      <c r="T298" s="115">
        <v>0</v>
      </c>
      <c r="U298" s="115">
        <v>0</v>
      </c>
      <c r="V298" s="115">
        <v>0</v>
      </c>
      <c r="W298" s="115">
        <v>0</v>
      </c>
      <c r="X298" s="115">
        <v>0</v>
      </c>
      <c r="Y298" s="115">
        <v>0</v>
      </c>
      <c r="Z298" s="115">
        <v>0</v>
      </c>
      <c r="AA298" s="115">
        <v>0</v>
      </c>
      <c r="AB298" s="115">
        <v>0</v>
      </c>
      <c r="AC298" s="115">
        <v>0</v>
      </c>
      <c r="AD298" s="115">
        <v>0</v>
      </c>
      <c r="AE298" s="115">
        <v>0</v>
      </c>
      <c r="AF298" s="115">
        <v>0</v>
      </c>
      <c r="AG298" s="115">
        <v>0</v>
      </c>
      <c r="AH298" s="115">
        <v>0</v>
      </c>
      <c r="AI298" s="115">
        <v>0</v>
      </c>
      <c r="AJ298" s="115">
        <v>0</v>
      </c>
      <c r="AK298" s="115">
        <v>0</v>
      </c>
      <c r="AL298" s="115">
        <v>0</v>
      </c>
      <c r="AM298" s="115">
        <f t="shared" si="4"/>
        <v>0</v>
      </c>
      <c r="AP298" s="70"/>
    </row>
    <row r="299" spans="1:42" ht="33" hidden="1" customHeight="1">
      <c r="A299" s="87">
        <v>1218</v>
      </c>
      <c r="B299" s="88" t="s">
        <v>936</v>
      </c>
      <c r="C299" s="117" t="s">
        <v>1413</v>
      </c>
      <c r="D299" s="115">
        <v>0</v>
      </c>
      <c r="E299" s="115">
        <v>0</v>
      </c>
      <c r="F299" s="115">
        <v>0</v>
      </c>
      <c r="G299" s="115">
        <v>0</v>
      </c>
      <c r="H299" s="115">
        <v>0</v>
      </c>
      <c r="I299" s="115">
        <v>0</v>
      </c>
      <c r="J299" s="115">
        <v>0</v>
      </c>
      <c r="K299" s="115">
        <v>0</v>
      </c>
      <c r="L299" s="115">
        <v>0</v>
      </c>
      <c r="M299" s="115">
        <v>0</v>
      </c>
      <c r="N299" s="115">
        <v>0</v>
      </c>
      <c r="O299" s="115">
        <v>0</v>
      </c>
      <c r="P299" s="115">
        <v>0</v>
      </c>
      <c r="Q299" s="115">
        <v>0</v>
      </c>
      <c r="R299" s="115">
        <v>0</v>
      </c>
      <c r="S299" s="115">
        <v>0</v>
      </c>
      <c r="T299" s="115">
        <v>0</v>
      </c>
      <c r="U299" s="115">
        <v>0</v>
      </c>
      <c r="V299" s="115">
        <v>0</v>
      </c>
      <c r="W299" s="115">
        <v>0</v>
      </c>
      <c r="X299" s="115">
        <v>0</v>
      </c>
      <c r="Y299" s="115">
        <v>0</v>
      </c>
      <c r="Z299" s="115">
        <v>0</v>
      </c>
      <c r="AA299" s="115">
        <v>0</v>
      </c>
      <c r="AB299" s="115">
        <v>0</v>
      </c>
      <c r="AC299" s="115">
        <v>0</v>
      </c>
      <c r="AD299" s="115">
        <v>0</v>
      </c>
      <c r="AE299" s="115">
        <v>0</v>
      </c>
      <c r="AF299" s="115">
        <v>0</v>
      </c>
      <c r="AG299" s="115">
        <v>0</v>
      </c>
      <c r="AH299" s="115">
        <v>0</v>
      </c>
      <c r="AI299" s="115">
        <v>0</v>
      </c>
      <c r="AJ299" s="115">
        <v>0</v>
      </c>
      <c r="AK299" s="115">
        <v>0</v>
      </c>
      <c r="AL299" s="115">
        <v>0</v>
      </c>
      <c r="AM299" s="115">
        <f t="shared" si="4"/>
        <v>0</v>
      </c>
      <c r="AP299" s="70"/>
    </row>
    <row r="300" spans="1:42" ht="33" hidden="1" customHeight="1">
      <c r="A300" s="87">
        <v>1219</v>
      </c>
      <c r="B300" s="88" t="s">
        <v>937</v>
      </c>
      <c r="C300" s="117" t="s">
        <v>1413</v>
      </c>
      <c r="D300" s="115">
        <v>0</v>
      </c>
      <c r="E300" s="115">
        <v>0</v>
      </c>
      <c r="F300" s="115">
        <v>0</v>
      </c>
      <c r="G300" s="115">
        <v>0</v>
      </c>
      <c r="H300" s="115">
        <v>0</v>
      </c>
      <c r="I300" s="115">
        <v>0</v>
      </c>
      <c r="J300" s="115">
        <v>0</v>
      </c>
      <c r="K300" s="115">
        <v>0</v>
      </c>
      <c r="L300" s="115">
        <v>0</v>
      </c>
      <c r="M300" s="115">
        <v>0</v>
      </c>
      <c r="N300" s="115">
        <v>0</v>
      </c>
      <c r="O300" s="115">
        <v>0</v>
      </c>
      <c r="P300" s="115">
        <v>0</v>
      </c>
      <c r="Q300" s="115">
        <v>0</v>
      </c>
      <c r="R300" s="115">
        <v>0</v>
      </c>
      <c r="S300" s="115">
        <v>0</v>
      </c>
      <c r="T300" s="115">
        <v>0</v>
      </c>
      <c r="U300" s="115">
        <v>0</v>
      </c>
      <c r="V300" s="115">
        <v>0</v>
      </c>
      <c r="W300" s="115">
        <v>0</v>
      </c>
      <c r="X300" s="115">
        <v>0</v>
      </c>
      <c r="Y300" s="115">
        <v>0</v>
      </c>
      <c r="Z300" s="115">
        <v>0</v>
      </c>
      <c r="AA300" s="115">
        <v>0</v>
      </c>
      <c r="AB300" s="115">
        <v>0</v>
      </c>
      <c r="AC300" s="115">
        <v>0</v>
      </c>
      <c r="AD300" s="115">
        <v>0</v>
      </c>
      <c r="AE300" s="115">
        <v>0</v>
      </c>
      <c r="AF300" s="115">
        <v>0</v>
      </c>
      <c r="AG300" s="115">
        <v>0</v>
      </c>
      <c r="AH300" s="115">
        <v>0</v>
      </c>
      <c r="AI300" s="115">
        <v>0</v>
      </c>
      <c r="AJ300" s="115">
        <v>0</v>
      </c>
      <c r="AK300" s="115">
        <v>0</v>
      </c>
      <c r="AL300" s="115">
        <v>0</v>
      </c>
      <c r="AM300" s="115">
        <f t="shared" si="4"/>
        <v>0</v>
      </c>
      <c r="AP300" s="70"/>
    </row>
    <row r="301" spans="1:42" ht="33" hidden="1" customHeight="1">
      <c r="A301" s="87">
        <v>1220</v>
      </c>
      <c r="B301" s="88" t="s">
        <v>938</v>
      </c>
      <c r="C301" s="117" t="s">
        <v>1413</v>
      </c>
      <c r="D301" s="115">
        <v>0</v>
      </c>
      <c r="E301" s="115">
        <v>0</v>
      </c>
      <c r="F301" s="115">
        <v>0</v>
      </c>
      <c r="G301" s="115">
        <v>0</v>
      </c>
      <c r="H301" s="115">
        <v>0</v>
      </c>
      <c r="I301" s="115">
        <v>0</v>
      </c>
      <c r="J301" s="115">
        <v>0</v>
      </c>
      <c r="K301" s="115">
        <v>0</v>
      </c>
      <c r="L301" s="115">
        <v>0</v>
      </c>
      <c r="M301" s="115">
        <v>0</v>
      </c>
      <c r="N301" s="115">
        <v>0</v>
      </c>
      <c r="O301" s="115">
        <v>0</v>
      </c>
      <c r="P301" s="115">
        <v>0</v>
      </c>
      <c r="Q301" s="115">
        <v>0</v>
      </c>
      <c r="R301" s="115">
        <v>0</v>
      </c>
      <c r="S301" s="115">
        <v>0</v>
      </c>
      <c r="T301" s="115">
        <v>0</v>
      </c>
      <c r="U301" s="115">
        <v>0</v>
      </c>
      <c r="V301" s="115">
        <v>0</v>
      </c>
      <c r="W301" s="115">
        <v>0</v>
      </c>
      <c r="X301" s="115">
        <v>0</v>
      </c>
      <c r="Y301" s="115">
        <v>0</v>
      </c>
      <c r="Z301" s="115">
        <v>0</v>
      </c>
      <c r="AA301" s="115">
        <v>0</v>
      </c>
      <c r="AB301" s="115">
        <v>0</v>
      </c>
      <c r="AC301" s="115">
        <v>0</v>
      </c>
      <c r="AD301" s="115">
        <v>0</v>
      </c>
      <c r="AE301" s="115">
        <v>0</v>
      </c>
      <c r="AF301" s="115">
        <v>0</v>
      </c>
      <c r="AG301" s="115">
        <v>0</v>
      </c>
      <c r="AH301" s="115">
        <v>0</v>
      </c>
      <c r="AI301" s="115">
        <v>0</v>
      </c>
      <c r="AJ301" s="115">
        <v>0</v>
      </c>
      <c r="AK301" s="115">
        <v>0</v>
      </c>
      <c r="AL301" s="115">
        <v>0</v>
      </c>
      <c r="AM301" s="115">
        <f t="shared" si="4"/>
        <v>0</v>
      </c>
      <c r="AP301" s="70"/>
    </row>
    <row r="302" spans="1:42" ht="33" hidden="1" customHeight="1">
      <c r="A302" s="87">
        <v>1221</v>
      </c>
      <c r="B302" s="88" t="s">
        <v>939</v>
      </c>
      <c r="C302" s="117" t="s">
        <v>1413</v>
      </c>
      <c r="D302" s="115">
        <v>0</v>
      </c>
      <c r="E302" s="115">
        <v>0</v>
      </c>
      <c r="F302" s="115">
        <v>0</v>
      </c>
      <c r="G302" s="115">
        <v>0</v>
      </c>
      <c r="H302" s="115">
        <v>0</v>
      </c>
      <c r="I302" s="115">
        <v>0</v>
      </c>
      <c r="J302" s="115">
        <v>0</v>
      </c>
      <c r="K302" s="115">
        <v>0</v>
      </c>
      <c r="L302" s="115">
        <v>0</v>
      </c>
      <c r="M302" s="115">
        <v>0</v>
      </c>
      <c r="N302" s="115">
        <v>0</v>
      </c>
      <c r="O302" s="115">
        <v>0</v>
      </c>
      <c r="P302" s="115">
        <v>0</v>
      </c>
      <c r="Q302" s="115">
        <v>0</v>
      </c>
      <c r="R302" s="115">
        <v>0</v>
      </c>
      <c r="S302" s="115">
        <v>0</v>
      </c>
      <c r="T302" s="115">
        <v>0</v>
      </c>
      <c r="U302" s="115">
        <v>0</v>
      </c>
      <c r="V302" s="115">
        <v>0</v>
      </c>
      <c r="W302" s="115">
        <v>0</v>
      </c>
      <c r="X302" s="115">
        <v>0</v>
      </c>
      <c r="Y302" s="115">
        <v>0</v>
      </c>
      <c r="Z302" s="115">
        <v>0</v>
      </c>
      <c r="AA302" s="115">
        <v>0</v>
      </c>
      <c r="AB302" s="115">
        <v>0</v>
      </c>
      <c r="AC302" s="115">
        <v>0</v>
      </c>
      <c r="AD302" s="115">
        <v>0</v>
      </c>
      <c r="AE302" s="115">
        <v>0</v>
      </c>
      <c r="AF302" s="115">
        <v>0</v>
      </c>
      <c r="AG302" s="115">
        <v>0</v>
      </c>
      <c r="AH302" s="115">
        <v>0</v>
      </c>
      <c r="AI302" s="115">
        <v>0</v>
      </c>
      <c r="AJ302" s="115">
        <v>0</v>
      </c>
      <c r="AK302" s="115">
        <v>0</v>
      </c>
      <c r="AL302" s="115">
        <v>0</v>
      </c>
      <c r="AM302" s="115">
        <f t="shared" si="4"/>
        <v>0</v>
      </c>
      <c r="AP302" s="70"/>
    </row>
    <row r="303" spans="1:42" ht="33" hidden="1" customHeight="1">
      <c r="A303" s="87">
        <v>1222</v>
      </c>
      <c r="B303" s="88" t="s">
        <v>940</v>
      </c>
      <c r="C303" s="117" t="s">
        <v>1413</v>
      </c>
      <c r="D303" s="115">
        <v>0</v>
      </c>
      <c r="E303" s="115">
        <v>0</v>
      </c>
      <c r="F303" s="115">
        <v>0</v>
      </c>
      <c r="G303" s="115">
        <v>0</v>
      </c>
      <c r="H303" s="115">
        <v>0</v>
      </c>
      <c r="I303" s="115">
        <v>0</v>
      </c>
      <c r="J303" s="115">
        <v>0</v>
      </c>
      <c r="K303" s="115">
        <v>0</v>
      </c>
      <c r="L303" s="115">
        <v>0</v>
      </c>
      <c r="M303" s="115">
        <v>0</v>
      </c>
      <c r="N303" s="115">
        <v>0</v>
      </c>
      <c r="O303" s="115">
        <v>0</v>
      </c>
      <c r="P303" s="115">
        <v>0</v>
      </c>
      <c r="Q303" s="115">
        <v>0</v>
      </c>
      <c r="R303" s="115">
        <v>0</v>
      </c>
      <c r="S303" s="115">
        <v>0</v>
      </c>
      <c r="T303" s="115">
        <v>0</v>
      </c>
      <c r="U303" s="115">
        <v>0</v>
      </c>
      <c r="V303" s="115">
        <v>0</v>
      </c>
      <c r="W303" s="115">
        <v>0</v>
      </c>
      <c r="X303" s="115">
        <v>0</v>
      </c>
      <c r="Y303" s="115">
        <v>0</v>
      </c>
      <c r="Z303" s="115">
        <v>0</v>
      </c>
      <c r="AA303" s="115">
        <v>0</v>
      </c>
      <c r="AB303" s="115">
        <v>0</v>
      </c>
      <c r="AC303" s="115">
        <v>0</v>
      </c>
      <c r="AD303" s="115">
        <v>0</v>
      </c>
      <c r="AE303" s="115">
        <v>0</v>
      </c>
      <c r="AF303" s="115">
        <v>0</v>
      </c>
      <c r="AG303" s="115">
        <v>0</v>
      </c>
      <c r="AH303" s="115">
        <v>0</v>
      </c>
      <c r="AI303" s="115">
        <v>0</v>
      </c>
      <c r="AJ303" s="115">
        <v>0</v>
      </c>
      <c r="AK303" s="115">
        <v>0</v>
      </c>
      <c r="AL303" s="115">
        <v>0</v>
      </c>
      <c r="AM303" s="115">
        <f t="shared" si="4"/>
        <v>0</v>
      </c>
      <c r="AP303" s="70"/>
    </row>
    <row r="304" spans="1:42" ht="33" hidden="1" customHeight="1">
      <c r="A304" s="87">
        <v>1223</v>
      </c>
      <c r="B304" s="88" t="s">
        <v>941</v>
      </c>
      <c r="C304" s="117" t="s">
        <v>1413</v>
      </c>
      <c r="D304" s="115">
        <v>0</v>
      </c>
      <c r="E304" s="115">
        <v>0</v>
      </c>
      <c r="F304" s="115">
        <v>0</v>
      </c>
      <c r="G304" s="115">
        <v>0</v>
      </c>
      <c r="H304" s="115">
        <v>0</v>
      </c>
      <c r="I304" s="115">
        <v>0</v>
      </c>
      <c r="J304" s="115">
        <v>0</v>
      </c>
      <c r="K304" s="115">
        <v>0</v>
      </c>
      <c r="L304" s="115">
        <v>0</v>
      </c>
      <c r="M304" s="115">
        <v>0</v>
      </c>
      <c r="N304" s="115">
        <v>0</v>
      </c>
      <c r="O304" s="115">
        <v>0</v>
      </c>
      <c r="P304" s="115">
        <v>0</v>
      </c>
      <c r="Q304" s="115">
        <v>0</v>
      </c>
      <c r="R304" s="115">
        <v>0</v>
      </c>
      <c r="S304" s="115">
        <v>0</v>
      </c>
      <c r="T304" s="115">
        <v>0</v>
      </c>
      <c r="U304" s="115">
        <v>0</v>
      </c>
      <c r="V304" s="115">
        <v>0</v>
      </c>
      <c r="W304" s="115">
        <v>0</v>
      </c>
      <c r="X304" s="115">
        <v>0</v>
      </c>
      <c r="Y304" s="115">
        <v>0</v>
      </c>
      <c r="Z304" s="115">
        <v>0</v>
      </c>
      <c r="AA304" s="115">
        <v>0</v>
      </c>
      <c r="AB304" s="115">
        <v>0</v>
      </c>
      <c r="AC304" s="115">
        <v>0</v>
      </c>
      <c r="AD304" s="115">
        <v>0</v>
      </c>
      <c r="AE304" s="115">
        <v>0</v>
      </c>
      <c r="AF304" s="115">
        <v>0</v>
      </c>
      <c r="AG304" s="115">
        <v>0</v>
      </c>
      <c r="AH304" s="115">
        <v>0</v>
      </c>
      <c r="AI304" s="115">
        <v>0</v>
      </c>
      <c r="AJ304" s="115">
        <v>0</v>
      </c>
      <c r="AK304" s="115">
        <v>0</v>
      </c>
      <c r="AL304" s="115">
        <v>0</v>
      </c>
      <c r="AM304" s="115">
        <f t="shared" si="4"/>
        <v>0</v>
      </c>
      <c r="AP304" s="70"/>
    </row>
    <row r="305" spans="1:42" ht="33" hidden="1" customHeight="1">
      <c r="A305" s="87">
        <v>1224</v>
      </c>
      <c r="B305" s="88" t="s">
        <v>942</v>
      </c>
      <c r="C305" s="117" t="s">
        <v>1413</v>
      </c>
      <c r="D305" s="115">
        <v>0</v>
      </c>
      <c r="E305" s="115">
        <v>0</v>
      </c>
      <c r="F305" s="115">
        <v>0</v>
      </c>
      <c r="G305" s="115">
        <v>0</v>
      </c>
      <c r="H305" s="115">
        <v>0</v>
      </c>
      <c r="I305" s="115">
        <v>0</v>
      </c>
      <c r="J305" s="115">
        <v>0</v>
      </c>
      <c r="K305" s="115">
        <v>0</v>
      </c>
      <c r="L305" s="115">
        <v>0</v>
      </c>
      <c r="M305" s="115">
        <v>0</v>
      </c>
      <c r="N305" s="115">
        <v>0</v>
      </c>
      <c r="O305" s="115">
        <v>0</v>
      </c>
      <c r="P305" s="115">
        <v>0</v>
      </c>
      <c r="Q305" s="115">
        <v>0</v>
      </c>
      <c r="R305" s="115">
        <v>0</v>
      </c>
      <c r="S305" s="115">
        <v>0</v>
      </c>
      <c r="T305" s="115">
        <v>0</v>
      </c>
      <c r="U305" s="115">
        <v>0</v>
      </c>
      <c r="V305" s="115">
        <v>0</v>
      </c>
      <c r="W305" s="115">
        <v>0</v>
      </c>
      <c r="X305" s="115">
        <v>0</v>
      </c>
      <c r="Y305" s="115">
        <v>0</v>
      </c>
      <c r="Z305" s="115">
        <v>0</v>
      </c>
      <c r="AA305" s="115">
        <v>0</v>
      </c>
      <c r="AB305" s="115">
        <v>0</v>
      </c>
      <c r="AC305" s="115">
        <v>0</v>
      </c>
      <c r="AD305" s="115">
        <v>0</v>
      </c>
      <c r="AE305" s="115">
        <v>0</v>
      </c>
      <c r="AF305" s="115">
        <v>0</v>
      </c>
      <c r="AG305" s="115">
        <v>0</v>
      </c>
      <c r="AH305" s="115">
        <v>0</v>
      </c>
      <c r="AI305" s="115">
        <v>0</v>
      </c>
      <c r="AJ305" s="115">
        <v>0</v>
      </c>
      <c r="AK305" s="115">
        <v>0</v>
      </c>
      <c r="AL305" s="115">
        <v>0</v>
      </c>
      <c r="AM305" s="115">
        <f t="shared" si="4"/>
        <v>0</v>
      </c>
      <c r="AP305" s="70"/>
    </row>
    <row r="306" spans="1:42" ht="33" hidden="1" customHeight="1">
      <c r="A306" s="87">
        <v>1225</v>
      </c>
      <c r="B306" s="88" t="s">
        <v>943</v>
      </c>
      <c r="C306" s="117" t="s">
        <v>1413</v>
      </c>
      <c r="D306" s="115">
        <v>0</v>
      </c>
      <c r="E306" s="115">
        <v>0</v>
      </c>
      <c r="F306" s="115">
        <v>0</v>
      </c>
      <c r="G306" s="115">
        <v>0</v>
      </c>
      <c r="H306" s="115">
        <v>0</v>
      </c>
      <c r="I306" s="115">
        <v>0</v>
      </c>
      <c r="J306" s="115">
        <v>0</v>
      </c>
      <c r="K306" s="115">
        <v>0</v>
      </c>
      <c r="L306" s="115">
        <v>0</v>
      </c>
      <c r="M306" s="115">
        <v>0</v>
      </c>
      <c r="N306" s="115">
        <v>0</v>
      </c>
      <c r="O306" s="115">
        <v>0</v>
      </c>
      <c r="P306" s="115">
        <v>0</v>
      </c>
      <c r="Q306" s="115">
        <v>0</v>
      </c>
      <c r="R306" s="115">
        <v>0</v>
      </c>
      <c r="S306" s="115">
        <v>0</v>
      </c>
      <c r="T306" s="115">
        <v>0</v>
      </c>
      <c r="U306" s="115">
        <v>0</v>
      </c>
      <c r="V306" s="115">
        <v>0</v>
      </c>
      <c r="W306" s="115">
        <v>0</v>
      </c>
      <c r="X306" s="115">
        <v>0</v>
      </c>
      <c r="Y306" s="115">
        <v>0</v>
      </c>
      <c r="Z306" s="115">
        <v>0</v>
      </c>
      <c r="AA306" s="115">
        <v>0</v>
      </c>
      <c r="AB306" s="115">
        <v>0</v>
      </c>
      <c r="AC306" s="115">
        <v>0</v>
      </c>
      <c r="AD306" s="115">
        <v>0</v>
      </c>
      <c r="AE306" s="115">
        <v>0</v>
      </c>
      <c r="AF306" s="115">
        <v>0</v>
      </c>
      <c r="AG306" s="115">
        <v>0</v>
      </c>
      <c r="AH306" s="115">
        <v>0</v>
      </c>
      <c r="AI306" s="115">
        <v>0</v>
      </c>
      <c r="AJ306" s="115">
        <v>0</v>
      </c>
      <c r="AK306" s="115">
        <v>0</v>
      </c>
      <c r="AL306" s="115">
        <v>0</v>
      </c>
      <c r="AM306" s="115">
        <f t="shared" si="4"/>
        <v>0</v>
      </c>
      <c r="AP306" s="70"/>
    </row>
    <row r="307" spans="1:42" ht="33" hidden="1" customHeight="1">
      <c r="A307" s="87">
        <v>1226</v>
      </c>
      <c r="B307" s="88" t="s">
        <v>944</v>
      </c>
      <c r="C307" s="117" t="s">
        <v>1413</v>
      </c>
      <c r="D307" s="115">
        <v>0</v>
      </c>
      <c r="E307" s="115">
        <v>0</v>
      </c>
      <c r="F307" s="115">
        <v>0</v>
      </c>
      <c r="G307" s="115">
        <v>0</v>
      </c>
      <c r="H307" s="115">
        <v>0</v>
      </c>
      <c r="I307" s="115">
        <v>0</v>
      </c>
      <c r="J307" s="115">
        <v>0</v>
      </c>
      <c r="K307" s="115">
        <v>0</v>
      </c>
      <c r="L307" s="115">
        <v>0</v>
      </c>
      <c r="M307" s="115">
        <v>0</v>
      </c>
      <c r="N307" s="115">
        <v>0</v>
      </c>
      <c r="O307" s="115">
        <v>0</v>
      </c>
      <c r="P307" s="115">
        <v>0</v>
      </c>
      <c r="Q307" s="115">
        <v>0</v>
      </c>
      <c r="R307" s="115">
        <v>0</v>
      </c>
      <c r="S307" s="115">
        <v>0</v>
      </c>
      <c r="T307" s="115">
        <v>0</v>
      </c>
      <c r="U307" s="115">
        <v>0</v>
      </c>
      <c r="V307" s="115">
        <v>0</v>
      </c>
      <c r="W307" s="115">
        <v>0</v>
      </c>
      <c r="X307" s="115">
        <v>0</v>
      </c>
      <c r="Y307" s="115">
        <v>0</v>
      </c>
      <c r="Z307" s="115">
        <v>0</v>
      </c>
      <c r="AA307" s="115">
        <v>0</v>
      </c>
      <c r="AB307" s="115">
        <v>0</v>
      </c>
      <c r="AC307" s="115">
        <v>0</v>
      </c>
      <c r="AD307" s="115">
        <v>0</v>
      </c>
      <c r="AE307" s="115">
        <v>0</v>
      </c>
      <c r="AF307" s="115">
        <v>0</v>
      </c>
      <c r="AG307" s="115">
        <v>0</v>
      </c>
      <c r="AH307" s="115">
        <v>0</v>
      </c>
      <c r="AI307" s="115">
        <v>0</v>
      </c>
      <c r="AJ307" s="115">
        <v>0</v>
      </c>
      <c r="AK307" s="115">
        <v>0</v>
      </c>
      <c r="AL307" s="115">
        <v>0</v>
      </c>
      <c r="AM307" s="115">
        <f t="shared" si="4"/>
        <v>0</v>
      </c>
      <c r="AP307" s="70"/>
    </row>
    <row r="308" spans="1:42" ht="33" hidden="1" customHeight="1">
      <c r="A308" s="87">
        <v>1227</v>
      </c>
      <c r="B308" s="88" t="s">
        <v>945</v>
      </c>
      <c r="C308" s="117" t="s">
        <v>1413</v>
      </c>
      <c r="D308" s="115">
        <v>0</v>
      </c>
      <c r="E308" s="115">
        <v>0</v>
      </c>
      <c r="F308" s="115">
        <v>0</v>
      </c>
      <c r="G308" s="115">
        <v>0</v>
      </c>
      <c r="H308" s="115">
        <v>0</v>
      </c>
      <c r="I308" s="115">
        <v>0</v>
      </c>
      <c r="J308" s="115">
        <v>0</v>
      </c>
      <c r="K308" s="115">
        <v>0</v>
      </c>
      <c r="L308" s="115">
        <v>0</v>
      </c>
      <c r="M308" s="115">
        <v>0</v>
      </c>
      <c r="N308" s="115">
        <v>0</v>
      </c>
      <c r="O308" s="115">
        <v>0</v>
      </c>
      <c r="P308" s="115">
        <v>0</v>
      </c>
      <c r="Q308" s="115">
        <v>0</v>
      </c>
      <c r="R308" s="115">
        <v>0</v>
      </c>
      <c r="S308" s="115">
        <v>0</v>
      </c>
      <c r="T308" s="115">
        <v>0</v>
      </c>
      <c r="U308" s="115">
        <v>0</v>
      </c>
      <c r="V308" s="115">
        <v>0</v>
      </c>
      <c r="W308" s="115">
        <v>0</v>
      </c>
      <c r="X308" s="115">
        <v>0</v>
      </c>
      <c r="Y308" s="115">
        <v>0</v>
      </c>
      <c r="Z308" s="115">
        <v>0</v>
      </c>
      <c r="AA308" s="115">
        <v>0</v>
      </c>
      <c r="AB308" s="115">
        <v>0</v>
      </c>
      <c r="AC308" s="115">
        <v>0</v>
      </c>
      <c r="AD308" s="115">
        <v>0</v>
      </c>
      <c r="AE308" s="115">
        <v>0</v>
      </c>
      <c r="AF308" s="115">
        <v>0</v>
      </c>
      <c r="AG308" s="115">
        <v>0</v>
      </c>
      <c r="AH308" s="115">
        <v>0</v>
      </c>
      <c r="AI308" s="115">
        <v>0</v>
      </c>
      <c r="AJ308" s="115">
        <v>0</v>
      </c>
      <c r="AK308" s="115">
        <v>0</v>
      </c>
      <c r="AL308" s="115">
        <v>0</v>
      </c>
      <c r="AM308" s="115">
        <f t="shared" si="4"/>
        <v>0</v>
      </c>
      <c r="AP308" s="70"/>
    </row>
    <row r="309" spans="1:42" ht="33" hidden="1" customHeight="1">
      <c r="A309" s="87">
        <v>1228</v>
      </c>
      <c r="B309" s="88" t="s">
        <v>946</v>
      </c>
      <c r="C309" s="117" t="s">
        <v>1413</v>
      </c>
      <c r="D309" s="115">
        <v>0</v>
      </c>
      <c r="E309" s="115">
        <v>0</v>
      </c>
      <c r="F309" s="115">
        <v>0</v>
      </c>
      <c r="G309" s="115">
        <v>0</v>
      </c>
      <c r="H309" s="115">
        <v>0</v>
      </c>
      <c r="I309" s="115">
        <v>0</v>
      </c>
      <c r="J309" s="115">
        <v>0</v>
      </c>
      <c r="K309" s="115">
        <v>0</v>
      </c>
      <c r="L309" s="115">
        <v>0</v>
      </c>
      <c r="M309" s="115">
        <v>0</v>
      </c>
      <c r="N309" s="115">
        <v>0</v>
      </c>
      <c r="O309" s="115">
        <v>0</v>
      </c>
      <c r="P309" s="115">
        <v>0</v>
      </c>
      <c r="Q309" s="115">
        <v>0</v>
      </c>
      <c r="R309" s="115">
        <v>0</v>
      </c>
      <c r="S309" s="115">
        <v>0</v>
      </c>
      <c r="T309" s="115">
        <v>0</v>
      </c>
      <c r="U309" s="115">
        <v>0</v>
      </c>
      <c r="V309" s="115">
        <v>0</v>
      </c>
      <c r="W309" s="115">
        <v>0</v>
      </c>
      <c r="X309" s="115">
        <v>0</v>
      </c>
      <c r="Y309" s="115">
        <v>0</v>
      </c>
      <c r="Z309" s="115">
        <v>0</v>
      </c>
      <c r="AA309" s="115">
        <v>0</v>
      </c>
      <c r="AB309" s="115">
        <v>0</v>
      </c>
      <c r="AC309" s="115">
        <v>0</v>
      </c>
      <c r="AD309" s="115">
        <v>0</v>
      </c>
      <c r="AE309" s="115">
        <v>0</v>
      </c>
      <c r="AF309" s="115">
        <v>0</v>
      </c>
      <c r="AG309" s="115">
        <v>0</v>
      </c>
      <c r="AH309" s="115">
        <v>0</v>
      </c>
      <c r="AI309" s="115">
        <v>0</v>
      </c>
      <c r="AJ309" s="115">
        <v>0</v>
      </c>
      <c r="AK309" s="115">
        <v>0</v>
      </c>
      <c r="AL309" s="115">
        <v>0</v>
      </c>
      <c r="AM309" s="115">
        <f t="shared" si="4"/>
        <v>0</v>
      </c>
      <c r="AP309" s="70"/>
    </row>
    <row r="310" spans="1:42" ht="33" hidden="1" customHeight="1">
      <c r="A310" s="87">
        <v>1229</v>
      </c>
      <c r="B310" s="88" t="s">
        <v>947</v>
      </c>
      <c r="C310" s="117" t="s">
        <v>1413</v>
      </c>
      <c r="D310" s="115">
        <v>0</v>
      </c>
      <c r="E310" s="115">
        <v>0</v>
      </c>
      <c r="F310" s="115">
        <v>0</v>
      </c>
      <c r="G310" s="115">
        <v>0</v>
      </c>
      <c r="H310" s="115">
        <v>0</v>
      </c>
      <c r="I310" s="115">
        <v>0</v>
      </c>
      <c r="J310" s="115">
        <v>0</v>
      </c>
      <c r="K310" s="115">
        <v>0</v>
      </c>
      <c r="L310" s="115">
        <v>0</v>
      </c>
      <c r="M310" s="115">
        <v>0</v>
      </c>
      <c r="N310" s="115">
        <v>0</v>
      </c>
      <c r="O310" s="115">
        <v>0</v>
      </c>
      <c r="P310" s="115">
        <v>0</v>
      </c>
      <c r="Q310" s="115">
        <v>0</v>
      </c>
      <c r="R310" s="115">
        <v>0</v>
      </c>
      <c r="S310" s="115">
        <v>0</v>
      </c>
      <c r="T310" s="115">
        <v>0</v>
      </c>
      <c r="U310" s="115">
        <v>0</v>
      </c>
      <c r="V310" s="115">
        <v>0</v>
      </c>
      <c r="W310" s="115">
        <v>0</v>
      </c>
      <c r="X310" s="115">
        <v>0</v>
      </c>
      <c r="Y310" s="115">
        <v>0</v>
      </c>
      <c r="Z310" s="115">
        <v>0</v>
      </c>
      <c r="AA310" s="115">
        <v>0</v>
      </c>
      <c r="AB310" s="115">
        <v>0</v>
      </c>
      <c r="AC310" s="115">
        <v>0</v>
      </c>
      <c r="AD310" s="115">
        <v>0</v>
      </c>
      <c r="AE310" s="115">
        <v>0</v>
      </c>
      <c r="AF310" s="115">
        <v>0</v>
      </c>
      <c r="AG310" s="115">
        <v>0</v>
      </c>
      <c r="AH310" s="115">
        <v>0</v>
      </c>
      <c r="AI310" s="115">
        <v>0</v>
      </c>
      <c r="AJ310" s="115">
        <v>0</v>
      </c>
      <c r="AK310" s="115">
        <v>0</v>
      </c>
      <c r="AL310" s="115">
        <v>0</v>
      </c>
      <c r="AM310" s="115">
        <f t="shared" si="4"/>
        <v>0</v>
      </c>
      <c r="AP310" s="70"/>
    </row>
    <row r="311" spans="1:42" ht="33" hidden="1" customHeight="1">
      <c r="A311" s="87">
        <v>1230</v>
      </c>
      <c r="B311" s="88" t="s">
        <v>948</v>
      </c>
      <c r="C311" s="117" t="s">
        <v>1413</v>
      </c>
      <c r="D311" s="115">
        <v>0</v>
      </c>
      <c r="E311" s="115">
        <v>0</v>
      </c>
      <c r="F311" s="115">
        <v>0</v>
      </c>
      <c r="G311" s="115">
        <v>0</v>
      </c>
      <c r="H311" s="115">
        <v>0</v>
      </c>
      <c r="I311" s="115">
        <v>0</v>
      </c>
      <c r="J311" s="115">
        <v>0</v>
      </c>
      <c r="K311" s="115">
        <v>0</v>
      </c>
      <c r="L311" s="115">
        <v>0</v>
      </c>
      <c r="M311" s="115">
        <v>0</v>
      </c>
      <c r="N311" s="115">
        <v>0</v>
      </c>
      <c r="O311" s="115">
        <v>0</v>
      </c>
      <c r="P311" s="115">
        <v>0</v>
      </c>
      <c r="Q311" s="115">
        <v>0</v>
      </c>
      <c r="R311" s="115">
        <v>0</v>
      </c>
      <c r="S311" s="115">
        <v>0</v>
      </c>
      <c r="T311" s="115">
        <v>0</v>
      </c>
      <c r="U311" s="115">
        <v>0</v>
      </c>
      <c r="V311" s="115">
        <v>0</v>
      </c>
      <c r="W311" s="115">
        <v>0</v>
      </c>
      <c r="X311" s="115">
        <v>0</v>
      </c>
      <c r="Y311" s="115">
        <v>0</v>
      </c>
      <c r="Z311" s="115">
        <v>0</v>
      </c>
      <c r="AA311" s="115">
        <v>0</v>
      </c>
      <c r="AB311" s="115">
        <v>0</v>
      </c>
      <c r="AC311" s="115">
        <v>0</v>
      </c>
      <c r="AD311" s="115">
        <v>0</v>
      </c>
      <c r="AE311" s="115">
        <v>0</v>
      </c>
      <c r="AF311" s="115">
        <v>0</v>
      </c>
      <c r="AG311" s="115">
        <v>0</v>
      </c>
      <c r="AH311" s="115">
        <v>0</v>
      </c>
      <c r="AI311" s="115">
        <v>0</v>
      </c>
      <c r="AJ311" s="115">
        <v>0</v>
      </c>
      <c r="AK311" s="115">
        <v>0</v>
      </c>
      <c r="AL311" s="115">
        <v>0</v>
      </c>
      <c r="AM311" s="115">
        <f t="shared" si="4"/>
        <v>0</v>
      </c>
      <c r="AP311" s="70"/>
    </row>
    <row r="312" spans="1:42" ht="33" hidden="1" customHeight="1">
      <c r="A312" s="87">
        <v>1231</v>
      </c>
      <c r="B312" s="88" t="s">
        <v>949</v>
      </c>
      <c r="C312" s="117" t="s">
        <v>1413</v>
      </c>
      <c r="D312" s="115">
        <v>0</v>
      </c>
      <c r="E312" s="115">
        <v>0</v>
      </c>
      <c r="F312" s="115">
        <v>0</v>
      </c>
      <c r="G312" s="115">
        <v>0</v>
      </c>
      <c r="H312" s="115">
        <v>0</v>
      </c>
      <c r="I312" s="115">
        <v>0</v>
      </c>
      <c r="J312" s="115">
        <v>0</v>
      </c>
      <c r="K312" s="115">
        <v>0</v>
      </c>
      <c r="L312" s="115">
        <v>0</v>
      </c>
      <c r="M312" s="115">
        <v>0</v>
      </c>
      <c r="N312" s="115">
        <v>0</v>
      </c>
      <c r="O312" s="115">
        <v>0</v>
      </c>
      <c r="P312" s="115">
        <v>0</v>
      </c>
      <c r="Q312" s="115">
        <v>0</v>
      </c>
      <c r="R312" s="115">
        <v>0</v>
      </c>
      <c r="S312" s="115">
        <v>0</v>
      </c>
      <c r="T312" s="115">
        <v>0</v>
      </c>
      <c r="U312" s="115">
        <v>0</v>
      </c>
      <c r="V312" s="115">
        <v>0</v>
      </c>
      <c r="W312" s="115">
        <v>0</v>
      </c>
      <c r="X312" s="115">
        <v>0</v>
      </c>
      <c r="Y312" s="115">
        <v>0</v>
      </c>
      <c r="Z312" s="115">
        <v>0</v>
      </c>
      <c r="AA312" s="115">
        <v>0</v>
      </c>
      <c r="AB312" s="115">
        <v>0</v>
      </c>
      <c r="AC312" s="115">
        <v>0</v>
      </c>
      <c r="AD312" s="115">
        <v>0</v>
      </c>
      <c r="AE312" s="115">
        <v>0</v>
      </c>
      <c r="AF312" s="115">
        <v>0</v>
      </c>
      <c r="AG312" s="115">
        <v>0</v>
      </c>
      <c r="AH312" s="115">
        <v>0</v>
      </c>
      <c r="AI312" s="115">
        <v>0</v>
      </c>
      <c r="AJ312" s="115">
        <v>0</v>
      </c>
      <c r="AK312" s="115">
        <v>0</v>
      </c>
      <c r="AL312" s="115">
        <v>0</v>
      </c>
      <c r="AM312" s="115">
        <f t="shared" si="4"/>
        <v>0</v>
      </c>
      <c r="AP312" s="70"/>
    </row>
    <row r="313" spans="1:42" ht="33" hidden="1" customHeight="1">
      <c r="A313" s="87">
        <v>1232</v>
      </c>
      <c r="B313" s="88" t="s">
        <v>950</v>
      </c>
      <c r="C313" s="117" t="s">
        <v>1413</v>
      </c>
      <c r="D313" s="115">
        <v>0</v>
      </c>
      <c r="E313" s="115">
        <v>0</v>
      </c>
      <c r="F313" s="115">
        <v>0</v>
      </c>
      <c r="G313" s="115">
        <v>0</v>
      </c>
      <c r="H313" s="115">
        <v>0</v>
      </c>
      <c r="I313" s="115">
        <v>0</v>
      </c>
      <c r="J313" s="115">
        <v>0</v>
      </c>
      <c r="K313" s="115">
        <v>0</v>
      </c>
      <c r="L313" s="115">
        <v>0</v>
      </c>
      <c r="M313" s="115">
        <v>0</v>
      </c>
      <c r="N313" s="115">
        <v>0</v>
      </c>
      <c r="O313" s="115">
        <v>0</v>
      </c>
      <c r="P313" s="115">
        <v>0</v>
      </c>
      <c r="Q313" s="115">
        <v>0</v>
      </c>
      <c r="R313" s="115">
        <v>0</v>
      </c>
      <c r="S313" s="115">
        <v>0</v>
      </c>
      <c r="T313" s="115">
        <v>0</v>
      </c>
      <c r="U313" s="115">
        <v>0</v>
      </c>
      <c r="V313" s="115">
        <v>0</v>
      </c>
      <c r="W313" s="115">
        <v>0</v>
      </c>
      <c r="X313" s="115">
        <v>0</v>
      </c>
      <c r="Y313" s="115">
        <v>0</v>
      </c>
      <c r="Z313" s="115">
        <v>0</v>
      </c>
      <c r="AA313" s="115">
        <v>0</v>
      </c>
      <c r="AB313" s="115">
        <v>0</v>
      </c>
      <c r="AC313" s="115">
        <v>0</v>
      </c>
      <c r="AD313" s="115">
        <v>0</v>
      </c>
      <c r="AE313" s="115">
        <v>0</v>
      </c>
      <c r="AF313" s="115">
        <v>0</v>
      </c>
      <c r="AG313" s="115">
        <v>0</v>
      </c>
      <c r="AH313" s="115">
        <v>0</v>
      </c>
      <c r="AI313" s="115">
        <v>0</v>
      </c>
      <c r="AJ313" s="115">
        <v>0</v>
      </c>
      <c r="AK313" s="115">
        <v>0</v>
      </c>
      <c r="AL313" s="115">
        <v>0</v>
      </c>
      <c r="AM313" s="115">
        <f t="shared" si="4"/>
        <v>0</v>
      </c>
      <c r="AP313" s="70"/>
    </row>
    <row r="314" spans="1:42" ht="33" hidden="1" customHeight="1">
      <c r="A314" s="87">
        <v>1233</v>
      </c>
      <c r="B314" s="88" t="s">
        <v>951</v>
      </c>
      <c r="C314" s="117" t="s">
        <v>1413</v>
      </c>
      <c r="D314" s="115">
        <v>0</v>
      </c>
      <c r="E314" s="115">
        <v>0</v>
      </c>
      <c r="F314" s="115">
        <v>0</v>
      </c>
      <c r="G314" s="115">
        <v>0</v>
      </c>
      <c r="H314" s="115">
        <v>0</v>
      </c>
      <c r="I314" s="115">
        <v>0</v>
      </c>
      <c r="J314" s="115">
        <v>0</v>
      </c>
      <c r="K314" s="115">
        <v>0</v>
      </c>
      <c r="L314" s="115">
        <v>0</v>
      </c>
      <c r="M314" s="115">
        <v>0</v>
      </c>
      <c r="N314" s="115">
        <v>0</v>
      </c>
      <c r="O314" s="115">
        <v>0</v>
      </c>
      <c r="P314" s="115">
        <v>0</v>
      </c>
      <c r="Q314" s="115">
        <v>0</v>
      </c>
      <c r="R314" s="115">
        <v>0</v>
      </c>
      <c r="S314" s="115">
        <v>0</v>
      </c>
      <c r="T314" s="115">
        <v>0</v>
      </c>
      <c r="U314" s="115">
        <v>0</v>
      </c>
      <c r="V314" s="115">
        <v>0</v>
      </c>
      <c r="W314" s="115">
        <v>0</v>
      </c>
      <c r="X314" s="115">
        <v>0</v>
      </c>
      <c r="Y314" s="115">
        <v>0</v>
      </c>
      <c r="Z314" s="115">
        <v>0</v>
      </c>
      <c r="AA314" s="115">
        <v>0</v>
      </c>
      <c r="AB314" s="115">
        <v>0</v>
      </c>
      <c r="AC314" s="115">
        <v>0</v>
      </c>
      <c r="AD314" s="115">
        <v>0</v>
      </c>
      <c r="AE314" s="115">
        <v>0</v>
      </c>
      <c r="AF314" s="115">
        <v>0</v>
      </c>
      <c r="AG314" s="115">
        <v>0</v>
      </c>
      <c r="AH314" s="115">
        <v>0</v>
      </c>
      <c r="AI314" s="115">
        <v>0</v>
      </c>
      <c r="AJ314" s="115">
        <v>0</v>
      </c>
      <c r="AK314" s="115">
        <v>0</v>
      </c>
      <c r="AL314" s="115">
        <v>0</v>
      </c>
      <c r="AM314" s="115">
        <f t="shared" si="4"/>
        <v>0</v>
      </c>
      <c r="AP314" s="70"/>
    </row>
    <row r="315" spans="1:42" ht="33" hidden="1" customHeight="1">
      <c r="A315" s="87">
        <v>1234</v>
      </c>
      <c r="B315" s="88" t="s">
        <v>952</v>
      </c>
      <c r="C315" s="117" t="s">
        <v>1413</v>
      </c>
      <c r="D315" s="115">
        <v>0</v>
      </c>
      <c r="E315" s="115">
        <v>0</v>
      </c>
      <c r="F315" s="115">
        <v>0</v>
      </c>
      <c r="G315" s="115">
        <v>0</v>
      </c>
      <c r="H315" s="115">
        <v>0</v>
      </c>
      <c r="I315" s="115">
        <v>0</v>
      </c>
      <c r="J315" s="115">
        <v>0</v>
      </c>
      <c r="K315" s="115">
        <v>0</v>
      </c>
      <c r="L315" s="115">
        <v>0</v>
      </c>
      <c r="M315" s="115">
        <v>0</v>
      </c>
      <c r="N315" s="115">
        <v>0</v>
      </c>
      <c r="O315" s="115">
        <v>0</v>
      </c>
      <c r="P315" s="115">
        <v>0</v>
      </c>
      <c r="Q315" s="115">
        <v>0</v>
      </c>
      <c r="R315" s="115">
        <v>0</v>
      </c>
      <c r="S315" s="115">
        <v>0</v>
      </c>
      <c r="T315" s="115">
        <v>0</v>
      </c>
      <c r="U315" s="115">
        <v>0</v>
      </c>
      <c r="V315" s="115">
        <v>0</v>
      </c>
      <c r="W315" s="115">
        <v>0</v>
      </c>
      <c r="X315" s="115">
        <v>0</v>
      </c>
      <c r="Y315" s="115">
        <v>0</v>
      </c>
      <c r="Z315" s="115">
        <v>0</v>
      </c>
      <c r="AA315" s="115">
        <v>0</v>
      </c>
      <c r="AB315" s="115">
        <v>0</v>
      </c>
      <c r="AC315" s="115">
        <v>0</v>
      </c>
      <c r="AD315" s="115">
        <v>0</v>
      </c>
      <c r="AE315" s="115">
        <v>0</v>
      </c>
      <c r="AF315" s="115">
        <v>0</v>
      </c>
      <c r="AG315" s="115">
        <v>0</v>
      </c>
      <c r="AH315" s="115">
        <v>0</v>
      </c>
      <c r="AI315" s="115">
        <v>0</v>
      </c>
      <c r="AJ315" s="115">
        <v>0</v>
      </c>
      <c r="AK315" s="115">
        <v>0</v>
      </c>
      <c r="AL315" s="115">
        <v>0</v>
      </c>
      <c r="AM315" s="115">
        <f t="shared" si="4"/>
        <v>0</v>
      </c>
      <c r="AP315" s="70"/>
    </row>
    <row r="316" spans="1:42" ht="33" hidden="1" customHeight="1">
      <c r="A316" s="87">
        <v>1235</v>
      </c>
      <c r="B316" s="88" t="s">
        <v>953</v>
      </c>
      <c r="C316" s="117" t="s">
        <v>1413</v>
      </c>
      <c r="D316" s="115">
        <v>0</v>
      </c>
      <c r="E316" s="115">
        <v>0</v>
      </c>
      <c r="F316" s="115">
        <v>0</v>
      </c>
      <c r="G316" s="115">
        <v>0</v>
      </c>
      <c r="H316" s="115">
        <v>0</v>
      </c>
      <c r="I316" s="115">
        <v>0</v>
      </c>
      <c r="J316" s="115">
        <v>0</v>
      </c>
      <c r="K316" s="115">
        <v>0</v>
      </c>
      <c r="L316" s="115">
        <v>0</v>
      </c>
      <c r="M316" s="115">
        <v>0</v>
      </c>
      <c r="N316" s="115">
        <v>0</v>
      </c>
      <c r="O316" s="115">
        <v>0</v>
      </c>
      <c r="P316" s="115">
        <v>0</v>
      </c>
      <c r="Q316" s="115">
        <v>0</v>
      </c>
      <c r="R316" s="115">
        <v>0</v>
      </c>
      <c r="S316" s="115">
        <v>0</v>
      </c>
      <c r="T316" s="115">
        <v>0</v>
      </c>
      <c r="U316" s="115">
        <v>0</v>
      </c>
      <c r="V316" s="115">
        <v>0</v>
      </c>
      <c r="W316" s="115">
        <v>0</v>
      </c>
      <c r="X316" s="115">
        <v>0</v>
      </c>
      <c r="Y316" s="115">
        <v>0</v>
      </c>
      <c r="Z316" s="115">
        <v>0</v>
      </c>
      <c r="AA316" s="115">
        <v>0</v>
      </c>
      <c r="AB316" s="115">
        <v>0</v>
      </c>
      <c r="AC316" s="115">
        <v>0</v>
      </c>
      <c r="AD316" s="115">
        <v>0</v>
      </c>
      <c r="AE316" s="115">
        <v>0</v>
      </c>
      <c r="AF316" s="115">
        <v>0</v>
      </c>
      <c r="AG316" s="115">
        <v>0</v>
      </c>
      <c r="AH316" s="115">
        <v>0</v>
      </c>
      <c r="AI316" s="115">
        <v>0</v>
      </c>
      <c r="AJ316" s="115">
        <v>0</v>
      </c>
      <c r="AK316" s="115">
        <v>0</v>
      </c>
      <c r="AL316" s="115">
        <v>0</v>
      </c>
      <c r="AM316" s="115">
        <f t="shared" si="4"/>
        <v>0</v>
      </c>
      <c r="AP316" s="70"/>
    </row>
    <row r="317" spans="1:42" ht="33" hidden="1" customHeight="1">
      <c r="A317" s="87">
        <v>1236</v>
      </c>
      <c r="B317" s="88" t="s">
        <v>954</v>
      </c>
      <c r="C317" s="117" t="s">
        <v>1413</v>
      </c>
      <c r="D317" s="115">
        <v>0</v>
      </c>
      <c r="E317" s="115">
        <v>0</v>
      </c>
      <c r="F317" s="115">
        <v>0</v>
      </c>
      <c r="G317" s="115">
        <v>0</v>
      </c>
      <c r="H317" s="115">
        <v>0</v>
      </c>
      <c r="I317" s="115">
        <v>0</v>
      </c>
      <c r="J317" s="115">
        <v>0</v>
      </c>
      <c r="K317" s="115">
        <v>0</v>
      </c>
      <c r="L317" s="115">
        <v>0</v>
      </c>
      <c r="M317" s="115">
        <v>0</v>
      </c>
      <c r="N317" s="115">
        <v>0</v>
      </c>
      <c r="O317" s="115">
        <v>0</v>
      </c>
      <c r="P317" s="115">
        <v>0</v>
      </c>
      <c r="Q317" s="115">
        <v>0</v>
      </c>
      <c r="R317" s="115">
        <v>0</v>
      </c>
      <c r="S317" s="115">
        <v>0</v>
      </c>
      <c r="T317" s="115">
        <v>0</v>
      </c>
      <c r="U317" s="115">
        <v>0</v>
      </c>
      <c r="V317" s="115">
        <v>0</v>
      </c>
      <c r="W317" s="115">
        <v>0</v>
      </c>
      <c r="X317" s="115">
        <v>0</v>
      </c>
      <c r="Y317" s="115">
        <v>0</v>
      </c>
      <c r="Z317" s="115">
        <v>0</v>
      </c>
      <c r="AA317" s="115">
        <v>0</v>
      </c>
      <c r="AB317" s="115">
        <v>0</v>
      </c>
      <c r="AC317" s="115">
        <v>0</v>
      </c>
      <c r="AD317" s="115">
        <v>0</v>
      </c>
      <c r="AE317" s="115">
        <v>0</v>
      </c>
      <c r="AF317" s="115">
        <v>0</v>
      </c>
      <c r="AG317" s="115">
        <v>0</v>
      </c>
      <c r="AH317" s="115">
        <v>0</v>
      </c>
      <c r="AI317" s="115">
        <v>0</v>
      </c>
      <c r="AJ317" s="115">
        <v>0</v>
      </c>
      <c r="AK317" s="115">
        <v>0</v>
      </c>
      <c r="AL317" s="115">
        <v>0</v>
      </c>
      <c r="AM317" s="115">
        <f t="shared" si="4"/>
        <v>0</v>
      </c>
      <c r="AP317" s="70"/>
    </row>
    <row r="318" spans="1:42" ht="33" hidden="1" customHeight="1">
      <c r="A318" s="87">
        <v>1237</v>
      </c>
      <c r="B318" s="88" t="s">
        <v>955</v>
      </c>
      <c r="C318" s="117" t="s">
        <v>1413</v>
      </c>
      <c r="D318" s="115">
        <v>0</v>
      </c>
      <c r="E318" s="115">
        <v>0</v>
      </c>
      <c r="F318" s="115">
        <v>0</v>
      </c>
      <c r="G318" s="115">
        <v>0</v>
      </c>
      <c r="H318" s="115">
        <v>0</v>
      </c>
      <c r="I318" s="115">
        <v>0</v>
      </c>
      <c r="J318" s="115">
        <v>0</v>
      </c>
      <c r="K318" s="115">
        <v>0</v>
      </c>
      <c r="L318" s="115">
        <v>0</v>
      </c>
      <c r="M318" s="115">
        <v>0</v>
      </c>
      <c r="N318" s="115">
        <v>0</v>
      </c>
      <c r="O318" s="115">
        <v>0</v>
      </c>
      <c r="P318" s="115">
        <v>0</v>
      </c>
      <c r="Q318" s="115">
        <v>0</v>
      </c>
      <c r="R318" s="115">
        <v>0</v>
      </c>
      <c r="S318" s="115">
        <v>0</v>
      </c>
      <c r="T318" s="115">
        <v>0</v>
      </c>
      <c r="U318" s="115">
        <v>0</v>
      </c>
      <c r="V318" s="115">
        <v>0</v>
      </c>
      <c r="W318" s="115">
        <v>0</v>
      </c>
      <c r="X318" s="115">
        <v>0</v>
      </c>
      <c r="Y318" s="115">
        <v>0</v>
      </c>
      <c r="Z318" s="115">
        <v>0</v>
      </c>
      <c r="AA318" s="115">
        <v>0</v>
      </c>
      <c r="AB318" s="115">
        <v>0</v>
      </c>
      <c r="AC318" s="115">
        <v>0</v>
      </c>
      <c r="AD318" s="115">
        <v>0</v>
      </c>
      <c r="AE318" s="115">
        <v>0</v>
      </c>
      <c r="AF318" s="115">
        <v>0</v>
      </c>
      <c r="AG318" s="115">
        <v>0</v>
      </c>
      <c r="AH318" s="115">
        <v>0</v>
      </c>
      <c r="AI318" s="115">
        <v>0</v>
      </c>
      <c r="AJ318" s="115">
        <v>0</v>
      </c>
      <c r="AK318" s="115">
        <v>0</v>
      </c>
      <c r="AL318" s="115">
        <v>0</v>
      </c>
      <c r="AM318" s="115">
        <f t="shared" si="4"/>
        <v>0</v>
      </c>
      <c r="AP318" s="70"/>
    </row>
    <row r="319" spans="1:42" ht="33" hidden="1" customHeight="1">
      <c r="A319" s="87">
        <v>1238</v>
      </c>
      <c r="B319" s="88" t="s">
        <v>956</v>
      </c>
      <c r="C319" s="117" t="s">
        <v>1413</v>
      </c>
      <c r="D319" s="115">
        <v>0</v>
      </c>
      <c r="E319" s="115">
        <v>0</v>
      </c>
      <c r="F319" s="115">
        <v>0</v>
      </c>
      <c r="G319" s="115">
        <v>0</v>
      </c>
      <c r="H319" s="115">
        <v>0</v>
      </c>
      <c r="I319" s="115">
        <v>0</v>
      </c>
      <c r="J319" s="115">
        <v>0</v>
      </c>
      <c r="K319" s="115">
        <v>0</v>
      </c>
      <c r="L319" s="115">
        <v>0</v>
      </c>
      <c r="M319" s="115">
        <v>0</v>
      </c>
      <c r="N319" s="115">
        <v>0</v>
      </c>
      <c r="O319" s="115">
        <v>0</v>
      </c>
      <c r="P319" s="115">
        <v>0</v>
      </c>
      <c r="Q319" s="115">
        <v>0</v>
      </c>
      <c r="R319" s="115">
        <v>0</v>
      </c>
      <c r="S319" s="115">
        <v>0</v>
      </c>
      <c r="T319" s="115">
        <v>0</v>
      </c>
      <c r="U319" s="115">
        <v>0</v>
      </c>
      <c r="V319" s="115">
        <v>0</v>
      </c>
      <c r="W319" s="115">
        <v>0</v>
      </c>
      <c r="X319" s="115">
        <v>0</v>
      </c>
      <c r="Y319" s="115">
        <v>0</v>
      </c>
      <c r="Z319" s="115">
        <v>0</v>
      </c>
      <c r="AA319" s="115">
        <v>0</v>
      </c>
      <c r="AB319" s="115">
        <v>0</v>
      </c>
      <c r="AC319" s="115">
        <v>0</v>
      </c>
      <c r="AD319" s="115">
        <v>0</v>
      </c>
      <c r="AE319" s="115">
        <v>0</v>
      </c>
      <c r="AF319" s="115">
        <v>0</v>
      </c>
      <c r="AG319" s="115">
        <v>0</v>
      </c>
      <c r="AH319" s="115">
        <v>0</v>
      </c>
      <c r="AI319" s="115">
        <v>0</v>
      </c>
      <c r="AJ319" s="115">
        <v>0</v>
      </c>
      <c r="AK319" s="115">
        <v>0</v>
      </c>
      <c r="AL319" s="115">
        <v>0</v>
      </c>
      <c r="AM319" s="115">
        <f t="shared" si="4"/>
        <v>0</v>
      </c>
      <c r="AP319" s="70"/>
    </row>
    <row r="320" spans="1:42" ht="33" hidden="1" customHeight="1">
      <c r="A320" s="87">
        <v>1239</v>
      </c>
      <c r="B320" s="88" t="s">
        <v>957</v>
      </c>
      <c r="C320" s="117" t="s">
        <v>1413</v>
      </c>
      <c r="D320" s="115">
        <v>0</v>
      </c>
      <c r="E320" s="115">
        <v>0</v>
      </c>
      <c r="F320" s="115">
        <v>0</v>
      </c>
      <c r="G320" s="115">
        <v>0</v>
      </c>
      <c r="H320" s="115">
        <v>0</v>
      </c>
      <c r="I320" s="115">
        <v>0</v>
      </c>
      <c r="J320" s="115">
        <v>0</v>
      </c>
      <c r="K320" s="115">
        <v>0</v>
      </c>
      <c r="L320" s="115">
        <v>0</v>
      </c>
      <c r="M320" s="115">
        <v>0</v>
      </c>
      <c r="N320" s="115">
        <v>0</v>
      </c>
      <c r="O320" s="115">
        <v>0</v>
      </c>
      <c r="P320" s="115">
        <v>0</v>
      </c>
      <c r="Q320" s="115">
        <v>0</v>
      </c>
      <c r="R320" s="115">
        <v>0</v>
      </c>
      <c r="S320" s="115">
        <v>0</v>
      </c>
      <c r="T320" s="115">
        <v>0</v>
      </c>
      <c r="U320" s="115">
        <v>0</v>
      </c>
      <c r="V320" s="115">
        <v>0</v>
      </c>
      <c r="W320" s="115">
        <v>0</v>
      </c>
      <c r="X320" s="115">
        <v>0</v>
      </c>
      <c r="Y320" s="115">
        <v>0</v>
      </c>
      <c r="Z320" s="115">
        <v>0</v>
      </c>
      <c r="AA320" s="115">
        <v>0</v>
      </c>
      <c r="AB320" s="115">
        <v>0</v>
      </c>
      <c r="AC320" s="115">
        <v>0</v>
      </c>
      <c r="AD320" s="115">
        <v>0</v>
      </c>
      <c r="AE320" s="115">
        <v>0</v>
      </c>
      <c r="AF320" s="115">
        <v>0</v>
      </c>
      <c r="AG320" s="115">
        <v>0</v>
      </c>
      <c r="AH320" s="115">
        <v>0</v>
      </c>
      <c r="AI320" s="115">
        <v>0</v>
      </c>
      <c r="AJ320" s="115">
        <v>0</v>
      </c>
      <c r="AK320" s="115">
        <v>0</v>
      </c>
      <c r="AL320" s="115">
        <v>0</v>
      </c>
      <c r="AM320" s="115">
        <f t="shared" si="4"/>
        <v>0</v>
      </c>
      <c r="AP320" s="70"/>
    </row>
    <row r="321" spans="1:42" ht="33" hidden="1" customHeight="1">
      <c r="A321" s="87">
        <v>1240</v>
      </c>
      <c r="B321" s="88" t="s">
        <v>958</v>
      </c>
      <c r="C321" s="117" t="s">
        <v>1413</v>
      </c>
      <c r="D321" s="115">
        <v>0</v>
      </c>
      <c r="E321" s="115">
        <v>0</v>
      </c>
      <c r="F321" s="115">
        <v>0</v>
      </c>
      <c r="G321" s="115">
        <v>0</v>
      </c>
      <c r="H321" s="115">
        <v>0</v>
      </c>
      <c r="I321" s="115">
        <v>0</v>
      </c>
      <c r="J321" s="115">
        <v>0</v>
      </c>
      <c r="K321" s="115">
        <v>0</v>
      </c>
      <c r="L321" s="115">
        <v>0</v>
      </c>
      <c r="M321" s="115">
        <v>0</v>
      </c>
      <c r="N321" s="115">
        <v>0</v>
      </c>
      <c r="O321" s="115">
        <v>0</v>
      </c>
      <c r="P321" s="115">
        <v>0</v>
      </c>
      <c r="Q321" s="115">
        <v>0</v>
      </c>
      <c r="R321" s="115">
        <v>0</v>
      </c>
      <c r="S321" s="115">
        <v>0</v>
      </c>
      <c r="T321" s="115">
        <v>0</v>
      </c>
      <c r="U321" s="115">
        <v>0</v>
      </c>
      <c r="V321" s="115">
        <v>0</v>
      </c>
      <c r="W321" s="115">
        <v>0</v>
      </c>
      <c r="X321" s="115">
        <v>0</v>
      </c>
      <c r="Y321" s="115">
        <v>0</v>
      </c>
      <c r="Z321" s="115">
        <v>0</v>
      </c>
      <c r="AA321" s="115">
        <v>0</v>
      </c>
      <c r="AB321" s="115">
        <v>0</v>
      </c>
      <c r="AC321" s="115">
        <v>0</v>
      </c>
      <c r="AD321" s="115">
        <v>0</v>
      </c>
      <c r="AE321" s="115">
        <v>0</v>
      </c>
      <c r="AF321" s="115">
        <v>0</v>
      </c>
      <c r="AG321" s="115">
        <v>0</v>
      </c>
      <c r="AH321" s="115">
        <v>0</v>
      </c>
      <c r="AI321" s="115">
        <v>0</v>
      </c>
      <c r="AJ321" s="115">
        <v>0</v>
      </c>
      <c r="AK321" s="115">
        <v>0</v>
      </c>
      <c r="AL321" s="115">
        <v>0</v>
      </c>
      <c r="AM321" s="115">
        <f t="shared" si="4"/>
        <v>0</v>
      </c>
      <c r="AP321" s="70"/>
    </row>
    <row r="322" spans="1:42" ht="33" hidden="1" customHeight="1">
      <c r="A322" s="87">
        <v>1241</v>
      </c>
      <c r="B322" s="88" t="s">
        <v>959</v>
      </c>
      <c r="C322" s="117" t="s">
        <v>1413</v>
      </c>
      <c r="D322" s="115">
        <v>0</v>
      </c>
      <c r="E322" s="115">
        <v>0</v>
      </c>
      <c r="F322" s="115">
        <v>0</v>
      </c>
      <c r="G322" s="115">
        <v>0</v>
      </c>
      <c r="H322" s="115">
        <v>0</v>
      </c>
      <c r="I322" s="115">
        <v>0</v>
      </c>
      <c r="J322" s="115">
        <v>0</v>
      </c>
      <c r="K322" s="115">
        <v>0</v>
      </c>
      <c r="L322" s="115">
        <v>0</v>
      </c>
      <c r="M322" s="115">
        <v>0</v>
      </c>
      <c r="N322" s="115">
        <v>0</v>
      </c>
      <c r="O322" s="115">
        <v>0</v>
      </c>
      <c r="P322" s="115">
        <v>0</v>
      </c>
      <c r="Q322" s="115">
        <v>0</v>
      </c>
      <c r="R322" s="115">
        <v>0</v>
      </c>
      <c r="S322" s="115">
        <v>0</v>
      </c>
      <c r="T322" s="115">
        <v>0</v>
      </c>
      <c r="U322" s="115">
        <v>0</v>
      </c>
      <c r="V322" s="115">
        <v>0</v>
      </c>
      <c r="W322" s="115">
        <v>0</v>
      </c>
      <c r="X322" s="115">
        <v>0</v>
      </c>
      <c r="Y322" s="115">
        <v>0</v>
      </c>
      <c r="Z322" s="115">
        <v>0</v>
      </c>
      <c r="AA322" s="115">
        <v>0</v>
      </c>
      <c r="AB322" s="115">
        <v>0</v>
      </c>
      <c r="AC322" s="115">
        <v>0</v>
      </c>
      <c r="AD322" s="115">
        <v>0</v>
      </c>
      <c r="AE322" s="115">
        <v>0</v>
      </c>
      <c r="AF322" s="115">
        <v>0</v>
      </c>
      <c r="AG322" s="115">
        <v>0</v>
      </c>
      <c r="AH322" s="115">
        <v>0</v>
      </c>
      <c r="AI322" s="115">
        <v>0</v>
      </c>
      <c r="AJ322" s="115">
        <v>0</v>
      </c>
      <c r="AK322" s="115">
        <v>0</v>
      </c>
      <c r="AL322" s="115">
        <v>0</v>
      </c>
      <c r="AM322" s="115">
        <f t="shared" si="4"/>
        <v>0</v>
      </c>
      <c r="AP322" s="70"/>
    </row>
    <row r="323" spans="1:42" ht="33" hidden="1" customHeight="1">
      <c r="A323" s="87">
        <v>1242</v>
      </c>
      <c r="B323" s="88" t="s">
        <v>960</v>
      </c>
      <c r="C323" s="117" t="s">
        <v>1413</v>
      </c>
      <c r="D323" s="115">
        <v>0</v>
      </c>
      <c r="E323" s="115">
        <v>0</v>
      </c>
      <c r="F323" s="115">
        <v>0</v>
      </c>
      <c r="G323" s="115">
        <v>0</v>
      </c>
      <c r="H323" s="115">
        <v>0</v>
      </c>
      <c r="I323" s="115">
        <v>0</v>
      </c>
      <c r="J323" s="115">
        <v>0</v>
      </c>
      <c r="K323" s="115">
        <v>0</v>
      </c>
      <c r="L323" s="115">
        <v>0</v>
      </c>
      <c r="M323" s="115">
        <v>0</v>
      </c>
      <c r="N323" s="115">
        <v>0</v>
      </c>
      <c r="O323" s="115">
        <v>0</v>
      </c>
      <c r="P323" s="115">
        <v>0</v>
      </c>
      <c r="Q323" s="115">
        <v>0</v>
      </c>
      <c r="R323" s="115">
        <v>0</v>
      </c>
      <c r="S323" s="115">
        <v>0</v>
      </c>
      <c r="T323" s="115">
        <v>0</v>
      </c>
      <c r="U323" s="115">
        <v>0</v>
      </c>
      <c r="V323" s="115">
        <v>0</v>
      </c>
      <c r="W323" s="115">
        <v>0</v>
      </c>
      <c r="X323" s="115">
        <v>0</v>
      </c>
      <c r="Y323" s="115">
        <v>0</v>
      </c>
      <c r="Z323" s="115">
        <v>0</v>
      </c>
      <c r="AA323" s="115">
        <v>0</v>
      </c>
      <c r="AB323" s="115">
        <v>0</v>
      </c>
      <c r="AC323" s="115">
        <v>0</v>
      </c>
      <c r="AD323" s="115">
        <v>0</v>
      </c>
      <c r="AE323" s="115">
        <v>0</v>
      </c>
      <c r="AF323" s="115">
        <v>0</v>
      </c>
      <c r="AG323" s="115">
        <v>0</v>
      </c>
      <c r="AH323" s="115">
        <v>0</v>
      </c>
      <c r="AI323" s="115">
        <v>0</v>
      </c>
      <c r="AJ323" s="115">
        <v>0</v>
      </c>
      <c r="AK323" s="115">
        <v>0</v>
      </c>
      <c r="AL323" s="115">
        <v>0</v>
      </c>
      <c r="AM323" s="115">
        <f t="shared" si="4"/>
        <v>0</v>
      </c>
      <c r="AP323" s="70"/>
    </row>
    <row r="324" spans="1:42" ht="33" hidden="1" customHeight="1">
      <c r="A324" s="87">
        <v>1243</v>
      </c>
      <c r="B324" s="88" t="s">
        <v>961</v>
      </c>
      <c r="C324" s="117" t="s">
        <v>1413</v>
      </c>
      <c r="D324" s="115">
        <v>0</v>
      </c>
      <c r="E324" s="115">
        <v>0</v>
      </c>
      <c r="F324" s="115">
        <v>0</v>
      </c>
      <c r="G324" s="115">
        <v>0</v>
      </c>
      <c r="H324" s="115">
        <v>0</v>
      </c>
      <c r="I324" s="115">
        <v>0</v>
      </c>
      <c r="J324" s="115">
        <v>0</v>
      </c>
      <c r="K324" s="115">
        <v>0</v>
      </c>
      <c r="L324" s="115">
        <v>0</v>
      </c>
      <c r="M324" s="115">
        <v>0</v>
      </c>
      <c r="N324" s="115">
        <v>0</v>
      </c>
      <c r="O324" s="115">
        <v>0</v>
      </c>
      <c r="P324" s="115">
        <v>0</v>
      </c>
      <c r="Q324" s="115">
        <v>0</v>
      </c>
      <c r="R324" s="115">
        <v>0</v>
      </c>
      <c r="S324" s="115">
        <v>0</v>
      </c>
      <c r="T324" s="115">
        <v>0</v>
      </c>
      <c r="U324" s="115">
        <v>0</v>
      </c>
      <c r="V324" s="115">
        <v>0</v>
      </c>
      <c r="W324" s="115">
        <v>0</v>
      </c>
      <c r="X324" s="115">
        <v>0</v>
      </c>
      <c r="Y324" s="115">
        <v>0</v>
      </c>
      <c r="Z324" s="115">
        <v>0</v>
      </c>
      <c r="AA324" s="115">
        <v>0</v>
      </c>
      <c r="AB324" s="115">
        <v>0</v>
      </c>
      <c r="AC324" s="115">
        <v>0</v>
      </c>
      <c r="AD324" s="115">
        <v>0</v>
      </c>
      <c r="AE324" s="115">
        <v>0</v>
      </c>
      <c r="AF324" s="115">
        <v>0</v>
      </c>
      <c r="AG324" s="115">
        <v>0</v>
      </c>
      <c r="AH324" s="115">
        <v>0</v>
      </c>
      <c r="AI324" s="115">
        <v>0</v>
      </c>
      <c r="AJ324" s="115">
        <v>0</v>
      </c>
      <c r="AK324" s="115">
        <v>0</v>
      </c>
      <c r="AL324" s="115">
        <v>0</v>
      </c>
      <c r="AM324" s="115">
        <f t="shared" si="4"/>
        <v>0</v>
      </c>
      <c r="AP324" s="70"/>
    </row>
    <row r="325" spans="1:42" ht="33" hidden="1" customHeight="1">
      <c r="A325" s="87">
        <v>1244</v>
      </c>
      <c r="B325" s="88" t="s">
        <v>962</v>
      </c>
      <c r="C325" s="117" t="s">
        <v>1413</v>
      </c>
      <c r="D325" s="115">
        <v>0</v>
      </c>
      <c r="E325" s="115">
        <v>0</v>
      </c>
      <c r="F325" s="115">
        <v>0</v>
      </c>
      <c r="G325" s="115">
        <v>0</v>
      </c>
      <c r="H325" s="115">
        <v>0</v>
      </c>
      <c r="I325" s="115">
        <v>0</v>
      </c>
      <c r="J325" s="115">
        <v>0</v>
      </c>
      <c r="K325" s="115">
        <v>0</v>
      </c>
      <c r="L325" s="115">
        <v>0</v>
      </c>
      <c r="M325" s="115">
        <v>0</v>
      </c>
      <c r="N325" s="115">
        <v>0</v>
      </c>
      <c r="O325" s="115">
        <v>0</v>
      </c>
      <c r="P325" s="115">
        <v>0</v>
      </c>
      <c r="Q325" s="115">
        <v>0</v>
      </c>
      <c r="R325" s="115">
        <v>0</v>
      </c>
      <c r="S325" s="115">
        <v>0</v>
      </c>
      <c r="T325" s="115">
        <v>0</v>
      </c>
      <c r="U325" s="115">
        <v>0</v>
      </c>
      <c r="V325" s="115">
        <v>0</v>
      </c>
      <c r="W325" s="115">
        <v>0</v>
      </c>
      <c r="X325" s="115">
        <v>0</v>
      </c>
      <c r="Y325" s="115">
        <v>0</v>
      </c>
      <c r="Z325" s="115">
        <v>0</v>
      </c>
      <c r="AA325" s="115">
        <v>0</v>
      </c>
      <c r="AB325" s="115">
        <v>0</v>
      </c>
      <c r="AC325" s="115">
        <v>0</v>
      </c>
      <c r="AD325" s="115">
        <v>0</v>
      </c>
      <c r="AE325" s="115">
        <v>0</v>
      </c>
      <c r="AF325" s="115">
        <v>0</v>
      </c>
      <c r="AG325" s="115">
        <v>0</v>
      </c>
      <c r="AH325" s="115">
        <v>0</v>
      </c>
      <c r="AI325" s="115">
        <v>0</v>
      </c>
      <c r="AJ325" s="115">
        <v>0</v>
      </c>
      <c r="AK325" s="115">
        <v>0</v>
      </c>
      <c r="AL325" s="115">
        <v>0</v>
      </c>
      <c r="AM325" s="115">
        <f t="shared" si="4"/>
        <v>0</v>
      </c>
      <c r="AP325" s="70"/>
    </row>
    <row r="326" spans="1:42" ht="33" hidden="1" customHeight="1">
      <c r="A326" s="87">
        <v>1245</v>
      </c>
      <c r="B326" s="88" t="s">
        <v>963</v>
      </c>
      <c r="C326" s="117" t="s">
        <v>1413</v>
      </c>
      <c r="D326" s="115">
        <v>0</v>
      </c>
      <c r="E326" s="115">
        <v>0</v>
      </c>
      <c r="F326" s="115">
        <v>0</v>
      </c>
      <c r="G326" s="115">
        <v>0</v>
      </c>
      <c r="H326" s="115">
        <v>0</v>
      </c>
      <c r="I326" s="115">
        <v>0</v>
      </c>
      <c r="J326" s="115">
        <v>0</v>
      </c>
      <c r="K326" s="115">
        <v>0</v>
      </c>
      <c r="L326" s="115">
        <v>0</v>
      </c>
      <c r="M326" s="115">
        <v>0</v>
      </c>
      <c r="N326" s="115">
        <v>0</v>
      </c>
      <c r="O326" s="115">
        <v>0</v>
      </c>
      <c r="P326" s="115">
        <v>0</v>
      </c>
      <c r="Q326" s="115">
        <v>0</v>
      </c>
      <c r="R326" s="115">
        <v>0</v>
      </c>
      <c r="S326" s="115">
        <v>0</v>
      </c>
      <c r="T326" s="115">
        <v>0</v>
      </c>
      <c r="U326" s="115">
        <v>0</v>
      </c>
      <c r="V326" s="115">
        <v>0</v>
      </c>
      <c r="W326" s="115">
        <v>0</v>
      </c>
      <c r="X326" s="115">
        <v>0</v>
      </c>
      <c r="Y326" s="115">
        <v>0</v>
      </c>
      <c r="Z326" s="115">
        <v>0</v>
      </c>
      <c r="AA326" s="115">
        <v>0</v>
      </c>
      <c r="AB326" s="115">
        <v>0</v>
      </c>
      <c r="AC326" s="115">
        <v>0</v>
      </c>
      <c r="AD326" s="115">
        <v>0</v>
      </c>
      <c r="AE326" s="115">
        <v>0</v>
      </c>
      <c r="AF326" s="115">
        <v>0</v>
      </c>
      <c r="AG326" s="115">
        <v>0</v>
      </c>
      <c r="AH326" s="115">
        <v>0</v>
      </c>
      <c r="AI326" s="115">
        <v>0</v>
      </c>
      <c r="AJ326" s="115">
        <v>0</v>
      </c>
      <c r="AK326" s="115">
        <v>0</v>
      </c>
      <c r="AL326" s="115">
        <v>0</v>
      </c>
      <c r="AM326" s="115">
        <f t="shared" si="4"/>
        <v>0</v>
      </c>
      <c r="AP326" s="70"/>
    </row>
    <row r="327" spans="1:42" ht="33" hidden="1" customHeight="1">
      <c r="A327" s="87">
        <v>1246</v>
      </c>
      <c r="B327" s="88" t="s">
        <v>964</v>
      </c>
      <c r="C327" s="117" t="s">
        <v>1413</v>
      </c>
      <c r="D327" s="115">
        <v>0</v>
      </c>
      <c r="E327" s="115">
        <v>0</v>
      </c>
      <c r="F327" s="115">
        <v>0</v>
      </c>
      <c r="G327" s="115">
        <v>0</v>
      </c>
      <c r="H327" s="115">
        <v>0</v>
      </c>
      <c r="I327" s="115">
        <v>0</v>
      </c>
      <c r="J327" s="115">
        <v>0</v>
      </c>
      <c r="K327" s="115">
        <v>0</v>
      </c>
      <c r="L327" s="115">
        <v>0</v>
      </c>
      <c r="M327" s="115">
        <v>0</v>
      </c>
      <c r="N327" s="115">
        <v>0</v>
      </c>
      <c r="O327" s="115">
        <v>0</v>
      </c>
      <c r="P327" s="115">
        <v>0</v>
      </c>
      <c r="Q327" s="115">
        <v>0</v>
      </c>
      <c r="R327" s="115">
        <v>0</v>
      </c>
      <c r="S327" s="115">
        <v>0</v>
      </c>
      <c r="T327" s="115">
        <v>0</v>
      </c>
      <c r="U327" s="115">
        <v>0</v>
      </c>
      <c r="V327" s="115">
        <v>0</v>
      </c>
      <c r="W327" s="115">
        <v>0</v>
      </c>
      <c r="X327" s="115">
        <v>0</v>
      </c>
      <c r="Y327" s="115">
        <v>0</v>
      </c>
      <c r="Z327" s="115">
        <v>0</v>
      </c>
      <c r="AA327" s="115">
        <v>0</v>
      </c>
      <c r="AB327" s="115">
        <v>0</v>
      </c>
      <c r="AC327" s="115">
        <v>0</v>
      </c>
      <c r="AD327" s="115">
        <v>0</v>
      </c>
      <c r="AE327" s="115">
        <v>0</v>
      </c>
      <c r="AF327" s="115">
        <v>0</v>
      </c>
      <c r="AG327" s="115">
        <v>0</v>
      </c>
      <c r="AH327" s="115">
        <v>0</v>
      </c>
      <c r="AI327" s="115">
        <v>0</v>
      </c>
      <c r="AJ327" s="115">
        <v>0</v>
      </c>
      <c r="AK327" s="115">
        <v>0</v>
      </c>
      <c r="AL327" s="115">
        <v>0</v>
      </c>
      <c r="AM327" s="115">
        <f t="shared" si="4"/>
        <v>0</v>
      </c>
      <c r="AP327" s="70"/>
    </row>
    <row r="328" spans="1:42" ht="33" hidden="1" customHeight="1">
      <c r="A328" s="87">
        <v>1247</v>
      </c>
      <c r="B328" s="88" t="s">
        <v>965</v>
      </c>
      <c r="C328" s="117" t="s">
        <v>1413</v>
      </c>
      <c r="D328" s="115">
        <v>0</v>
      </c>
      <c r="E328" s="115">
        <v>0</v>
      </c>
      <c r="F328" s="115">
        <v>0</v>
      </c>
      <c r="G328" s="115">
        <v>0</v>
      </c>
      <c r="H328" s="115">
        <v>0</v>
      </c>
      <c r="I328" s="115">
        <v>0</v>
      </c>
      <c r="J328" s="115">
        <v>0</v>
      </c>
      <c r="K328" s="115">
        <v>0</v>
      </c>
      <c r="L328" s="115">
        <v>0</v>
      </c>
      <c r="M328" s="115">
        <v>0</v>
      </c>
      <c r="N328" s="115">
        <v>0</v>
      </c>
      <c r="O328" s="115">
        <v>0</v>
      </c>
      <c r="P328" s="115">
        <v>0</v>
      </c>
      <c r="Q328" s="115">
        <v>0</v>
      </c>
      <c r="R328" s="115">
        <v>0</v>
      </c>
      <c r="S328" s="115">
        <v>0</v>
      </c>
      <c r="T328" s="115">
        <v>0</v>
      </c>
      <c r="U328" s="115">
        <v>0</v>
      </c>
      <c r="V328" s="115">
        <v>0</v>
      </c>
      <c r="W328" s="115">
        <v>0</v>
      </c>
      <c r="X328" s="115">
        <v>0</v>
      </c>
      <c r="Y328" s="115">
        <v>0</v>
      </c>
      <c r="Z328" s="115">
        <v>0</v>
      </c>
      <c r="AA328" s="115">
        <v>0</v>
      </c>
      <c r="AB328" s="115">
        <v>0</v>
      </c>
      <c r="AC328" s="115">
        <v>0</v>
      </c>
      <c r="AD328" s="115">
        <v>0</v>
      </c>
      <c r="AE328" s="115">
        <v>0</v>
      </c>
      <c r="AF328" s="115">
        <v>0</v>
      </c>
      <c r="AG328" s="115">
        <v>0</v>
      </c>
      <c r="AH328" s="115">
        <v>0</v>
      </c>
      <c r="AI328" s="115">
        <v>0</v>
      </c>
      <c r="AJ328" s="115">
        <v>0</v>
      </c>
      <c r="AK328" s="115">
        <v>0</v>
      </c>
      <c r="AL328" s="115">
        <v>0</v>
      </c>
      <c r="AM328" s="115">
        <f t="shared" si="4"/>
        <v>0</v>
      </c>
      <c r="AP328" s="70"/>
    </row>
    <row r="329" spans="1:42" ht="33" hidden="1" customHeight="1">
      <c r="A329" s="87">
        <v>1248</v>
      </c>
      <c r="B329" s="88" t="s">
        <v>966</v>
      </c>
      <c r="C329" s="117" t="s">
        <v>1413</v>
      </c>
      <c r="D329" s="115">
        <v>0</v>
      </c>
      <c r="E329" s="115">
        <v>0</v>
      </c>
      <c r="F329" s="115">
        <v>0</v>
      </c>
      <c r="G329" s="115">
        <v>0</v>
      </c>
      <c r="H329" s="115">
        <v>0</v>
      </c>
      <c r="I329" s="115">
        <v>0</v>
      </c>
      <c r="J329" s="115">
        <v>0</v>
      </c>
      <c r="K329" s="115">
        <v>0</v>
      </c>
      <c r="L329" s="115">
        <v>0</v>
      </c>
      <c r="M329" s="115">
        <v>0</v>
      </c>
      <c r="N329" s="115">
        <v>0</v>
      </c>
      <c r="O329" s="115">
        <v>0</v>
      </c>
      <c r="P329" s="115">
        <v>0</v>
      </c>
      <c r="Q329" s="115">
        <v>0</v>
      </c>
      <c r="R329" s="115">
        <v>0</v>
      </c>
      <c r="S329" s="115">
        <v>0</v>
      </c>
      <c r="T329" s="115">
        <v>0</v>
      </c>
      <c r="U329" s="115">
        <v>0</v>
      </c>
      <c r="V329" s="115">
        <v>0</v>
      </c>
      <c r="W329" s="115">
        <v>0</v>
      </c>
      <c r="X329" s="115">
        <v>0</v>
      </c>
      <c r="Y329" s="115">
        <v>0</v>
      </c>
      <c r="Z329" s="115">
        <v>0</v>
      </c>
      <c r="AA329" s="115">
        <v>0</v>
      </c>
      <c r="AB329" s="115">
        <v>0</v>
      </c>
      <c r="AC329" s="115">
        <v>0</v>
      </c>
      <c r="AD329" s="115">
        <v>0</v>
      </c>
      <c r="AE329" s="115">
        <v>0</v>
      </c>
      <c r="AF329" s="115">
        <v>0</v>
      </c>
      <c r="AG329" s="115">
        <v>0</v>
      </c>
      <c r="AH329" s="115">
        <v>0</v>
      </c>
      <c r="AI329" s="115">
        <v>0</v>
      </c>
      <c r="AJ329" s="115">
        <v>0</v>
      </c>
      <c r="AK329" s="115">
        <v>0</v>
      </c>
      <c r="AL329" s="115">
        <v>0</v>
      </c>
      <c r="AM329" s="115">
        <f t="shared" si="4"/>
        <v>0</v>
      </c>
      <c r="AP329" s="70"/>
    </row>
    <row r="330" spans="1:42" ht="33" hidden="1" customHeight="1">
      <c r="A330" s="87">
        <v>1249</v>
      </c>
      <c r="B330" s="88" t="s">
        <v>967</v>
      </c>
      <c r="C330" s="117" t="s">
        <v>1413</v>
      </c>
      <c r="D330" s="115">
        <v>0</v>
      </c>
      <c r="E330" s="115">
        <v>0</v>
      </c>
      <c r="F330" s="115">
        <v>0</v>
      </c>
      <c r="G330" s="115">
        <v>0</v>
      </c>
      <c r="H330" s="115">
        <v>0</v>
      </c>
      <c r="I330" s="115">
        <v>0</v>
      </c>
      <c r="J330" s="115">
        <v>0</v>
      </c>
      <c r="K330" s="115">
        <v>0</v>
      </c>
      <c r="L330" s="115">
        <v>0</v>
      </c>
      <c r="M330" s="115">
        <v>0</v>
      </c>
      <c r="N330" s="115">
        <v>0</v>
      </c>
      <c r="O330" s="115">
        <v>0</v>
      </c>
      <c r="P330" s="115">
        <v>0</v>
      </c>
      <c r="Q330" s="115">
        <v>0</v>
      </c>
      <c r="R330" s="115">
        <v>0</v>
      </c>
      <c r="S330" s="115">
        <v>0</v>
      </c>
      <c r="T330" s="115">
        <v>0</v>
      </c>
      <c r="U330" s="115">
        <v>0</v>
      </c>
      <c r="V330" s="115">
        <v>0</v>
      </c>
      <c r="W330" s="115">
        <v>0</v>
      </c>
      <c r="X330" s="115">
        <v>0</v>
      </c>
      <c r="Y330" s="115">
        <v>0</v>
      </c>
      <c r="Z330" s="115">
        <v>0</v>
      </c>
      <c r="AA330" s="115">
        <v>0</v>
      </c>
      <c r="AB330" s="115">
        <v>0</v>
      </c>
      <c r="AC330" s="115">
        <v>0</v>
      </c>
      <c r="AD330" s="115">
        <v>0</v>
      </c>
      <c r="AE330" s="115">
        <v>0</v>
      </c>
      <c r="AF330" s="115">
        <v>0</v>
      </c>
      <c r="AG330" s="115">
        <v>0</v>
      </c>
      <c r="AH330" s="115">
        <v>0</v>
      </c>
      <c r="AI330" s="115">
        <v>0</v>
      </c>
      <c r="AJ330" s="115">
        <v>0</v>
      </c>
      <c r="AK330" s="115">
        <v>0</v>
      </c>
      <c r="AL330" s="115">
        <v>0</v>
      </c>
      <c r="AM330" s="115">
        <f t="shared" si="4"/>
        <v>0</v>
      </c>
      <c r="AP330" s="70"/>
    </row>
    <row r="331" spans="1:42" ht="33" hidden="1" customHeight="1">
      <c r="A331" s="87">
        <v>1250</v>
      </c>
      <c r="B331" s="88" t="s">
        <v>968</v>
      </c>
      <c r="C331" s="117" t="s">
        <v>1413</v>
      </c>
      <c r="D331" s="115">
        <v>0</v>
      </c>
      <c r="E331" s="115">
        <v>0</v>
      </c>
      <c r="F331" s="115">
        <v>0</v>
      </c>
      <c r="G331" s="115">
        <v>0</v>
      </c>
      <c r="H331" s="115">
        <v>0</v>
      </c>
      <c r="I331" s="115">
        <v>0</v>
      </c>
      <c r="J331" s="115">
        <v>0</v>
      </c>
      <c r="K331" s="115">
        <v>0</v>
      </c>
      <c r="L331" s="115">
        <v>0</v>
      </c>
      <c r="M331" s="115">
        <v>0</v>
      </c>
      <c r="N331" s="115">
        <v>0</v>
      </c>
      <c r="O331" s="115">
        <v>0</v>
      </c>
      <c r="P331" s="115">
        <v>0</v>
      </c>
      <c r="Q331" s="115">
        <v>0</v>
      </c>
      <c r="R331" s="115">
        <v>0</v>
      </c>
      <c r="S331" s="115">
        <v>0</v>
      </c>
      <c r="T331" s="115">
        <v>0</v>
      </c>
      <c r="U331" s="115">
        <v>0</v>
      </c>
      <c r="V331" s="115">
        <v>0</v>
      </c>
      <c r="W331" s="115">
        <v>0</v>
      </c>
      <c r="X331" s="115">
        <v>0</v>
      </c>
      <c r="Y331" s="115">
        <v>0</v>
      </c>
      <c r="Z331" s="115">
        <v>0</v>
      </c>
      <c r="AA331" s="115">
        <v>0</v>
      </c>
      <c r="AB331" s="115">
        <v>0</v>
      </c>
      <c r="AC331" s="115">
        <v>0</v>
      </c>
      <c r="AD331" s="115">
        <v>0</v>
      </c>
      <c r="AE331" s="115">
        <v>0</v>
      </c>
      <c r="AF331" s="115">
        <v>0</v>
      </c>
      <c r="AG331" s="115">
        <v>0</v>
      </c>
      <c r="AH331" s="115">
        <v>0</v>
      </c>
      <c r="AI331" s="115">
        <v>0</v>
      </c>
      <c r="AJ331" s="115">
        <v>0</v>
      </c>
      <c r="AK331" s="115">
        <v>0</v>
      </c>
      <c r="AL331" s="115">
        <v>0</v>
      </c>
      <c r="AM331" s="115">
        <f t="shared" ref="AM331:AM394" si="5">SUM(D331:AL331)</f>
        <v>0</v>
      </c>
      <c r="AP331" s="70"/>
    </row>
    <row r="332" spans="1:42" ht="33" hidden="1" customHeight="1">
      <c r="A332" s="87">
        <v>1251</v>
      </c>
      <c r="B332" s="88" t="s">
        <v>969</v>
      </c>
      <c r="C332" s="117" t="s">
        <v>1413</v>
      </c>
      <c r="D332" s="115">
        <v>0</v>
      </c>
      <c r="E332" s="115">
        <v>0</v>
      </c>
      <c r="F332" s="115">
        <v>0</v>
      </c>
      <c r="G332" s="115">
        <v>0</v>
      </c>
      <c r="H332" s="115">
        <v>0</v>
      </c>
      <c r="I332" s="115">
        <v>0</v>
      </c>
      <c r="J332" s="115">
        <v>0</v>
      </c>
      <c r="K332" s="115">
        <v>0</v>
      </c>
      <c r="L332" s="115">
        <v>0</v>
      </c>
      <c r="M332" s="115">
        <v>0</v>
      </c>
      <c r="N332" s="115">
        <v>0</v>
      </c>
      <c r="O332" s="115">
        <v>0</v>
      </c>
      <c r="P332" s="115">
        <v>0</v>
      </c>
      <c r="Q332" s="115">
        <v>0</v>
      </c>
      <c r="R332" s="115">
        <v>0</v>
      </c>
      <c r="S332" s="115">
        <v>0</v>
      </c>
      <c r="T332" s="115">
        <v>0</v>
      </c>
      <c r="U332" s="115">
        <v>0</v>
      </c>
      <c r="V332" s="115">
        <v>0</v>
      </c>
      <c r="W332" s="115">
        <v>0</v>
      </c>
      <c r="X332" s="115">
        <v>0</v>
      </c>
      <c r="Y332" s="115">
        <v>0</v>
      </c>
      <c r="Z332" s="115">
        <v>0</v>
      </c>
      <c r="AA332" s="115">
        <v>0</v>
      </c>
      <c r="AB332" s="115">
        <v>0</v>
      </c>
      <c r="AC332" s="115">
        <v>0</v>
      </c>
      <c r="AD332" s="115">
        <v>0</v>
      </c>
      <c r="AE332" s="115">
        <v>0</v>
      </c>
      <c r="AF332" s="115">
        <v>0</v>
      </c>
      <c r="AG332" s="115">
        <v>0</v>
      </c>
      <c r="AH332" s="115">
        <v>0</v>
      </c>
      <c r="AI332" s="115">
        <v>0</v>
      </c>
      <c r="AJ332" s="115">
        <v>0</v>
      </c>
      <c r="AK332" s="115">
        <v>0</v>
      </c>
      <c r="AL332" s="115">
        <v>0</v>
      </c>
      <c r="AM332" s="115">
        <f t="shared" si="5"/>
        <v>0</v>
      </c>
      <c r="AP332" s="70"/>
    </row>
    <row r="333" spans="1:42" ht="33" hidden="1" customHeight="1">
      <c r="A333" s="87">
        <v>1252</v>
      </c>
      <c r="B333" s="88" t="s">
        <v>970</v>
      </c>
      <c r="C333" s="117" t="s">
        <v>1413</v>
      </c>
      <c r="D333" s="115">
        <v>0</v>
      </c>
      <c r="E333" s="115">
        <v>0</v>
      </c>
      <c r="F333" s="115">
        <v>0</v>
      </c>
      <c r="G333" s="115">
        <v>0</v>
      </c>
      <c r="H333" s="115">
        <v>0</v>
      </c>
      <c r="I333" s="115">
        <v>0</v>
      </c>
      <c r="J333" s="115">
        <v>0</v>
      </c>
      <c r="K333" s="115">
        <v>0</v>
      </c>
      <c r="L333" s="115">
        <v>0</v>
      </c>
      <c r="M333" s="115">
        <v>0</v>
      </c>
      <c r="N333" s="115">
        <v>0</v>
      </c>
      <c r="O333" s="115">
        <v>0</v>
      </c>
      <c r="P333" s="115">
        <v>0</v>
      </c>
      <c r="Q333" s="115">
        <v>0</v>
      </c>
      <c r="R333" s="115">
        <v>0</v>
      </c>
      <c r="S333" s="115">
        <v>0</v>
      </c>
      <c r="T333" s="115">
        <v>0</v>
      </c>
      <c r="U333" s="115">
        <v>0</v>
      </c>
      <c r="V333" s="115">
        <v>0</v>
      </c>
      <c r="W333" s="115">
        <v>0</v>
      </c>
      <c r="X333" s="115">
        <v>0</v>
      </c>
      <c r="Y333" s="115">
        <v>0</v>
      </c>
      <c r="Z333" s="115">
        <v>0</v>
      </c>
      <c r="AA333" s="115">
        <v>0</v>
      </c>
      <c r="AB333" s="115">
        <v>0</v>
      </c>
      <c r="AC333" s="115">
        <v>0</v>
      </c>
      <c r="AD333" s="115">
        <v>0</v>
      </c>
      <c r="AE333" s="115">
        <v>0</v>
      </c>
      <c r="AF333" s="115">
        <v>0</v>
      </c>
      <c r="AG333" s="115">
        <v>0</v>
      </c>
      <c r="AH333" s="115">
        <v>0</v>
      </c>
      <c r="AI333" s="115">
        <v>0</v>
      </c>
      <c r="AJ333" s="115">
        <v>0</v>
      </c>
      <c r="AK333" s="115">
        <v>0</v>
      </c>
      <c r="AL333" s="115">
        <v>0</v>
      </c>
      <c r="AM333" s="115">
        <f t="shared" si="5"/>
        <v>0</v>
      </c>
      <c r="AP333" s="70"/>
    </row>
    <row r="334" spans="1:42" ht="33" hidden="1" customHeight="1">
      <c r="A334" s="87">
        <v>1253</v>
      </c>
      <c r="B334" s="88" t="s">
        <v>971</v>
      </c>
      <c r="C334" s="117" t="s">
        <v>1413</v>
      </c>
      <c r="D334" s="115">
        <v>0</v>
      </c>
      <c r="E334" s="115">
        <v>0</v>
      </c>
      <c r="F334" s="115">
        <v>0</v>
      </c>
      <c r="G334" s="115">
        <v>0</v>
      </c>
      <c r="H334" s="115">
        <v>0</v>
      </c>
      <c r="I334" s="115">
        <v>0</v>
      </c>
      <c r="J334" s="115">
        <v>0</v>
      </c>
      <c r="K334" s="115">
        <v>0</v>
      </c>
      <c r="L334" s="115">
        <v>0</v>
      </c>
      <c r="M334" s="115">
        <v>0</v>
      </c>
      <c r="N334" s="115">
        <v>0</v>
      </c>
      <c r="O334" s="115">
        <v>0</v>
      </c>
      <c r="P334" s="115">
        <v>0</v>
      </c>
      <c r="Q334" s="115">
        <v>0</v>
      </c>
      <c r="R334" s="115">
        <v>0</v>
      </c>
      <c r="S334" s="115">
        <v>0</v>
      </c>
      <c r="T334" s="115">
        <v>0</v>
      </c>
      <c r="U334" s="115">
        <v>0</v>
      </c>
      <c r="V334" s="115">
        <v>0</v>
      </c>
      <c r="W334" s="115">
        <v>0</v>
      </c>
      <c r="X334" s="115">
        <v>0</v>
      </c>
      <c r="Y334" s="115">
        <v>0</v>
      </c>
      <c r="Z334" s="115">
        <v>0</v>
      </c>
      <c r="AA334" s="115">
        <v>0</v>
      </c>
      <c r="AB334" s="115">
        <v>0</v>
      </c>
      <c r="AC334" s="115">
        <v>0</v>
      </c>
      <c r="AD334" s="115">
        <v>0</v>
      </c>
      <c r="AE334" s="115">
        <v>0</v>
      </c>
      <c r="AF334" s="115">
        <v>0</v>
      </c>
      <c r="AG334" s="115">
        <v>0</v>
      </c>
      <c r="AH334" s="115">
        <v>0</v>
      </c>
      <c r="AI334" s="115">
        <v>0</v>
      </c>
      <c r="AJ334" s="115">
        <v>0</v>
      </c>
      <c r="AK334" s="115">
        <v>0</v>
      </c>
      <c r="AL334" s="115">
        <v>0</v>
      </c>
      <c r="AM334" s="115">
        <f t="shared" si="5"/>
        <v>0</v>
      </c>
      <c r="AP334" s="70"/>
    </row>
    <row r="335" spans="1:42" ht="33" hidden="1" customHeight="1">
      <c r="A335" s="87">
        <v>1254</v>
      </c>
      <c r="B335" s="88" t="s">
        <v>972</v>
      </c>
      <c r="C335" s="117" t="s">
        <v>1413</v>
      </c>
      <c r="D335" s="115">
        <v>0</v>
      </c>
      <c r="E335" s="115">
        <v>0</v>
      </c>
      <c r="F335" s="115">
        <v>0</v>
      </c>
      <c r="G335" s="115">
        <v>0</v>
      </c>
      <c r="H335" s="115">
        <v>0</v>
      </c>
      <c r="I335" s="115">
        <v>0</v>
      </c>
      <c r="J335" s="115">
        <v>0</v>
      </c>
      <c r="K335" s="115">
        <v>0</v>
      </c>
      <c r="L335" s="115">
        <v>0</v>
      </c>
      <c r="M335" s="115">
        <v>0</v>
      </c>
      <c r="N335" s="115">
        <v>0</v>
      </c>
      <c r="O335" s="115">
        <v>0</v>
      </c>
      <c r="P335" s="115">
        <v>0</v>
      </c>
      <c r="Q335" s="115">
        <v>0</v>
      </c>
      <c r="R335" s="115">
        <v>0</v>
      </c>
      <c r="S335" s="115">
        <v>0</v>
      </c>
      <c r="T335" s="115">
        <v>0</v>
      </c>
      <c r="U335" s="115">
        <v>0</v>
      </c>
      <c r="V335" s="115">
        <v>0</v>
      </c>
      <c r="W335" s="115">
        <v>0</v>
      </c>
      <c r="X335" s="115">
        <v>0</v>
      </c>
      <c r="Y335" s="115">
        <v>0</v>
      </c>
      <c r="Z335" s="115">
        <v>0</v>
      </c>
      <c r="AA335" s="115">
        <v>0</v>
      </c>
      <c r="AB335" s="115">
        <v>0</v>
      </c>
      <c r="AC335" s="115">
        <v>0</v>
      </c>
      <c r="AD335" s="115">
        <v>0</v>
      </c>
      <c r="AE335" s="115">
        <v>0</v>
      </c>
      <c r="AF335" s="115">
        <v>0</v>
      </c>
      <c r="AG335" s="115">
        <v>0</v>
      </c>
      <c r="AH335" s="115">
        <v>0</v>
      </c>
      <c r="AI335" s="115">
        <v>0</v>
      </c>
      <c r="AJ335" s="115">
        <v>0</v>
      </c>
      <c r="AK335" s="115">
        <v>0</v>
      </c>
      <c r="AL335" s="115">
        <v>0</v>
      </c>
      <c r="AM335" s="115">
        <f t="shared" si="5"/>
        <v>0</v>
      </c>
      <c r="AP335" s="70"/>
    </row>
    <row r="336" spans="1:42" ht="33" hidden="1" customHeight="1">
      <c r="A336" s="87">
        <v>1255</v>
      </c>
      <c r="B336" s="88" t="s">
        <v>973</v>
      </c>
      <c r="C336" s="117" t="s">
        <v>1413</v>
      </c>
      <c r="D336" s="115">
        <v>0</v>
      </c>
      <c r="E336" s="115">
        <v>0</v>
      </c>
      <c r="F336" s="115">
        <v>0</v>
      </c>
      <c r="G336" s="115">
        <v>0</v>
      </c>
      <c r="H336" s="115">
        <v>0</v>
      </c>
      <c r="I336" s="115">
        <v>0</v>
      </c>
      <c r="J336" s="115">
        <v>0</v>
      </c>
      <c r="K336" s="115">
        <v>0</v>
      </c>
      <c r="L336" s="115">
        <v>0</v>
      </c>
      <c r="M336" s="115">
        <v>0</v>
      </c>
      <c r="N336" s="115">
        <v>0</v>
      </c>
      <c r="O336" s="115">
        <v>0</v>
      </c>
      <c r="P336" s="115">
        <v>0</v>
      </c>
      <c r="Q336" s="115">
        <v>0</v>
      </c>
      <c r="R336" s="115">
        <v>0</v>
      </c>
      <c r="S336" s="115">
        <v>0</v>
      </c>
      <c r="T336" s="115">
        <v>0</v>
      </c>
      <c r="U336" s="115">
        <v>0</v>
      </c>
      <c r="V336" s="115">
        <v>0</v>
      </c>
      <c r="W336" s="115">
        <v>0</v>
      </c>
      <c r="X336" s="115">
        <v>0</v>
      </c>
      <c r="Y336" s="115">
        <v>0</v>
      </c>
      <c r="Z336" s="115">
        <v>0</v>
      </c>
      <c r="AA336" s="115">
        <v>0</v>
      </c>
      <c r="AB336" s="115">
        <v>0</v>
      </c>
      <c r="AC336" s="115">
        <v>0</v>
      </c>
      <c r="AD336" s="115">
        <v>0</v>
      </c>
      <c r="AE336" s="115">
        <v>0</v>
      </c>
      <c r="AF336" s="115">
        <v>0</v>
      </c>
      <c r="AG336" s="115">
        <v>0</v>
      </c>
      <c r="AH336" s="115">
        <v>0</v>
      </c>
      <c r="AI336" s="115">
        <v>0</v>
      </c>
      <c r="AJ336" s="115">
        <v>0</v>
      </c>
      <c r="AK336" s="115">
        <v>0</v>
      </c>
      <c r="AL336" s="115">
        <v>0</v>
      </c>
      <c r="AM336" s="115">
        <f t="shared" si="5"/>
        <v>0</v>
      </c>
      <c r="AP336" s="70"/>
    </row>
    <row r="337" spans="1:42" ht="33" hidden="1" customHeight="1">
      <c r="A337" s="87">
        <v>1256</v>
      </c>
      <c r="B337" s="88" t="s">
        <v>974</v>
      </c>
      <c r="C337" s="117" t="s">
        <v>1413</v>
      </c>
      <c r="D337" s="115">
        <v>0</v>
      </c>
      <c r="E337" s="115">
        <v>0</v>
      </c>
      <c r="F337" s="115">
        <v>0</v>
      </c>
      <c r="G337" s="115">
        <v>0</v>
      </c>
      <c r="H337" s="115">
        <v>0</v>
      </c>
      <c r="I337" s="115">
        <v>0</v>
      </c>
      <c r="J337" s="115">
        <v>0</v>
      </c>
      <c r="K337" s="115">
        <v>0</v>
      </c>
      <c r="L337" s="115">
        <v>0</v>
      </c>
      <c r="M337" s="115">
        <v>0</v>
      </c>
      <c r="N337" s="115">
        <v>0</v>
      </c>
      <c r="O337" s="115">
        <v>0</v>
      </c>
      <c r="P337" s="115">
        <v>0</v>
      </c>
      <c r="Q337" s="115">
        <v>0</v>
      </c>
      <c r="R337" s="115">
        <v>0</v>
      </c>
      <c r="S337" s="115">
        <v>0</v>
      </c>
      <c r="T337" s="115">
        <v>0</v>
      </c>
      <c r="U337" s="115">
        <v>0</v>
      </c>
      <c r="V337" s="115">
        <v>0</v>
      </c>
      <c r="W337" s="115">
        <v>0</v>
      </c>
      <c r="X337" s="115">
        <v>0</v>
      </c>
      <c r="Y337" s="115">
        <v>0</v>
      </c>
      <c r="Z337" s="115">
        <v>0</v>
      </c>
      <c r="AA337" s="115">
        <v>0</v>
      </c>
      <c r="AB337" s="115">
        <v>0</v>
      </c>
      <c r="AC337" s="115">
        <v>0</v>
      </c>
      <c r="AD337" s="115">
        <v>0</v>
      </c>
      <c r="AE337" s="115">
        <v>0</v>
      </c>
      <c r="AF337" s="115">
        <v>0</v>
      </c>
      <c r="AG337" s="115">
        <v>0</v>
      </c>
      <c r="AH337" s="115">
        <v>0</v>
      </c>
      <c r="AI337" s="115">
        <v>0</v>
      </c>
      <c r="AJ337" s="115">
        <v>0</v>
      </c>
      <c r="AK337" s="115">
        <v>0</v>
      </c>
      <c r="AL337" s="115">
        <v>0</v>
      </c>
      <c r="AM337" s="115">
        <f t="shared" si="5"/>
        <v>0</v>
      </c>
      <c r="AP337" s="70"/>
    </row>
    <row r="338" spans="1:42" ht="33" hidden="1" customHeight="1">
      <c r="A338" s="87">
        <v>1257</v>
      </c>
      <c r="B338" s="88" t="s">
        <v>975</v>
      </c>
      <c r="C338" s="117" t="s">
        <v>1413</v>
      </c>
      <c r="D338" s="115">
        <v>0</v>
      </c>
      <c r="E338" s="115">
        <v>0</v>
      </c>
      <c r="F338" s="115">
        <v>0</v>
      </c>
      <c r="G338" s="115">
        <v>0</v>
      </c>
      <c r="H338" s="115">
        <v>0</v>
      </c>
      <c r="I338" s="115">
        <v>0</v>
      </c>
      <c r="J338" s="115">
        <v>0</v>
      </c>
      <c r="K338" s="115">
        <v>0</v>
      </c>
      <c r="L338" s="115">
        <v>0</v>
      </c>
      <c r="M338" s="115">
        <v>0</v>
      </c>
      <c r="N338" s="115">
        <v>0</v>
      </c>
      <c r="O338" s="115">
        <v>0</v>
      </c>
      <c r="P338" s="115">
        <v>0</v>
      </c>
      <c r="Q338" s="115">
        <v>0</v>
      </c>
      <c r="R338" s="115">
        <v>0</v>
      </c>
      <c r="S338" s="115">
        <v>0</v>
      </c>
      <c r="T338" s="115">
        <v>0</v>
      </c>
      <c r="U338" s="115">
        <v>0</v>
      </c>
      <c r="V338" s="115">
        <v>0</v>
      </c>
      <c r="W338" s="115">
        <v>0</v>
      </c>
      <c r="X338" s="115">
        <v>0</v>
      </c>
      <c r="Y338" s="115">
        <v>0</v>
      </c>
      <c r="Z338" s="115">
        <v>0</v>
      </c>
      <c r="AA338" s="115">
        <v>0</v>
      </c>
      <c r="AB338" s="115">
        <v>0</v>
      </c>
      <c r="AC338" s="115">
        <v>0</v>
      </c>
      <c r="AD338" s="115">
        <v>0</v>
      </c>
      <c r="AE338" s="115">
        <v>0</v>
      </c>
      <c r="AF338" s="115">
        <v>0</v>
      </c>
      <c r="AG338" s="115">
        <v>0</v>
      </c>
      <c r="AH338" s="115">
        <v>0</v>
      </c>
      <c r="AI338" s="115">
        <v>0</v>
      </c>
      <c r="AJ338" s="115">
        <v>0</v>
      </c>
      <c r="AK338" s="115">
        <v>0</v>
      </c>
      <c r="AL338" s="115">
        <v>0</v>
      </c>
      <c r="AM338" s="115">
        <f t="shared" si="5"/>
        <v>0</v>
      </c>
      <c r="AP338" s="70"/>
    </row>
    <row r="339" spans="1:42" ht="33" hidden="1" customHeight="1">
      <c r="A339" s="87">
        <v>1258</v>
      </c>
      <c r="B339" s="88" t="s">
        <v>976</v>
      </c>
      <c r="C339" s="117" t="s">
        <v>1413</v>
      </c>
      <c r="D339" s="115">
        <v>0</v>
      </c>
      <c r="E339" s="115">
        <v>0</v>
      </c>
      <c r="F339" s="115">
        <v>0</v>
      </c>
      <c r="G339" s="115">
        <v>0</v>
      </c>
      <c r="H339" s="115">
        <v>0</v>
      </c>
      <c r="I339" s="115">
        <v>0</v>
      </c>
      <c r="J339" s="115">
        <v>0</v>
      </c>
      <c r="K339" s="115">
        <v>0</v>
      </c>
      <c r="L339" s="115">
        <v>0</v>
      </c>
      <c r="M339" s="115">
        <v>0</v>
      </c>
      <c r="N339" s="115">
        <v>0</v>
      </c>
      <c r="O339" s="115">
        <v>0</v>
      </c>
      <c r="P339" s="115">
        <v>0</v>
      </c>
      <c r="Q339" s="115">
        <v>0</v>
      </c>
      <c r="R339" s="115">
        <v>0</v>
      </c>
      <c r="S339" s="115">
        <v>0</v>
      </c>
      <c r="T339" s="115">
        <v>0</v>
      </c>
      <c r="U339" s="115">
        <v>0</v>
      </c>
      <c r="V339" s="115">
        <v>0</v>
      </c>
      <c r="W339" s="115">
        <v>0</v>
      </c>
      <c r="X339" s="115">
        <v>0</v>
      </c>
      <c r="Y339" s="115">
        <v>0</v>
      </c>
      <c r="Z339" s="115">
        <v>0</v>
      </c>
      <c r="AA339" s="115">
        <v>0</v>
      </c>
      <c r="AB339" s="115">
        <v>0</v>
      </c>
      <c r="AC339" s="115">
        <v>0</v>
      </c>
      <c r="AD339" s="115">
        <v>0</v>
      </c>
      <c r="AE339" s="115">
        <v>0</v>
      </c>
      <c r="AF339" s="115">
        <v>0</v>
      </c>
      <c r="AG339" s="115">
        <v>0</v>
      </c>
      <c r="AH339" s="115">
        <v>0</v>
      </c>
      <c r="AI339" s="115">
        <v>0</v>
      </c>
      <c r="AJ339" s="115">
        <v>0</v>
      </c>
      <c r="AK339" s="115">
        <v>0</v>
      </c>
      <c r="AL339" s="115">
        <v>0</v>
      </c>
      <c r="AM339" s="115">
        <f t="shared" si="5"/>
        <v>0</v>
      </c>
      <c r="AP339" s="70"/>
    </row>
    <row r="340" spans="1:42" ht="33" hidden="1" customHeight="1">
      <c r="A340" s="87">
        <v>1259</v>
      </c>
      <c r="B340" s="88" t="s">
        <v>977</v>
      </c>
      <c r="C340" s="117" t="s">
        <v>1413</v>
      </c>
      <c r="D340" s="115">
        <v>0</v>
      </c>
      <c r="E340" s="115">
        <v>0</v>
      </c>
      <c r="F340" s="115">
        <v>0</v>
      </c>
      <c r="G340" s="115">
        <v>0</v>
      </c>
      <c r="H340" s="115">
        <v>0</v>
      </c>
      <c r="I340" s="115">
        <v>0</v>
      </c>
      <c r="J340" s="115">
        <v>0</v>
      </c>
      <c r="K340" s="115">
        <v>0</v>
      </c>
      <c r="L340" s="115">
        <v>0</v>
      </c>
      <c r="M340" s="115">
        <v>0</v>
      </c>
      <c r="N340" s="115">
        <v>0</v>
      </c>
      <c r="O340" s="115">
        <v>0</v>
      </c>
      <c r="P340" s="115">
        <v>0</v>
      </c>
      <c r="Q340" s="115">
        <v>0</v>
      </c>
      <c r="R340" s="115">
        <v>0</v>
      </c>
      <c r="S340" s="115">
        <v>0</v>
      </c>
      <c r="T340" s="115">
        <v>0</v>
      </c>
      <c r="U340" s="115">
        <v>0</v>
      </c>
      <c r="V340" s="115">
        <v>0</v>
      </c>
      <c r="W340" s="115">
        <v>0</v>
      </c>
      <c r="X340" s="115">
        <v>0</v>
      </c>
      <c r="Y340" s="115">
        <v>0</v>
      </c>
      <c r="Z340" s="115">
        <v>0</v>
      </c>
      <c r="AA340" s="115">
        <v>0</v>
      </c>
      <c r="AB340" s="115">
        <v>0</v>
      </c>
      <c r="AC340" s="115">
        <v>0</v>
      </c>
      <c r="AD340" s="115">
        <v>0</v>
      </c>
      <c r="AE340" s="115">
        <v>0</v>
      </c>
      <c r="AF340" s="115">
        <v>0</v>
      </c>
      <c r="AG340" s="115">
        <v>0</v>
      </c>
      <c r="AH340" s="115">
        <v>0</v>
      </c>
      <c r="AI340" s="115">
        <v>0</v>
      </c>
      <c r="AJ340" s="115">
        <v>0</v>
      </c>
      <c r="AK340" s="115">
        <v>0</v>
      </c>
      <c r="AL340" s="115">
        <v>0</v>
      </c>
      <c r="AM340" s="115">
        <f t="shared" si="5"/>
        <v>0</v>
      </c>
      <c r="AP340" s="70"/>
    </row>
    <row r="341" spans="1:42" ht="33" hidden="1" customHeight="1">
      <c r="A341" s="87">
        <v>1260</v>
      </c>
      <c r="B341" s="88" t="s">
        <v>978</v>
      </c>
      <c r="C341" s="117" t="s">
        <v>1413</v>
      </c>
      <c r="D341" s="115">
        <v>0</v>
      </c>
      <c r="E341" s="115">
        <v>0</v>
      </c>
      <c r="F341" s="115">
        <v>0</v>
      </c>
      <c r="G341" s="115">
        <v>0</v>
      </c>
      <c r="H341" s="115">
        <v>0</v>
      </c>
      <c r="I341" s="115">
        <v>0</v>
      </c>
      <c r="J341" s="115">
        <v>0</v>
      </c>
      <c r="K341" s="115">
        <v>0</v>
      </c>
      <c r="L341" s="115">
        <v>0</v>
      </c>
      <c r="M341" s="115">
        <v>0</v>
      </c>
      <c r="N341" s="115">
        <v>0</v>
      </c>
      <c r="O341" s="115">
        <v>0</v>
      </c>
      <c r="P341" s="115">
        <v>0</v>
      </c>
      <c r="Q341" s="115">
        <v>0</v>
      </c>
      <c r="R341" s="115">
        <v>0</v>
      </c>
      <c r="S341" s="115">
        <v>0</v>
      </c>
      <c r="T341" s="115">
        <v>0</v>
      </c>
      <c r="U341" s="115">
        <v>0</v>
      </c>
      <c r="V341" s="115">
        <v>0</v>
      </c>
      <c r="W341" s="115">
        <v>0</v>
      </c>
      <c r="X341" s="115">
        <v>0</v>
      </c>
      <c r="Y341" s="115">
        <v>0</v>
      </c>
      <c r="Z341" s="115">
        <v>0</v>
      </c>
      <c r="AA341" s="115">
        <v>0</v>
      </c>
      <c r="AB341" s="115">
        <v>0</v>
      </c>
      <c r="AC341" s="115">
        <v>0</v>
      </c>
      <c r="AD341" s="115">
        <v>0</v>
      </c>
      <c r="AE341" s="115">
        <v>0</v>
      </c>
      <c r="AF341" s="115">
        <v>0</v>
      </c>
      <c r="AG341" s="115">
        <v>0</v>
      </c>
      <c r="AH341" s="115">
        <v>0</v>
      </c>
      <c r="AI341" s="115">
        <v>0</v>
      </c>
      <c r="AJ341" s="115">
        <v>0</v>
      </c>
      <c r="AK341" s="115">
        <v>0</v>
      </c>
      <c r="AL341" s="115">
        <v>0</v>
      </c>
      <c r="AM341" s="115">
        <f t="shared" si="5"/>
        <v>0</v>
      </c>
      <c r="AP341" s="70"/>
    </row>
    <row r="342" spans="1:42" ht="33" hidden="1" customHeight="1">
      <c r="A342" s="87">
        <v>1261</v>
      </c>
      <c r="B342" s="88" t="s">
        <v>979</v>
      </c>
      <c r="C342" s="117" t="s">
        <v>1413</v>
      </c>
      <c r="D342" s="115">
        <v>0</v>
      </c>
      <c r="E342" s="115">
        <v>0</v>
      </c>
      <c r="F342" s="115">
        <v>0</v>
      </c>
      <c r="G342" s="115">
        <v>0</v>
      </c>
      <c r="H342" s="115">
        <v>0</v>
      </c>
      <c r="I342" s="115">
        <v>0</v>
      </c>
      <c r="J342" s="115">
        <v>0</v>
      </c>
      <c r="K342" s="115">
        <v>0</v>
      </c>
      <c r="L342" s="115">
        <v>0</v>
      </c>
      <c r="M342" s="115">
        <v>0</v>
      </c>
      <c r="N342" s="115">
        <v>0</v>
      </c>
      <c r="O342" s="115">
        <v>0</v>
      </c>
      <c r="P342" s="115">
        <v>0</v>
      </c>
      <c r="Q342" s="115">
        <v>0</v>
      </c>
      <c r="R342" s="115">
        <v>0</v>
      </c>
      <c r="S342" s="115">
        <v>0</v>
      </c>
      <c r="T342" s="115">
        <v>0</v>
      </c>
      <c r="U342" s="115">
        <v>0</v>
      </c>
      <c r="V342" s="115">
        <v>0</v>
      </c>
      <c r="W342" s="115">
        <v>0</v>
      </c>
      <c r="X342" s="115">
        <v>0</v>
      </c>
      <c r="Y342" s="115">
        <v>0</v>
      </c>
      <c r="Z342" s="115">
        <v>0</v>
      </c>
      <c r="AA342" s="115">
        <v>0</v>
      </c>
      <c r="AB342" s="115">
        <v>0</v>
      </c>
      <c r="AC342" s="115">
        <v>0</v>
      </c>
      <c r="AD342" s="115">
        <v>0</v>
      </c>
      <c r="AE342" s="115">
        <v>0</v>
      </c>
      <c r="AF342" s="115">
        <v>0</v>
      </c>
      <c r="AG342" s="115">
        <v>0</v>
      </c>
      <c r="AH342" s="115">
        <v>0</v>
      </c>
      <c r="AI342" s="115">
        <v>0</v>
      </c>
      <c r="AJ342" s="115">
        <v>0</v>
      </c>
      <c r="AK342" s="115">
        <v>0</v>
      </c>
      <c r="AL342" s="115">
        <v>0</v>
      </c>
      <c r="AM342" s="115">
        <f t="shared" si="5"/>
        <v>0</v>
      </c>
      <c r="AP342" s="70"/>
    </row>
    <row r="343" spans="1:42" ht="33" hidden="1" customHeight="1">
      <c r="A343" s="87">
        <v>1262</v>
      </c>
      <c r="B343" s="88" t="s">
        <v>980</v>
      </c>
      <c r="C343" s="117" t="s">
        <v>1413</v>
      </c>
      <c r="D343" s="115">
        <v>0</v>
      </c>
      <c r="E343" s="115">
        <v>0</v>
      </c>
      <c r="F343" s="115">
        <v>0</v>
      </c>
      <c r="G343" s="115">
        <v>0</v>
      </c>
      <c r="H343" s="115">
        <v>0</v>
      </c>
      <c r="I343" s="115">
        <v>0</v>
      </c>
      <c r="J343" s="115">
        <v>0</v>
      </c>
      <c r="K343" s="115">
        <v>0</v>
      </c>
      <c r="L343" s="115">
        <v>0</v>
      </c>
      <c r="M343" s="115">
        <v>0</v>
      </c>
      <c r="N343" s="115">
        <v>0</v>
      </c>
      <c r="O343" s="115">
        <v>0</v>
      </c>
      <c r="P343" s="115">
        <v>0</v>
      </c>
      <c r="Q343" s="115">
        <v>0</v>
      </c>
      <c r="R343" s="115">
        <v>0</v>
      </c>
      <c r="S343" s="115">
        <v>0</v>
      </c>
      <c r="T343" s="115">
        <v>0</v>
      </c>
      <c r="U343" s="115">
        <v>0</v>
      </c>
      <c r="V343" s="115">
        <v>0</v>
      </c>
      <c r="W343" s="115">
        <v>0</v>
      </c>
      <c r="X343" s="115">
        <v>0</v>
      </c>
      <c r="Y343" s="115">
        <v>0</v>
      </c>
      <c r="Z343" s="115">
        <v>0</v>
      </c>
      <c r="AA343" s="115">
        <v>0</v>
      </c>
      <c r="AB343" s="115">
        <v>0</v>
      </c>
      <c r="AC343" s="115">
        <v>0</v>
      </c>
      <c r="AD343" s="115">
        <v>0</v>
      </c>
      <c r="AE343" s="115">
        <v>0</v>
      </c>
      <c r="AF343" s="115">
        <v>0</v>
      </c>
      <c r="AG343" s="115">
        <v>0</v>
      </c>
      <c r="AH343" s="115">
        <v>0</v>
      </c>
      <c r="AI343" s="115">
        <v>0</v>
      </c>
      <c r="AJ343" s="115">
        <v>0</v>
      </c>
      <c r="AK343" s="115">
        <v>0</v>
      </c>
      <c r="AL343" s="115">
        <v>0</v>
      </c>
      <c r="AM343" s="115">
        <f t="shared" si="5"/>
        <v>0</v>
      </c>
      <c r="AP343" s="70"/>
    </row>
    <row r="344" spans="1:42" ht="33" hidden="1" customHeight="1">
      <c r="A344" s="87">
        <v>1263</v>
      </c>
      <c r="B344" s="88" t="s">
        <v>981</v>
      </c>
      <c r="C344" s="117" t="s">
        <v>1413</v>
      </c>
      <c r="D344" s="115">
        <v>0</v>
      </c>
      <c r="E344" s="115">
        <v>0</v>
      </c>
      <c r="F344" s="115">
        <v>0</v>
      </c>
      <c r="G344" s="115">
        <v>0</v>
      </c>
      <c r="H344" s="115">
        <v>0</v>
      </c>
      <c r="I344" s="115">
        <v>0</v>
      </c>
      <c r="J344" s="115">
        <v>0</v>
      </c>
      <c r="K344" s="115">
        <v>0</v>
      </c>
      <c r="L344" s="115">
        <v>0</v>
      </c>
      <c r="M344" s="115">
        <v>0</v>
      </c>
      <c r="N344" s="115">
        <v>0</v>
      </c>
      <c r="O344" s="115">
        <v>0</v>
      </c>
      <c r="P344" s="115">
        <v>0</v>
      </c>
      <c r="Q344" s="115">
        <v>0</v>
      </c>
      <c r="R344" s="115">
        <v>0</v>
      </c>
      <c r="S344" s="115">
        <v>0</v>
      </c>
      <c r="T344" s="115">
        <v>0</v>
      </c>
      <c r="U344" s="115">
        <v>0</v>
      </c>
      <c r="V344" s="115">
        <v>0</v>
      </c>
      <c r="W344" s="115">
        <v>0</v>
      </c>
      <c r="X344" s="115">
        <v>0</v>
      </c>
      <c r="Y344" s="115">
        <v>0</v>
      </c>
      <c r="Z344" s="115">
        <v>0</v>
      </c>
      <c r="AA344" s="115">
        <v>0</v>
      </c>
      <c r="AB344" s="115">
        <v>0</v>
      </c>
      <c r="AC344" s="115">
        <v>0</v>
      </c>
      <c r="AD344" s="115">
        <v>0</v>
      </c>
      <c r="AE344" s="115">
        <v>0</v>
      </c>
      <c r="AF344" s="115">
        <v>0</v>
      </c>
      <c r="AG344" s="115">
        <v>0</v>
      </c>
      <c r="AH344" s="115">
        <v>0</v>
      </c>
      <c r="AI344" s="115">
        <v>0</v>
      </c>
      <c r="AJ344" s="115">
        <v>0</v>
      </c>
      <c r="AK344" s="115">
        <v>0</v>
      </c>
      <c r="AL344" s="115">
        <v>0</v>
      </c>
      <c r="AM344" s="115">
        <f t="shared" si="5"/>
        <v>0</v>
      </c>
      <c r="AP344" s="70"/>
    </row>
    <row r="345" spans="1:42" ht="33" hidden="1" customHeight="1">
      <c r="A345" s="87">
        <v>1264</v>
      </c>
      <c r="B345" s="88" t="s">
        <v>982</v>
      </c>
      <c r="C345" s="117" t="s">
        <v>1413</v>
      </c>
      <c r="D345" s="115">
        <v>0</v>
      </c>
      <c r="E345" s="115">
        <v>0</v>
      </c>
      <c r="F345" s="115">
        <v>0</v>
      </c>
      <c r="G345" s="115">
        <v>0</v>
      </c>
      <c r="H345" s="115">
        <v>0</v>
      </c>
      <c r="I345" s="115">
        <v>0</v>
      </c>
      <c r="J345" s="115">
        <v>0</v>
      </c>
      <c r="K345" s="115">
        <v>0</v>
      </c>
      <c r="L345" s="115">
        <v>0</v>
      </c>
      <c r="M345" s="115">
        <v>0</v>
      </c>
      <c r="N345" s="115">
        <v>0</v>
      </c>
      <c r="O345" s="115">
        <v>0</v>
      </c>
      <c r="P345" s="115">
        <v>0</v>
      </c>
      <c r="Q345" s="115">
        <v>0</v>
      </c>
      <c r="R345" s="115">
        <v>0</v>
      </c>
      <c r="S345" s="115">
        <v>0</v>
      </c>
      <c r="T345" s="115">
        <v>0</v>
      </c>
      <c r="U345" s="115">
        <v>0</v>
      </c>
      <c r="V345" s="115">
        <v>0</v>
      </c>
      <c r="W345" s="115">
        <v>0</v>
      </c>
      <c r="X345" s="115">
        <v>0</v>
      </c>
      <c r="Y345" s="115">
        <v>0</v>
      </c>
      <c r="Z345" s="115">
        <v>0</v>
      </c>
      <c r="AA345" s="115">
        <v>0</v>
      </c>
      <c r="AB345" s="115">
        <v>0</v>
      </c>
      <c r="AC345" s="115">
        <v>0</v>
      </c>
      <c r="AD345" s="115">
        <v>0</v>
      </c>
      <c r="AE345" s="115">
        <v>0</v>
      </c>
      <c r="AF345" s="115">
        <v>0</v>
      </c>
      <c r="AG345" s="115">
        <v>0</v>
      </c>
      <c r="AH345" s="115">
        <v>0</v>
      </c>
      <c r="AI345" s="115">
        <v>0</v>
      </c>
      <c r="AJ345" s="115">
        <v>0</v>
      </c>
      <c r="AK345" s="115">
        <v>0</v>
      </c>
      <c r="AL345" s="115">
        <v>0</v>
      </c>
      <c r="AM345" s="115">
        <f t="shared" si="5"/>
        <v>0</v>
      </c>
      <c r="AP345" s="70"/>
    </row>
    <row r="346" spans="1:42" ht="33" hidden="1" customHeight="1">
      <c r="A346" s="87">
        <v>1265</v>
      </c>
      <c r="B346" s="88" t="s">
        <v>983</v>
      </c>
      <c r="C346" s="117" t="s">
        <v>1413</v>
      </c>
      <c r="D346" s="115">
        <v>0</v>
      </c>
      <c r="E346" s="115">
        <v>0</v>
      </c>
      <c r="F346" s="115">
        <v>0</v>
      </c>
      <c r="G346" s="115">
        <v>0</v>
      </c>
      <c r="H346" s="115">
        <v>0</v>
      </c>
      <c r="I346" s="115">
        <v>0</v>
      </c>
      <c r="J346" s="115">
        <v>0</v>
      </c>
      <c r="K346" s="115">
        <v>0</v>
      </c>
      <c r="L346" s="115">
        <v>0</v>
      </c>
      <c r="M346" s="115">
        <v>0</v>
      </c>
      <c r="N346" s="115">
        <v>0</v>
      </c>
      <c r="O346" s="115">
        <v>0</v>
      </c>
      <c r="P346" s="115">
        <v>0</v>
      </c>
      <c r="Q346" s="115">
        <v>0</v>
      </c>
      <c r="R346" s="115">
        <v>0</v>
      </c>
      <c r="S346" s="115">
        <v>0</v>
      </c>
      <c r="T346" s="115">
        <v>0</v>
      </c>
      <c r="U346" s="115">
        <v>0</v>
      </c>
      <c r="V346" s="115">
        <v>0</v>
      </c>
      <c r="W346" s="115">
        <v>0</v>
      </c>
      <c r="X346" s="115">
        <v>0</v>
      </c>
      <c r="Y346" s="115">
        <v>0</v>
      </c>
      <c r="Z346" s="115">
        <v>0</v>
      </c>
      <c r="AA346" s="115">
        <v>0</v>
      </c>
      <c r="AB346" s="115">
        <v>0</v>
      </c>
      <c r="AC346" s="115">
        <v>0</v>
      </c>
      <c r="AD346" s="115">
        <v>0</v>
      </c>
      <c r="AE346" s="115">
        <v>0</v>
      </c>
      <c r="AF346" s="115">
        <v>0</v>
      </c>
      <c r="AG346" s="115">
        <v>0</v>
      </c>
      <c r="AH346" s="115">
        <v>0</v>
      </c>
      <c r="AI346" s="115">
        <v>0</v>
      </c>
      <c r="AJ346" s="115">
        <v>0</v>
      </c>
      <c r="AK346" s="115">
        <v>0</v>
      </c>
      <c r="AL346" s="115">
        <v>0</v>
      </c>
      <c r="AM346" s="115">
        <f t="shared" si="5"/>
        <v>0</v>
      </c>
      <c r="AP346" s="70"/>
    </row>
    <row r="347" spans="1:42" ht="33" hidden="1" customHeight="1">
      <c r="A347" s="87">
        <v>1266</v>
      </c>
      <c r="B347" s="88" t="s">
        <v>984</v>
      </c>
      <c r="C347" s="117" t="s">
        <v>1413</v>
      </c>
      <c r="D347" s="115">
        <v>0</v>
      </c>
      <c r="E347" s="115">
        <v>0</v>
      </c>
      <c r="F347" s="115">
        <v>0</v>
      </c>
      <c r="G347" s="115">
        <v>0</v>
      </c>
      <c r="H347" s="115">
        <v>0</v>
      </c>
      <c r="I347" s="115">
        <v>0</v>
      </c>
      <c r="J347" s="115">
        <v>0</v>
      </c>
      <c r="K347" s="115">
        <v>0</v>
      </c>
      <c r="L347" s="115">
        <v>0</v>
      </c>
      <c r="M347" s="115">
        <v>0</v>
      </c>
      <c r="N347" s="115">
        <v>0</v>
      </c>
      <c r="O347" s="115">
        <v>0</v>
      </c>
      <c r="P347" s="115">
        <v>0</v>
      </c>
      <c r="Q347" s="115">
        <v>0</v>
      </c>
      <c r="R347" s="115">
        <v>0</v>
      </c>
      <c r="S347" s="115">
        <v>0</v>
      </c>
      <c r="T347" s="115">
        <v>0</v>
      </c>
      <c r="U347" s="115">
        <v>0</v>
      </c>
      <c r="V347" s="115">
        <v>0</v>
      </c>
      <c r="W347" s="115">
        <v>0</v>
      </c>
      <c r="X347" s="115">
        <v>0</v>
      </c>
      <c r="Y347" s="115">
        <v>0</v>
      </c>
      <c r="Z347" s="115">
        <v>0</v>
      </c>
      <c r="AA347" s="115">
        <v>0</v>
      </c>
      <c r="AB347" s="115">
        <v>0</v>
      </c>
      <c r="AC347" s="115">
        <v>0</v>
      </c>
      <c r="AD347" s="115">
        <v>0</v>
      </c>
      <c r="AE347" s="115">
        <v>0</v>
      </c>
      <c r="AF347" s="115">
        <v>0</v>
      </c>
      <c r="AG347" s="115">
        <v>0</v>
      </c>
      <c r="AH347" s="115">
        <v>0</v>
      </c>
      <c r="AI347" s="115">
        <v>0</v>
      </c>
      <c r="AJ347" s="115">
        <v>0</v>
      </c>
      <c r="AK347" s="115">
        <v>0</v>
      </c>
      <c r="AL347" s="115">
        <v>0</v>
      </c>
      <c r="AM347" s="115">
        <f t="shared" si="5"/>
        <v>0</v>
      </c>
      <c r="AP347" s="70"/>
    </row>
    <row r="348" spans="1:42" ht="33" hidden="1" customHeight="1">
      <c r="A348" s="87">
        <v>1267</v>
      </c>
      <c r="B348" s="88" t="s">
        <v>985</v>
      </c>
      <c r="C348" s="117" t="s">
        <v>1413</v>
      </c>
      <c r="D348" s="115">
        <v>0</v>
      </c>
      <c r="E348" s="115">
        <v>0</v>
      </c>
      <c r="F348" s="115">
        <v>0</v>
      </c>
      <c r="G348" s="115">
        <v>0</v>
      </c>
      <c r="H348" s="115">
        <v>0</v>
      </c>
      <c r="I348" s="115">
        <v>0</v>
      </c>
      <c r="J348" s="115">
        <v>0</v>
      </c>
      <c r="K348" s="115">
        <v>0</v>
      </c>
      <c r="L348" s="115">
        <v>0</v>
      </c>
      <c r="M348" s="115">
        <v>0</v>
      </c>
      <c r="N348" s="115">
        <v>0</v>
      </c>
      <c r="O348" s="115">
        <v>0</v>
      </c>
      <c r="P348" s="115">
        <v>0</v>
      </c>
      <c r="Q348" s="115">
        <v>0</v>
      </c>
      <c r="R348" s="115">
        <v>0</v>
      </c>
      <c r="S348" s="115">
        <v>0</v>
      </c>
      <c r="T348" s="115">
        <v>0</v>
      </c>
      <c r="U348" s="115">
        <v>0</v>
      </c>
      <c r="V348" s="115">
        <v>0</v>
      </c>
      <c r="W348" s="115">
        <v>0</v>
      </c>
      <c r="X348" s="115">
        <v>0</v>
      </c>
      <c r="Y348" s="115">
        <v>0</v>
      </c>
      <c r="Z348" s="115">
        <v>0</v>
      </c>
      <c r="AA348" s="115">
        <v>0</v>
      </c>
      <c r="AB348" s="115">
        <v>0</v>
      </c>
      <c r="AC348" s="115">
        <v>0</v>
      </c>
      <c r="AD348" s="115">
        <v>0</v>
      </c>
      <c r="AE348" s="115">
        <v>0</v>
      </c>
      <c r="AF348" s="115">
        <v>0</v>
      </c>
      <c r="AG348" s="115">
        <v>0</v>
      </c>
      <c r="AH348" s="115">
        <v>0</v>
      </c>
      <c r="AI348" s="115">
        <v>0</v>
      </c>
      <c r="AJ348" s="115">
        <v>0</v>
      </c>
      <c r="AK348" s="115">
        <v>0</v>
      </c>
      <c r="AL348" s="115">
        <v>0</v>
      </c>
      <c r="AM348" s="115">
        <f t="shared" si="5"/>
        <v>0</v>
      </c>
      <c r="AP348" s="70"/>
    </row>
    <row r="349" spans="1:42" ht="33" hidden="1" customHeight="1">
      <c r="A349" s="87">
        <v>1268</v>
      </c>
      <c r="B349" s="88" t="s">
        <v>986</v>
      </c>
      <c r="C349" s="117" t="s">
        <v>1413</v>
      </c>
      <c r="D349" s="115">
        <v>0</v>
      </c>
      <c r="E349" s="115">
        <v>0</v>
      </c>
      <c r="F349" s="115">
        <v>0</v>
      </c>
      <c r="G349" s="115">
        <v>0</v>
      </c>
      <c r="H349" s="115">
        <v>0</v>
      </c>
      <c r="I349" s="115">
        <v>0</v>
      </c>
      <c r="J349" s="115">
        <v>0</v>
      </c>
      <c r="K349" s="115">
        <v>0</v>
      </c>
      <c r="L349" s="115">
        <v>0</v>
      </c>
      <c r="M349" s="115">
        <v>0</v>
      </c>
      <c r="N349" s="115">
        <v>0</v>
      </c>
      <c r="O349" s="115">
        <v>0</v>
      </c>
      <c r="P349" s="115">
        <v>0</v>
      </c>
      <c r="Q349" s="115">
        <v>0</v>
      </c>
      <c r="R349" s="115">
        <v>0</v>
      </c>
      <c r="S349" s="115">
        <v>0</v>
      </c>
      <c r="T349" s="115">
        <v>0</v>
      </c>
      <c r="U349" s="115">
        <v>0</v>
      </c>
      <c r="V349" s="115">
        <v>0</v>
      </c>
      <c r="W349" s="115">
        <v>0</v>
      </c>
      <c r="X349" s="115">
        <v>0</v>
      </c>
      <c r="Y349" s="115">
        <v>0</v>
      </c>
      <c r="Z349" s="115">
        <v>0</v>
      </c>
      <c r="AA349" s="115">
        <v>0</v>
      </c>
      <c r="AB349" s="115">
        <v>0</v>
      </c>
      <c r="AC349" s="115">
        <v>0</v>
      </c>
      <c r="AD349" s="115">
        <v>0</v>
      </c>
      <c r="AE349" s="115">
        <v>0</v>
      </c>
      <c r="AF349" s="115">
        <v>0</v>
      </c>
      <c r="AG349" s="115">
        <v>0</v>
      </c>
      <c r="AH349" s="115">
        <v>0</v>
      </c>
      <c r="AI349" s="115">
        <v>0</v>
      </c>
      <c r="AJ349" s="115">
        <v>0</v>
      </c>
      <c r="AK349" s="115">
        <v>0</v>
      </c>
      <c r="AL349" s="115">
        <v>0</v>
      </c>
      <c r="AM349" s="115">
        <f t="shared" si="5"/>
        <v>0</v>
      </c>
      <c r="AP349" s="70"/>
    </row>
    <row r="350" spans="1:42" ht="33" hidden="1" customHeight="1">
      <c r="A350" s="87">
        <v>1269</v>
      </c>
      <c r="B350" s="88" t="s">
        <v>987</v>
      </c>
      <c r="C350" s="117" t="s">
        <v>1413</v>
      </c>
      <c r="D350" s="115">
        <v>0</v>
      </c>
      <c r="E350" s="115">
        <v>0</v>
      </c>
      <c r="F350" s="115">
        <v>0</v>
      </c>
      <c r="G350" s="115">
        <v>0</v>
      </c>
      <c r="H350" s="115">
        <v>0</v>
      </c>
      <c r="I350" s="115">
        <v>0</v>
      </c>
      <c r="J350" s="115">
        <v>0</v>
      </c>
      <c r="K350" s="115">
        <v>0</v>
      </c>
      <c r="L350" s="115">
        <v>0</v>
      </c>
      <c r="M350" s="115">
        <v>0</v>
      </c>
      <c r="N350" s="115">
        <v>0</v>
      </c>
      <c r="O350" s="115">
        <v>0</v>
      </c>
      <c r="P350" s="115">
        <v>0</v>
      </c>
      <c r="Q350" s="115">
        <v>0</v>
      </c>
      <c r="R350" s="115">
        <v>0</v>
      </c>
      <c r="S350" s="115">
        <v>0</v>
      </c>
      <c r="T350" s="115">
        <v>0</v>
      </c>
      <c r="U350" s="115">
        <v>0</v>
      </c>
      <c r="V350" s="115">
        <v>0</v>
      </c>
      <c r="W350" s="115">
        <v>0</v>
      </c>
      <c r="X350" s="115">
        <v>0</v>
      </c>
      <c r="Y350" s="115">
        <v>0</v>
      </c>
      <c r="Z350" s="115">
        <v>0</v>
      </c>
      <c r="AA350" s="115">
        <v>0</v>
      </c>
      <c r="AB350" s="115">
        <v>0</v>
      </c>
      <c r="AC350" s="115">
        <v>0</v>
      </c>
      <c r="AD350" s="115">
        <v>0</v>
      </c>
      <c r="AE350" s="115">
        <v>0</v>
      </c>
      <c r="AF350" s="115">
        <v>0</v>
      </c>
      <c r="AG350" s="115">
        <v>0</v>
      </c>
      <c r="AH350" s="115">
        <v>0</v>
      </c>
      <c r="AI350" s="115">
        <v>0</v>
      </c>
      <c r="AJ350" s="115">
        <v>0</v>
      </c>
      <c r="AK350" s="115">
        <v>0</v>
      </c>
      <c r="AL350" s="115">
        <v>0</v>
      </c>
      <c r="AM350" s="115">
        <f t="shared" si="5"/>
        <v>0</v>
      </c>
      <c r="AP350" s="70"/>
    </row>
    <row r="351" spans="1:42" ht="33" hidden="1" customHeight="1">
      <c r="A351" s="87">
        <v>1270</v>
      </c>
      <c r="B351" s="88" t="s">
        <v>988</v>
      </c>
      <c r="C351" s="117" t="s">
        <v>1413</v>
      </c>
      <c r="D351" s="115">
        <v>0</v>
      </c>
      <c r="E351" s="115">
        <v>0</v>
      </c>
      <c r="F351" s="115">
        <v>0</v>
      </c>
      <c r="G351" s="115">
        <v>0</v>
      </c>
      <c r="H351" s="115">
        <v>0</v>
      </c>
      <c r="I351" s="115">
        <v>0</v>
      </c>
      <c r="J351" s="115">
        <v>0</v>
      </c>
      <c r="K351" s="115">
        <v>0</v>
      </c>
      <c r="L351" s="115">
        <v>0</v>
      </c>
      <c r="M351" s="115">
        <v>0</v>
      </c>
      <c r="N351" s="115">
        <v>0</v>
      </c>
      <c r="O351" s="115">
        <v>0</v>
      </c>
      <c r="P351" s="115">
        <v>0</v>
      </c>
      <c r="Q351" s="115">
        <v>0</v>
      </c>
      <c r="R351" s="115">
        <v>0</v>
      </c>
      <c r="S351" s="115">
        <v>0</v>
      </c>
      <c r="T351" s="115">
        <v>0</v>
      </c>
      <c r="U351" s="115">
        <v>0</v>
      </c>
      <c r="V351" s="115">
        <v>0</v>
      </c>
      <c r="W351" s="115">
        <v>0</v>
      </c>
      <c r="X351" s="115">
        <v>0</v>
      </c>
      <c r="Y351" s="115">
        <v>0</v>
      </c>
      <c r="Z351" s="115">
        <v>0</v>
      </c>
      <c r="AA351" s="115">
        <v>0</v>
      </c>
      <c r="AB351" s="115">
        <v>0</v>
      </c>
      <c r="AC351" s="115">
        <v>0</v>
      </c>
      <c r="AD351" s="115">
        <v>0</v>
      </c>
      <c r="AE351" s="115">
        <v>0</v>
      </c>
      <c r="AF351" s="115">
        <v>0</v>
      </c>
      <c r="AG351" s="115">
        <v>0</v>
      </c>
      <c r="AH351" s="115">
        <v>0</v>
      </c>
      <c r="AI351" s="115">
        <v>0</v>
      </c>
      <c r="AJ351" s="115">
        <v>0</v>
      </c>
      <c r="AK351" s="115">
        <v>0</v>
      </c>
      <c r="AL351" s="115">
        <v>0</v>
      </c>
      <c r="AM351" s="115">
        <f t="shared" si="5"/>
        <v>0</v>
      </c>
      <c r="AP351" s="70"/>
    </row>
    <row r="352" spans="1:42" ht="33" hidden="1" customHeight="1">
      <c r="A352" s="87">
        <v>1271</v>
      </c>
      <c r="B352" s="88" t="s">
        <v>989</v>
      </c>
      <c r="C352" s="117" t="s">
        <v>1413</v>
      </c>
      <c r="D352" s="115">
        <v>0</v>
      </c>
      <c r="E352" s="115">
        <v>0</v>
      </c>
      <c r="F352" s="115">
        <v>0</v>
      </c>
      <c r="G352" s="115">
        <v>0</v>
      </c>
      <c r="H352" s="115">
        <v>0</v>
      </c>
      <c r="I352" s="115">
        <v>0</v>
      </c>
      <c r="J352" s="115">
        <v>0</v>
      </c>
      <c r="K352" s="115">
        <v>0</v>
      </c>
      <c r="L352" s="115">
        <v>0</v>
      </c>
      <c r="M352" s="115">
        <v>0</v>
      </c>
      <c r="N352" s="115">
        <v>0</v>
      </c>
      <c r="O352" s="115">
        <v>0</v>
      </c>
      <c r="P352" s="115">
        <v>0</v>
      </c>
      <c r="Q352" s="115">
        <v>0</v>
      </c>
      <c r="R352" s="115">
        <v>0</v>
      </c>
      <c r="S352" s="115">
        <v>0</v>
      </c>
      <c r="T352" s="115">
        <v>0</v>
      </c>
      <c r="U352" s="115">
        <v>0</v>
      </c>
      <c r="V352" s="115">
        <v>0</v>
      </c>
      <c r="W352" s="115">
        <v>0</v>
      </c>
      <c r="X352" s="115">
        <v>0</v>
      </c>
      <c r="Y352" s="115">
        <v>0</v>
      </c>
      <c r="Z352" s="115">
        <v>0</v>
      </c>
      <c r="AA352" s="115">
        <v>0</v>
      </c>
      <c r="AB352" s="115">
        <v>0</v>
      </c>
      <c r="AC352" s="115">
        <v>0</v>
      </c>
      <c r="AD352" s="115">
        <v>0</v>
      </c>
      <c r="AE352" s="115">
        <v>0</v>
      </c>
      <c r="AF352" s="115">
        <v>0</v>
      </c>
      <c r="AG352" s="115">
        <v>0</v>
      </c>
      <c r="AH352" s="115">
        <v>0</v>
      </c>
      <c r="AI352" s="115">
        <v>0</v>
      </c>
      <c r="AJ352" s="115">
        <v>0</v>
      </c>
      <c r="AK352" s="115">
        <v>0</v>
      </c>
      <c r="AL352" s="115">
        <v>0</v>
      </c>
      <c r="AM352" s="115">
        <f t="shared" si="5"/>
        <v>0</v>
      </c>
      <c r="AP352" s="70"/>
    </row>
    <row r="353" spans="1:42" ht="33" hidden="1" customHeight="1">
      <c r="A353" s="87">
        <v>1272</v>
      </c>
      <c r="B353" s="88" t="s">
        <v>990</v>
      </c>
      <c r="C353" s="117" t="s">
        <v>1413</v>
      </c>
      <c r="D353" s="115">
        <v>0</v>
      </c>
      <c r="E353" s="115">
        <v>0</v>
      </c>
      <c r="F353" s="115">
        <v>0</v>
      </c>
      <c r="G353" s="115">
        <v>0</v>
      </c>
      <c r="H353" s="115">
        <v>0</v>
      </c>
      <c r="I353" s="115">
        <v>0</v>
      </c>
      <c r="J353" s="115">
        <v>0</v>
      </c>
      <c r="K353" s="115">
        <v>0</v>
      </c>
      <c r="L353" s="115">
        <v>0</v>
      </c>
      <c r="M353" s="115">
        <v>0</v>
      </c>
      <c r="N353" s="115">
        <v>0</v>
      </c>
      <c r="O353" s="115">
        <v>0</v>
      </c>
      <c r="P353" s="115">
        <v>0</v>
      </c>
      <c r="Q353" s="115">
        <v>0</v>
      </c>
      <c r="R353" s="115">
        <v>0</v>
      </c>
      <c r="S353" s="115">
        <v>0</v>
      </c>
      <c r="T353" s="115">
        <v>0</v>
      </c>
      <c r="U353" s="115">
        <v>0</v>
      </c>
      <c r="V353" s="115">
        <v>0</v>
      </c>
      <c r="W353" s="115">
        <v>0</v>
      </c>
      <c r="X353" s="115">
        <v>0</v>
      </c>
      <c r="Y353" s="115">
        <v>0</v>
      </c>
      <c r="Z353" s="115">
        <v>0</v>
      </c>
      <c r="AA353" s="115">
        <v>0</v>
      </c>
      <c r="AB353" s="115">
        <v>0</v>
      </c>
      <c r="AC353" s="115">
        <v>0</v>
      </c>
      <c r="AD353" s="115">
        <v>0</v>
      </c>
      <c r="AE353" s="115">
        <v>0</v>
      </c>
      <c r="AF353" s="115">
        <v>0</v>
      </c>
      <c r="AG353" s="115">
        <v>0</v>
      </c>
      <c r="AH353" s="115">
        <v>0</v>
      </c>
      <c r="AI353" s="115">
        <v>0</v>
      </c>
      <c r="AJ353" s="115">
        <v>0</v>
      </c>
      <c r="AK353" s="115">
        <v>0</v>
      </c>
      <c r="AL353" s="115">
        <v>0</v>
      </c>
      <c r="AM353" s="115">
        <f t="shared" si="5"/>
        <v>0</v>
      </c>
      <c r="AP353" s="70"/>
    </row>
    <row r="354" spans="1:42" ht="33" hidden="1" customHeight="1">
      <c r="A354" s="87">
        <v>1273</v>
      </c>
      <c r="B354" s="88" t="s">
        <v>991</v>
      </c>
      <c r="C354" s="117" t="s">
        <v>1413</v>
      </c>
      <c r="D354" s="115">
        <v>0</v>
      </c>
      <c r="E354" s="115">
        <v>0</v>
      </c>
      <c r="F354" s="115">
        <v>0</v>
      </c>
      <c r="G354" s="115">
        <v>0</v>
      </c>
      <c r="H354" s="115">
        <v>0</v>
      </c>
      <c r="I354" s="115">
        <v>0</v>
      </c>
      <c r="J354" s="115">
        <v>0</v>
      </c>
      <c r="K354" s="115">
        <v>0</v>
      </c>
      <c r="L354" s="115">
        <v>0</v>
      </c>
      <c r="M354" s="115">
        <v>0</v>
      </c>
      <c r="N354" s="115">
        <v>0</v>
      </c>
      <c r="O354" s="115">
        <v>0</v>
      </c>
      <c r="P354" s="115">
        <v>0</v>
      </c>
      <c r="Q354" s="115">
        <v>0</v>
      </c>
      <c r="R354" s="115">
        <v>0</v>
      </c>
      <c r="S354" s="115">
        <v>0</v>
      </c>
      <c r="T354" s="115">
        <v>0</v>
      </c>
      <c r="U354" s="115">
        <v>0</v>
      </c>
      <c r="V354" s="115">
        <v>0</v>
      </c>
      <c r="W354" s="115">
        <v>0</v>
      </c>
      <c r="X354" s="115">
        <v>0</v>
      </c>
      <c r="Y354" s="115">
        <v>0</v>
      </c>
      <c r="Z354" s="115">
        <v>0</v>
      </c>
      <c r="AA354" s="115">
        <v>0</v>
      </c>
      <c r="AB354" s="115">
        <v>0</v>
      </c>
      <c r="AC354" s="115">
        <v>0</v>
      </c>
      <c r="AD354" s="115">
        <v>0</v>
      </c>
      <c r="AE354" s="115">
        <v>0</v>
      </c>
      <c r="AF354" s="115">
        <v>0</v>
      </c>
      <c r="AG354" s="115">
        <v>0</v>
      </c>
      <c r="AH354" s="115">
        <v>0</v>
      </c>
      <c r="AI354" s="115">
        <v>0</v>
      </c>
      <c r="AJ354" s="115">
        <v>0</v>
      </c>
      <c r="AK354" s="115">
        <v>0</v>
      </c>
      <c r="AL354" s="115">
        <v>0</v>
      </c>
      <c r="AM354" s="115">
        <f t="shared" si="5"/>
        <v>0</v>
      </c>
      <c r="AP354" s="70"/>
    </row>
    <row r="355" spans="1:42" ht="33" hidden="1" customHeight="1">
      <c r="A355" s="87">
        <v>1274</v>
      </c>
      <c r="B355" s="88" t="s">
        <v>992</v>
      </c>
      <c r="C355" s="117" t="s">
        <v>1413</v>
      </c>
      <c r="D355" s="115">
        <v>0</v>
      </c>
      <c r="E355" s="115">
        <v>0</v>
      </c>
      <c r="F355" s="115">
        <v>0</v>
      </c>
      <c r="G355" s="115">
        <v>0</v>
      </c>
      <c r="H355" s="115">
        <v>0</v>
      </c>
      <c r="I355" s="115">
        <v>0</v>
      </c>
      <c r="J355" s="115">
        <v>0</v>
      </c>
      <c r="K355" s="115">
        <v>0</v>
      </c>
      <c r="L355" s="115">
        <v>0</v>
      </c>
      <c r="M355" s="115">
        <v>0</v>
      </c>
      <c r="N355" s="115">
        <v>0</v>
      </c>
      <c r="O355" s="115">
        <v>0</v>
      </c>
      <c r="P355" s="115">
        <v>0</v>
      </c>
      <c r="Q355" s="115">
        <v>0</v>
      </c>
      <c r="R355" s="115">
        <v>0</v>
      </c>
      <c r="S355" s="115">
        <v>0</v>
      </c>
      <c r="T355" s="115">
        <v>0</v>
      </c>
      <c r="U355" s="115">
        <v>0</v>
      </c>
      <c r="V355" s="115">
        <v>0</v>
      </c>
      <c r="W355" s="115">
        <v>0</v>
      </c>
      <c r="X355" s="115">
        <v>0</v>
      </c>
      <c r="Y355" s="115">
        <v>0</v>
      </c>
      <c r="Z355" s="115">
        <v>0</v>
      </c>
      <c r="AA355" s="115">
        <v>0</v>
      </c>
      <c r="AB355" s="115">
        <v>0</v>
      </c>
      <c r="AC355" s="115">
        <v>0</v>
      </c>
      <c r="AD355" s="115">
        <v>0</v>
      </c>
      <c r="AE355" s="115">
        <v>0</v>
      </c>
      <c r="AF355" s="115">
        <v>0</v>
      </c>
      <c r="AG355" s="115">
        <v>0</v>
      </c>
      <c r="AH355" s="115">
        <v>0</v>
      </c>
      <c r="AI355" s="115">
        <v>0</v>
      </c>
      <c r="AJ355" s="115">
        <v>0</v>
      </c>
      <c r="AK355" s="115">
        <v>0</v>
      </c>
      <c r="AL355" s="115">
        <v>0</v>
      </c>
      <c r="AM355" s="115">
        <f t="shared" si="5"/>
        <v>0</v>
      </c>
      <c r="AP355" s="70"/>
    </row>
    <row r="356" spans="1:42" ht="33" hidden="1" customHeight="1">
      <c r="A356" s="87">
        <v>1275</v>
      </c>
      <c r="B356" s="88" t="s">
        <v>993</v>
      </c>
      <c r="C356" s="117" t="s">
        <v>1413</v>
      </c>
      <c r="D356" s="115">
        <v>0</v>
      </c>
      <c r="E356" s="115">
        <v>0</v>
      </c>
      <c r="F356" s="115">
        <v>0</v>
      </c>
      <c r="G356" s="115">
        <v>0</v>
      </c>
      <c r="H356" s="115">
        <v>0</v>
      </c>
      <c r="I356" s="115">
        <v>0</v>
      </c>
      <c r="J356" s="115">
        <v>0</v>
      </c>
      <c r="K356" s="115">
        <v>0</v>
      </c>
      <c r="L356" s="115">
        <v>0</v>
      </c>
      <c r="M356" s="115">
        <v>0</v>
      </c>
      <c r="N356" s="115">
        <v>0</v>
      </c>
      <c r="O356" s="115">
        <v>0</v>
      </c>
      <c r="P356" s="115">
        <v>0</v>
      </c>
      <c r="Q356" s="115">
        <v>0</v>
      </c>
      <c r="R356" s="115">
        <v>0</v>
      </c>
      <c r="S356" s="115">
        <v>0</v>
      </c>
      <c r="T356" s="115">
        <v>0</v>
      </c>
      <c r="U356" s="115">
        <v>0</v>
      </c>
      <c r="V356" s="115">
        <v>0</v>
      </c>
      <c r="W356" s="115">
        <v>0</v>
      </c>
      <c r="X356" s="115">
        <v>0</v>
      </c>
      <c r="Y356" s="115">
        <v>0</v>
      </c>
      <c r="Z356" s="115">
        <v>0</v>
      </c>
      <c r="AA356" s="115">
        <v>0</v>
      </c>
      <c r="AB356" s="115">
        <v>0</v>
      </c>
      <c r="AC356" s="115">
        <v>0</v>
      </c>
      <c r="AD356" s="115">
        <v>0</v>
      </c>
      <c r="AE356" s="115">
        <v>0</v>
      </c>
      <c r="AF356" s="115">
        <v>0</v>
      </c>
      <c r="AG356" s="115">
        <v>0</v>
      </c>
      <c r="AH356" s="115">
        <v>0</v>
      </c>
      <c r="AI356" s="115">
        <v>0</v>
      </c>
      <c r="AJ356" s="115">
        <v>0</v>
      </c>
      <c r="AK356" s="115">
        <v>0</v>
      </c>
      <c r="AL356" s="115">
        <v>0</v>
      </c>
      <c r="AM356" s="115">
        <f t="shared" si="5"/>
        <v>0</v>
      </c>
      <c r="AP356" s="70"/>
    </row>
    <row r="357" spans="1:42" ht="33" hidden="1" customHeight="1">
      <c r="A357" s="87">
        <v>1276</v>
      </c>
      <c r="B357" s="88" t="s">
        <v>994</v>
      </c>
      <c r="C357" s="117" t="s">
        <v>1413</v>
      </c>
      <c r="D357" s="115">
        <v>0</v>
      </c>
      <c r="E357" s="115">
        <v>0</v>
      </c>
      <c r="F357" s="115">
        <v>0</v>
      </c>
      <c r="G357" s="115">
        <v>0</v>
      </c>
      <c r="H357" s="115">
        <v>0</v>
      </c>
      <c r="I357" s="115">
        <v>0</v>
      </c>
      <c r="J357" s="115">
        <v>0</v>
      </c>
      <c r="K357" s="115">
        <v>0</v>
      </c>
      <c r="L357" s="115">
        <v>0</v>
      </c>
      <c r="M357" s="115">
        <v>0</v>
      </c>
      <c r="N357" s="115">
        <v>0</v>
      </c>
      <c r="O357" s="115">
        <v>0</v>
      </c>
      <c r="P357" s="115">
        <v>0</v>
      </c>
      <c r="Q357" s="115">
        <v>0</v>
      </c>
      <c r="R357" s="115">
        <v>0</v>
      </c>
      <c r="S357" s="115">
        <v>0</v>
      </c>
      <c r="T357" s="115">
        <v>0</v>
      </c>
      <c r="U357" s="115">
        <v>0</v>
      </c>
      <c r="V357" s="115">
        <v>0</v>
      </c>
      <c r="W357" s="115">
        <v>0</v>
      </c>
      <c r="X357" s="115">
        <v>0</v>
      </c>
      <c r="Y357" s="115">
        <v>0</v>
      </c>
      <c r="Z357" s="115">
        <v>0</v>
      </c>
      <c r="AA357" s="115">
        <v>0</v>
      </c>
      <c r="AB357" s="115">
        <v>0</v>
      </c>
      <c r="AC357" s="115">
        <v>0</v>
      </c>
      <c r="AD357" s="115">
        <v>0</v>
      </c>
      <c r="AE357" s="115">
        <v>0</v>
      </c>
      <c r="AF357" s="115">
        <v>0</v>
      </c>
      <c r="AG357" s="115">
        <v>0</v>
      </c>
      <c r="AH357" s="115">
        <v>0</v>
      </c>
      <c r="AI357" s="115">
        <v>0</v>
      </c>
      <c r="AJ357" s="115">
        <v>0</v>
      </c>
      <c r="AK357" s="115">
        <v>0</v>
      </c>
      <c r="AL357" s="115">
        <v>0</v>
      </c>
      <c r="AM357" s="115">
        <f t="shared" si="5"/>
        <v>0</v>
      </c>
      <c r="AP357" s="70"/>
    </row>
    <row r="358" spans="1:42" ht="33" hidden="1" customHeight="1">
      <c r="A358" s="87">
        <v>1277</v>
      </c>
      <c r="B358" s="88" t="s">
        <v>995</v>
      </c>
      <c r="C358" s="117" t="s">
        <v>1413</v>
      </c>
      <c r="D358" s="115">
        <v>0</v>
      </c>
      <c r="E358" s="115">
        <v>0</v>
      </c>
      <c r="F358" s="115">
        <v>0</v>
      </c>
      <c r="G358" s="115">
        <v>0</v>
      </c>
      <c r="H358" s="115">
        <v>0</v>
      </c>
      <c r="I358" s="115">
        <v>0</v>
      </c>
      <c r="J358" s="115">
        <v>0</v>
      </c>
      <c r="K358" s="115">
        <v>0</v>
      </c>
      <c r="L358" s="115">
        <v>0</v>
      </c>
      <c r="M358" s="115">
        <v>0</v>
      </c>
      <c r="N358" s="115">
        <v>0</v>
      </c>
      <c r="O358" s="115">
        <v>0</v>
      </c>
      <c r="P358" s="115">
        <v>0</v>
      </c>
      <c r="Q358" s="115">
        <v>0</v>
      </c>
      <c r="R358" s="115">
        <v>0</v>
      </c>
      <c r="S358" s="115">
        <v>0</v>
      </c>
      <c r="T358" s="115">
        <v>0</v>
      </c>
      <c r="U358" s="115">
        <v>0</v>
      </c>
      <c r="V358" s="115">
        <v>0</v>
      </c>
      <c r="W358" s="115">
        <v>0</v>
      </c>
      <c r="X358" s="115">
        <v>0</v>
      </c>
      <c r="Y358" s="115">
        <v>0</v>
      </c>
      <c r="Z358" s="115">
        <v>0</v>
      </c>
      <c r="AA358" s="115">
        <v>0</v>
      </c>
      <c r="AB358" s="115">
        <v>0</v>
      </c>
      <c r="AC358" s="115">
        <v>0</v>
      </c>
      <c r="AD358" s="115">
        <v>0</v>
      </c>
      <c r="AE358" s="115">
        <v>0</v>
      </c>
      <c r="AF358" s="115">
        <v>0</v>
      </c>
      <c r="AG358" s="115">
        <v>0</v>
      </c>
      <c r="AH358" s="115">
        <v>0</v>
      </c>
      <c r="AI358" s="115">
        <v>0</v>
      </c>
      <c r="AJ358" s="115">
        <v>0</v>
      </c>
      <c r="AK358" s="115">
        <v>0</v>
      </c>
      <c r="AL358" s="115">
        <v>0</v>
      </c>
      <c r="AM358" s="115">
        <f t="shared" si="5"/>
        <v>0</v>
      </c>
      <c r="AP358" s="70"/>
    </row>
    <row r="359" spans="1:42" ht="33" hidden="1" customHeight="1">
      <c r="A359" s="87">
        <v>1278</v>
      </c>
      <c r="B359" s="88" t="s">
        <v>996</v>
      </c>
      <c r="C359" s="117" t="s">
        <v>1413</v>
      </c>
      <c r="D359" s="115">
        <v>0</v>
      </c>
      <c r="E359" s="115">
        <v>0</v>
      </c>
      <c r="F359" s="115">
        <v>0</v>
      </c>
      <c r="G359" s="115">
        <v>0</v>
      </c>
      <c r="H359" s="115">
        <v>0</v>
      </c>
      <c r="I359" s="115">
        <v>0</v>
      </c>
      <c r="J359" s="115">
        <v>0</v>
      </c>
      <c r="K359" s="115">
        <v>0</v>
      </c>
      <c r="L359" s="115">
        <v>0</v>
      </c>
      <c r="M359" s="115">
        <v>0</v>
      </c>
      <c r="N359" s="115">
        <v>0</v>
      </c>
      <c r="O359" s="115">
        <v>0</v>
      </c>
      <c r="P359" s="115">
        <v>0</v>
      </c>
      <c r="Q359" s="115">
        <v>0</v>
      </c>
      <c r="R359" s="115">
        <v>0</v>
      </c>
      <c r="S359" s="115">
        <v>0</v>
      </c>
      <c r="T359" s="115">
        <v>0</v>
      </c>
      <c r="U359" s="115">
        <v>0</v>
      </c>
      <c r="V359" s="115">
        <v>0</v>
      </c>
      <c r="W359" s="115">
        <v>0</v>
      </c>
      <c r="X359" s="115">
        <v>0</v>
      </c>
      <c r="Y359" s="115">
        <v>0</v>
      </c>
      <c r="Z359" s="115">
        <v>0</v>
      </c>
      <c r="AA359" s="115">
        <v>0</v>
      </c>
      <c r="AB359" s="115">
        <v>0</v>
      </c>
      <c r="AC359" s="115">
        <v>0</v>
      </c>
      <c r="AD359" s="115">
        <v>0</v>
      </c>
      <c r="AE359" s="115">
        <v>0</v>
      </c>
      <c r="AF359" s="115">
        <v>0</v>
      </c>
      <c r="AG359" s="115">
        <v>0</v>
      </c>
      <c r="AH359" s="115">
        <v>0</v>
      </c>
      <c r="AI359" s="115">
        <v>0</v>
      </c>
      <c r="AJ359" s="115">
        <v>0</v>
      </c>
      <c r="AK359" s="115">
        <v>0</v>
      </c>
      <c r="AL359" s="115">
        <v>0</v>
      </c>
      <c r="AM359" s="115">
        <f t="shared" si="5"/>
        <v>0</v>
      </c>
      <c r="AP359" s="70"/>
    </row>
    <row r="360" spans="1:42" ht="33" hidden="1" customHeight="1">
      <c r="A360" s="87">
        <v>1279</v>
      </c>
      <c r="B360" s="88" t="s">
        <v>997</v>
      </c>
      <c r="C360" s="117" t="s">
        <v>1413</v>
      </c>
      <c r="D360" s="115">
        <v>0</v>
      </c>
      <c r="E360" s="115">
        <v>0</v>
      </c>
      <c r="F360" s="115">
        <v>0</v>
      </c>
      <c r="G360" s="115">
        <v>0</v>
      </c>
      <c r="H360" s="115">
        <v>0</v>
      </c>
      <c r="I360" s="115">
        <v>0</v>
      </c>
      <c r="J360" s="115">
        <v>0</v>
      </c>
      <c r="K360" s="115">
        <v>0</v>
      </c>
      <c r="L360" s="115">
        <v>0</v>
      </c>
      <c r="M360" s="115">
        <v>0</v>
      </c>
      <c r="N360" s="115">
        <v>0</v>
      </c>
      <c r="O360" s="115">
        <v>0</v>
      </c>
      <c r="P360" s="115">
        <v>0</v>
      </c>
      <c r="Q360" s="115">
        <v>0</v>
      </c>
      <c r="R360" s="115">
        <v>0</v>
      </c>
      <c r="S360" s="115">
        <v>0</v>
      </c>
      <c r="T360" s="115">
        <v>0</v>
      </c>
      <c r="U360" s="115">
        <v>0</v>
      </c>
      <c r="V360" s="115">
        <v>0</v>
      </c>
      <c r="W360" s="115">
        <v>0</v>
      </c>
      <c r="X360" s="115">
        <v>0</v>
      </c>
      <c r="Y360" s="115">
        <v>0</v>
      </c>
      <c r="Z360" s="115">
        <v>0</v>
      </c>
      <c r="AA360" s="115">
        <v>0</v>
      </c>
      <c r="AB360" s="115">
        <v>0</v>
      </c>
      <c r="AC360" s="115">
        <v>0</v>
      </c>
      <c r="AD360" s="115">
        <v>0</v>
      </c>
      <c r="AE360" s="115">
        <v>0</v>
      </c>
      <c r="AF360" s="115">
        <v>0</v>
      </c>
      <c r="AG360" s="115">
        <v>0</v>
      </c>
      <c r="AH360" s="115">
        <v>0</v>
      </c>
      <c r="AI360" s="115">
        <v>0</v>
      </c>
      <c r="AJ360" s="115">
        <v>0</v>
      </c>
      <c r="AK360" s="115">
        <v>0</v>
      </c>
      <c r="AL360" s="115">
        <v>0</v>
      </c>
      <c r="AM360" s="115">
        <f t="shared" si="5"/>
        <v>0</v>
      </c>
      <c r="AP360" s="70"/>
    </row>
    <row r="361" spans="1:42" ht="33" hidden="1" customHeight="1">
      <c r="A361" s="87">
        <v>1280</v>
      </c>
      <c r="B361" s="88" t="s">
        <v>998</v>
      </c>
      <c r="C361" s="117" t="s">
        <v>1413</v>
      </c>
      <c r="D361" s="115">
        <v>0</v>
      </c>
      <c r="E361" s="115">
        <v>0</v>
      </c>
      <c r="F361" s="115">
        <v>0</v>
      </c>
      <c r="G361" s="115">
        <v>0</v>
      </c>
      <c r="H361" s="115">
        <v>0</v>
      </c>
      <c r="I361" s="115">
        <v>0</v>
      </c>
      <c r="J361" s="115">
        <v>0</v>
      </c>
      <c r="K361" s="115">
        <v>0</v>
      </c>
      <c r="L361" s="115">
        <v>0</v>
      </c>
      <c r="M361" s="115">
        <v>0</v>
      </c>
      <c r="N361" s="115">
        <v>0</v>
      </c>
      <c r="O361" s="115">
        <v>0</v>
      </c>
      <c r="P361" s="115">
        <v>0</v>
      </c>
      <c r="Q361" s="115">
        <v>0</v>
      </c>
      <c r="R361" s="115">
        <v>0</v>
      </c>
      <c r="S361" s="115">
        <v>0</v>
      </c>
      <c r="T361" s="115">
        <v>0</v>
      </c>
      <c r="U361" s="115">
        <v>0</v>
      </c>
      <c r="V361" s="115">
        <v>0</v>
      </c>
      <c r="W361" s="115">
        <v>0</v>
      </c>
      <c r="X361" s="115">
        <v>0</v>
      </c>
      <c r="Y361" s="115">
        <v>0</v>
      </c>
      <c r="Z361" s="115">
        <v>0</v>
      </c>
      <c r="AA361" s="115">
        <v>0</v>
      </c>
      <c r="AB361" s="115">
        <v>0</v>
      </c>
      <c r="AC361" s="115">
        <v>0</v>
      </c>
      <c r="AD361" s="115">
        <v>0</v>
      </c>
      <c r="AE361" s="115">
        <v>0</v>
      </c>
      <c r="AF361" s="115">
        <v>0</v>
      </c>
      <c r="AG361" s="115">
        <v>0</v>
      </c>
      <c r="AH361" s="115">
        <v>0</v>
      </c>
      <c r="AI361" s="115">
        <v>0</v>
      </c>
      <c r="AJ361" s="115">
        <v>0</v>
      </c>
      <c r="AK361" s="115">
        <v>0</v>
      </c>
      <c r="AL361" s="115">
        <v>0</v>
      </c>
      <c r="AM361" s="115">
        <f t="shared" si="5"/>
        <v>0</v>
      </c>
      <c r="AP361" s="70"/>
    </row>
    <row r="362" spans="1:42" ht="33" hidden="1" customHeight="1">
      <c r="A362" s="87">
        <v>1281</v>
      </c>
      <c r="B362" s="88" t="s">
        <v>999</v>
      </c>
      <c r="C362" s="117" t="s">
        <v>1413</v>
      </c>
      <c r="D362" s="115">
        <v>0</v>
      </c>
      <c r="E362" s="115">
        <v>0</v>
      </c>
      <c r="F362" s="115">
        <v>0</v>
      </c>
      <c r="G362" s="115">
        <v>0</v>
      </c>
      <c r="H362" s="115">
        <v>0</v>
      </c>
      <c r="I362" s="115">
        <v>0</v>
      </c>
      <c r="J362" s="115">
        <v>0</v>
      </c>
      <c r="K362" s="115">
        <v>0</v>
      </c>
      <c r="L362" s="115">
        <v>0</v>
      </c>
      <c r="M362" s="115">
        <v>0</v>
      </c>
      <c r="N362" s="115">
        <v>0</v>
      </c>
      <c r="O362" s="115">
        <v>0</v>
      </c>
      <c r="P362" s="115">
        <v>0</v>
      </c>
      <c r="Q362" s="115">
        <v>0</v>
      </c>
      <c r="R362" s="115">
        <v>0</v>
      </c>
      <c r="S362" s="115">
        <v>0</v>
      </c>
      <c r="T362" s="115">
        <v>0</v>
      </c>
      <c r="U362" s="115">
        <v>0</v>
      </c>
      <c r="V362" s="115">
        <v>0</v>
      </c>
      <c r="W362" s="115">
        <v>0</v>
      </c>
      <c r="X362" s="115">
        <v>0</v>
      </c>
      <c r="Y362" s="115">
        <v>0</v>
      </c>
      <c r="Z362" s="115">
        <v>0</v>
      </c>
      <c r="AA362" s="115">
        <v>0</v>
      </c>
      <c r="AB362" s="115">
        <v>0</v>
      </c>
      <c r="AC362" s="115">
        <v>0</v>
      </c>
      <c r="AD362" s="115">
        <v>0</v>
      </c>
      <c r="AE362" s="115">
        <v>0</v>
      </c>
      <c r="AF362" s="115">
        <v>0</v>
      </c>
      <c r="AG362" s="115">
        <v>0</v>
      </c>
      <c r="AH362" s="115">
        <v>0</v>
      </c>
      <c r="AI362" s="115">
        <v>0</v>
      </c>
      <c r="AJ362" s="115">
        <v>0</v>
      </c>
      <c r="AK362" s="115">
        <v>0</v>
      </c>
      <c r="AL362" s="115">
        <v>0</v>
      </c>
      <c r="AM362" s="115">
        <f t="shared" si="5"/>
        <v>0</v>
      </c>
      <c r="AP362" s="70"/>
    </row>
    <row r="363" spans="1:42" ht="33" hidden="1" customHeight="1">
      <c r="A363" s="87">
        <v>1282</v>
      </c>
      <c r="B363" s="88" t="s">
        <v>1000</v>
      </c>
      <c r="C363" s="117" t="s">
        <v>1413</v>
      </c>
      <c r="D363" s="115">
        <v>0</v>
      </c>
      <c r="E363" s="115">
        <v>0</v>
      </c>
      <c r="F363" s="115">
        <v>0</v>
      </c>
      <c r="G363" s="115">
        <v>0</v>
      </c>
      <c r="H363" s="115">
        <v>0</v>
      </c>
      <c r="I363" s="115">
        <v>0</v>
      </c>
      <c r="J363" s="115">
        <v>0</v>
      </c>
      <c r="K363" s="115">
        <v>0</v>
      </c>
      <c r="L363" s="115">
        <v>0</v>
      </c>
      <c r="M363" s="115">
        <v>0</v>
      </c>
      <c r="N363" s="115">
        <v>0</v>
      </c>
      <c r="O363" s="115">
        <v>0</v>
      </c>
      <c r="P363" s="115">
        <v>0</v>
      </c>
      <c r="Q363" s="115">
        <v>0</v>
      </c>
      <c r="R363" s="115">
        <v>0</v>
      </c>
      <c r="S363" s="115">
        <v>0</v>
      </c>
      <c r="T363" s="115">
        <v>0</v>
      </c>
      <c r="U363" s="115">
        <v>0</v>
      </c>
      <c r="V363" s="115">
        <v>0</v>
      </c>
      <c r="W363" s="115">
        <v>0</v>
      </c>
      <c r="X363" s="115">
        <v>0</v>
      </c>
      <c r="Y363" s="115">
        <v>0</v>
      </c>
      <c r="Z363" s="115">
        <v>0</v>
      </c>
      <c r="AA363" s="115">
        <v>0</v>
      </c>
      <c r="AB363" s="115">
        <v>0</v>
      </c>
      <c r="AC363" s="115">
        <v>0</v>
      </c>
      <c r="AD363" s="115">
        <v>0</v>
      </c>
      <c r="AE363" s="115">
        <v>0</v>
      </c>
      <c r="AF363" s="115">
        <v>0</v>
      </c>
      <c r="AG363" s="115">
        <v>0</v>
      </c>
      <c r="AH363" s="115">
        <v>0</v>
      </c>
      <c r="AI363" s="115">
        <v>0</v>
      </c>
      <c r="AJ363" s="115">
        <v>0</v>
      </c>
      <c r="AK363" s="115">
        <v>0</v>
      </c>
      <c r="AL363" s="115">
        <v>0</v>
      </c>
      <c r="AM363" s="115">
        <f t="shared" si="5"/>
        <v>0</v>
      </c>
      <c r="AP363" s="70"/>
    </row>
    <row r="364" spans="1:42" ht="33" hidden="1" customHeight="1">
      <c r="A364" s="87">
        <v>1283</v>
      </c>
      <c r="B364" s="88" t="s">
        <v>1001</v>
      </c>
      <c r="C364" s="117" t="s">
        <v>1413</v>
      </c>
      <c r="D364" s="115">
        <v>0</v>
      </c>
      <c r="E364" s="115">
        <v>0</v>
      </c>
      <c r="F364" s="115">
        <v>0</v>
      </c>
      <c r="G364" s="115">
        <v>0</v>
      </c>
      <c r="H364" s="115">
        <v>0</v>
      </c>
      <c r="I364" s="115">
        <v>0</v>
      </c>
      <c r="J364" s="115">
        <v>0</v>
      </c>
      <c r="K364" s="115">
        <v>0</v>
      </c>
      <c r="L364" s="115">
        <v>0</v>
      </c>
      <c r="M364" s="115">
        <v>0</v>
      </c>
      <c r="N364" s="115">
        <v>0</v>
      </c>
      <c r="O364" s="115">
        <v>0</v>
      </c>
      <c r="P364" s="115">
        <v>0</v>
      </c>
      <c r="Q364" s="115">
        <v>0</v>
      </c>
      <c r="R364" s="115">
        <v>0</v>
      </c>
      <c r="S364" s="115">
        <v>0</v>
      </c>
      <c r="T364" s="115">
        <v>0</v>
      </c>
      <c r="U364" s="115">
        <v>0</v>
      </c>
      <c r="V364" s="115">
        <v>0</v>
      </c>
      <c r="W364" s="115">
        <v>0</v>
      </c>
      <c r="X364" s="115">
        <v>0</v>
      </c>
      <c r="Y364" s="115">
        <v>0</v>
      </c>
      <c r="Z364" s="115">
        <v>0</v>
      </c>
      <c r="AA364" s="115">
        <v>0</v>
      </c>
      <c r="AB364" s="115">
        <v>0</v>
      </c>
      <c r="AC364" s="115">
        <v>0</v>
      </c>
      <c r="AD364" s="115">
        <v>0</v>
      </c>
      <c r="AE364" s="115">
        <v>0</v>
      </c>
      <c r="AF364" s="115">
        <v>0</v>
      </c>
      <c r="AG364" s="115">
        <v>0</v>
      </c>
      <c r="AH364" s="115">
        <v>0</v>
      </c>
      <c r="AI364" s="115">
        <v>0</v>
      </c>
      <c r="AJ364" s="115">
        <v>0</v>
      </c>
      <c r="AK364" s="115">
        <v>0</v>
      </c>
      <c r="AL364" s="115">
        <v>0</v>
      </c>
      <c r="AM364" s="115">
        <f t="shared" si="5"/>
        <v>0</v>
      </c>
      <c r="AP364" s="70"/>
    </row>
    <row r="365" spans="1:42" ht="33" hidden="1" customHeight="1">
      <c r="A365" s="87">
        <v>1284</v>
      </c>
      <c r="B365" s="88" t="s">
        <v>1002</v>
      </c>
      <c r="C365" s="117" t="s">
        <v>1413</v>
      </c>
      <c r="D365" s="115">
        <v>0</v>
      </c>
      <c r="E365" s="115">
        <v>0</v>
      </c>
      <c r="F365" s="115">
        <v>0</v>
      </c>
      <c r="G365" s="115">
        <v>0</v>
      </c>
      <c r="H365" s="115">
        <v>0</v>
      </c>
      <c r="I365" s="115">
        <v>0</v>
      </c>
      <c r="J365" s="115">
        <v>0</v>
      </c>
      <c r="K365" s="115">
        <v>0</v>
      </c>
      <c r="L365" s="115">
        <v>0</v>
      </c>
      <c r="M365" s="115">
        <v>0</v>
      </c>
      <c r="N365" s="115">
        <v>0</v>
      </c>
      <c r="O365" s="115">
        <v>0</v>
      </c>
      <c r="P365" s="115">
        <v>0</v>
      </c>
      <c r="Q365" s="115">
        <v>0</v>
      </c>
      <c r="R365" s="115">
        <v>0</v>
      </c>
      <c r="S365" s="115">
        <v>0</v>
      </c>
      <c r="T365" s="115">
        <v>0</v>
      </c>
      <c r="U365" s="115">
        <v>0</v>
      </c>
      <c r="V365" s="115">
        <v>0</v>
      </c>
      <c r="W365" s="115">
        <v>0</v>
      </c>
      <c r="X365" s="115">
        <v>0</v>
      </c>
      <c r="Y365" s="115">
        <v>0</v>
      </c>
      <c r="Z365" s="115">
        <v>0</v>
      </c>
      <c r="AA365" s="115">
        <v>0</v>
      </c>
      <c r="AB365" s="115">
        <v>0</v>
      </c>
      <c r="AC365" s="115">
        <v>0</v>
      </c>
      <c r="AD365" s="115">
        <v>0</v>
      </c>
      <c r="AE365" s="115">
        <v>0</v>
      </c>
      <c r="AF365" s="115">
        <v>0</v>
      </c>
      <c r="AG365" s="115">
        <v>0</v>
      </c>
      <c r="AH365" s="115">
        <v>0</v>
      </c>
      <c r="AI365" s="115">
        <v>0</v>
      </c>
      <c r="AJ365" s="115">
        <v>0</v>
      </c>
      <c r="AK365" s="115">
        <v>0</v>
      </c>
      <c r="AL365" s="115">
        <v>0</v>
      </c>
      <c r="AM365" s="115">
        <f t="shared" si="5"/>
        <v>0</v>
      </c>
      <c r="AP365" s="70"/>
    </row>
    <row r="366" spans="1:42" ht="33" hidden="1" customHeight="1">
      <c r="A366" s="87">
        <v>1285</v>
      </c>
      <c r="B366" s="88" t="s">
        <v>1003</v>
      </c>
      <c r="C366" s="117" t="s">
        <v>1413</v>
      </c>
      <c r="D366" s="115">
        <v>0</v>
      </c>
      <c r="E366" s="115">
        <v>0</v>
      </c>
      <c r="F366" s="115">
        <v>0</v>
      </c>
      <c r="G366" s="115">
        <v>0</v>
      </c>
      <c r="H366" s="115">
        <v>0</v>
      </c>
      <c r="I366" s="115">
        <v>0</v>
      </c>
      <c r="J366" s="115">
        <v>0</v>
      </c>
      <c r="K366" s="115">
        <v>0</v>
      </c>
      <c r="L366" s="115">
        <v>0</v>
      </c>
      <c r="M366" s="115">
        <v>0</v>
      </c>
      <c r="N366" s="115">
        <v>0</v>
      </c>
      <c r="O366" s="115">
        <v>0</v>
      </c>
      <c r="P366" s="115">
        <v>0</v>
      </c>
      <c r="Q366" s="115">
        <v>0</v>
      </c>
      <c r="R366" s="115">
        <v>0</v>
      </c>
      <c r="S366" s="115">
        <v>0</v>
      </c>
      <c r="T366" s="115">
        <v>0</v>
      </c>
      <c r="U366" s="115">
        <v>0</v>
      </c>
      <c r="V366" s="115">
        <v>0</v>
      </c>
      <c r="W366" s="115">
        <v>0</v>
      </c>
      <c r="X366" s="115">
        <v>0</v>
      </c>
      <c r="Y366" s="115">
        <v>0</v>
      </c>
      <c r="Z366" s="115">
        <v>0</v>
      </c>
      <c r="AA366" s="115">
        <v>0</v>
      </c>
      <c r="AB366" s="115">
        <v>0</v>
      </c>
      <c r="AC366" s="115">
        <v>0</v>
      </c>
      <c r="AD366" s="115">
        <v>0</v>
      </c>
      <c r="AE366" s="115">
        <v>0</v>
      </c>
      <c r="AF366" s="115">
        <v>0</v>
      </c>
      <c r="AG366" s="115">
        <v>0</v>
      </c>
      <c r="AH366" s="115">
        <v>0</v>
      </c>
      <c r="AI366" s="115">
        <v>0</v>
      </c>
      <c r="AJ366" s="115">
        <v>0</v>
      </c>
      <c r="AK366" s="115">
        <v>0</v>
      </c>
      <c r="AL366" s="115">
        <v>0</v>
      </c>
      <c r="AM366" s="115">
        <f t="shared" si="5"/>
        <v>0</v>
      </c>
      <c r="AP366" s="70"/>
    </row>
    <row r="367" spans="1:42" ht="33" hidden="1" customHeight="1">
      <c r="A367" s="87">
        <v>1286</v>
      </c>
      <c r="B367" s="88" t="s">
        <v>1004</v>
      </c>
      <c r="C367" s="117" t="s">
        <v>1413</v>
      </c>
      <c r="D367" s="115">
        <v>0</v>
      </c>
      <c r="E367" s="115">
        <v>0</v>
      </c>
      <c r="F367" s="115">
        <v>0</v>
      </c>
      <c r="G367" s="115">
        <v>0</v>
      </c>
      <c r="H367" s="115">
        <v>0</v>
      </c>
      <c r="I367" s="115">
        <v>0</v>
      </c>
      <c r="J367" s="115">
        <v>0</v>
      </c>
      <c r="K367" s="115">
        <v>0</v>
      </c>
      <c r="L367" s="115">
        <v>0</v>
      </c>
      <c r="M367" s="115">
        <v>0</v>
      </c>
      <c r="N367" s="115">
        <v>0</v>
      </c>
      <c r="O367" s="115">
        <v>0</v>
      </c>
      <c r="P367" s="115">
        <v>0</v>
      </c>
      <c r="Q367" s="115">
        <v>0</v>
      </c>
      <c r="R367" s="115">
        <v>0</v>
      </c>
      <c r="S367" s="115">
        <v>0</v>
      </c>
      <c r="T367" s="115">
        <v>0</v>
      </c>
      <c r="U367" s="115">
        <v>0</v>
      </c>
      <c r="V367" s="115">
        <v>0</v>
      </c>
      <c r="W367" s="115">
        <v>0</v>
      </c>
      <c r="X367" s="115">
        <v>0</v>
      </c>
      <c r="Y367" s="115">
        <v>0</v>
      </c>
      <c r="Z367" s="115">
        <v>0</v>
      </c>
      <c r="AA367" s="115">
        <v>0</v>
      </c>
      <c r="AB367" s="115">
        <v>0</v>
      </c>
      <c r="AC367" s="115">
        <v>0</v>
      </c>
      <c r="AD367" s="115">
        <v>0</v>
      </c>
      <c r="AE367" s="115">
        <v>0</v>
      </c>
      <c r="AF367" s="115">
        <v>0</v>
      </c>
      <c r="AG367" s="115">
        <v>0</v>
      </c>
      <c r="AH367" s="115">
        <v>0</v>
      </c>
      <c r="AI367" s="115">
        <v>0</v>
      </c>
      <c r="AJ367" s="115">
        <v>0</v>
      </c>
      <c r="AK367" s="115">
        <v>0</v>
      </c>
      <c r="AL367" s="115">
        <v>0</v>
      </c>
      <c r="AM367" s="115">
        <f t="shared" si="5"/>
        <v>0</v>
      </c>
      <c r="AP367" s="70"/>
    </row>
    <row r="368" spans="1:42" ht="33" hidden="1" customHeight="1">
      <c r="A368" s="87">
        <v>1287</v>
      </c>
      <c r="B368" s="88" t="s">
        <v>1005</v>
      </c>
      <c r="C368" s="117" t="s">
        <v>1413</v>
      </c>
      <c r="D368" s="115">
        <v>0</v>
      </c>
      <c r="E368" s="115">
        <v>0</v>
      </c>
      <c r="F368" s="115">
        <v>0</v>
      </c>
      <c r="G368" s="115">
        <v>0</v>
      </c>
      <c r="H368" s="115">
        <v>0</v>
      </c>
      <c r="I368" s="115">
        <v>0</v>
      </c>
      <c r="J368" s="115">
        <v>0</v>
      </c>
      <c r="K368" s="115">
        <v>0</v>
      </c>
      <c r="L368" s="115">
        <v>0</v>
      </c>
      <c r="M368" s="115">
        <v>0</v>
      </c>
      <c r="N368" s="115">
        <v>0</v>
      </c>
      <c r="O368" s="115">
        <v>0</v>
      </c>
      <c r="P368" s="115">
        <v>0</v>
      </c>
      <c r="Q368" s="115">
        <v>0</v>
      </c>
      <c r="R368" s="115">
        <v>0</v>
      </c>
      <c r="S368" s="115">
        <v>0</v>
      </c>
      <c r="T368" s="115">
        <v>0</v>
      </c>
      <c r="U368" s="115">
        <v>0</v>
      </c>
      <c r="V368" s="115">
        <v>0</v>
      </c>
      <c r="W368" s="115">
        <v>0</v>
      </c>
      <c r="X368" s="115">
        <v>0</v>
      </c>
      <c r="Y368" s="115">
        <v>0</v>
      </c>
      <c r="Z368" s="115">
        <v>0</v>
      </c>
      <c r="AA368" s="115">
        <v>0</v>
      </c>
      <c r="AB368" s="115">
        <v>0</v>
      </c>
      <c r="AC368" s="115">
        <v>0</v>
      </c>
      <c r="AD368" s="115">
        <v>0</v>
      </c>
      <c r="AE368" s="115">
        <v>0</v>
      </c>
      <c r="AF368" s="115">
        <v>0</v>
      </c>
      <c r="AG368" s="115">
        <v>0</v>
      </c>
      <c r="AH368" s="115">
        <v>0</v>
      </c>
      <c r="AI368" s="115">
        <v>0</v>
      </c>
      <c r="AJ368" s="115">
        <v>0</v>
      </c>
      <c r="AK368" s="115">
        <v>0</v>
      </c>
      <c r="AL368" s="115">
        <v>0</v>
      </c>
      <c r="AM368" s="115">
        <f t="shared" si="5"/>
        <v>0</v>
      </c>
      <c r="AP368" s="70"/>
    </row>
    <row r="369" spans="1:42" ht="33" hidden="1" customHeight="1">
      <c r="A369" s="87">
        <v>1301</v>
      </c>
      <c r="B369" s="88" t="s">
        <v>1006</v>
      </c>
      <c r="C369" s="117" t="s">
        <v>1413</v>
      </c>
      <c r="D369" s="115">
        <v>0</v>
      </c>
      <c r="E369" s="115">
        <v>0</v>
      </c>
      <c r="F369" s="115">
        <v>0</v>
      </c>
      <c r="G369" s="115">
        <v>0</v>
      </c>
      <c r="H369" s="115">
        <v>0</v>
      </c>
      <c r="I369" s="115">
        <v>0</v>
      </c>
      <c r="J369" s="115">
        <v>0</v>
      </c>
      <c r="K369" s="115">
        <v>0</v>
      </c>
      <c r="L369" s="115">
        <v>0</v>
      </c>
      <c r="M369" s="115">
        <v>0</v>
      </c>
      <c r="N369" s="115">
        <v>0</v>
      </c>
      <c r="O369" s="115">
        <v>0</v>
      </c>
      <c r="P369" s="115">
        <v>0</v>
      </c>
      <c r="Q369" s="115">
        <v>0</v>
      </c>
      <c r="R369" s="115">
        <v>0</v>
      </c>
      <c r="S369" s="115">
        <v>0</v>
      </c>
      <c r="T369" s="115">
        <v>0</v>
      </c>
      <c r="U369" s="115">
        <v>0</v>
      </c>
      <c r="V369" s="115">
        <v>0</v>
      </c>
      <c r="W369" s="115">
        <v>0</v>
      </c>
      <c r="X369" s="115">
        <v>0</v>
      </c>
      <c r="Y369" s="115">
        <v>0</v>
      </c>
      <c r="Z369" s="115">
        <v>0</v>
      </c>
      <c r="AA369" s="115">
        <v>0</v>
      </c>
      <c r="AB369" s="115">
        <v>0</v>
      </c>
      <c r="AC369" s="115">
        <v>0</v>
      </c>
      <c r="AD369" s="115">
        <v>0</v>
      </c>
      <c r="AE369" s="115">
        <v>0</v>
      </c>
      <c r="AF369" s="115">
        <v>0</v>
      </c>
      <c r="AG369" s="115">
        <v>0</v>
      </c>
      <c r="AH369" s="115">
        <v>0</v>
      </c>
      <c r="AI369" s="115">
        <v>0</v>
      </c>
      <c r="AJ369" s="115">
        <v>0</v>
      </c>
      <c r="AK369" s="115">
        <v>0</v>
      </c>
      <c r="AL369" s="115">
        <v>0</v>
      </c>
      <c r="AM369" s="115">
        <f t="shared" si="5"/>
        <v>0</v>
      </c>
      <c r="AP369" s="70"/>
    </row>
    <row r="370" spans="1:42" ht="33" hidden="1" customHeight="1">
      <c r="A370" s="87">
        <v>1302</v>
      </c>
      <c r="B370" s="88" t="s">
        <v>1007</v>
      </c>
      <c r="C370" s="117" t="s">
        <v>1413</v>
      </c>
      <c r="D370" s="115">
        <v>0</v>
      </c>
      <c r="E370" s="115">
        <v>0</v>
      </c>
      <c r="F370" s="115">
        <v>0</v>
      </c>
      <c r="G370" s="115">
        <v>0</v>
      </c>
      <c r="H370" s="115">
        <v>0</v>
      </c>
      <c r="I370" s="115">
        <v>0</v>
      </c>
      <c r="J370" s="115">
        <v>0</v>
      </c>
      <c r="K370" s="115">
        <v>0</v>
      </c>
      <c r="L370" s="115">
        <v>0</v>
      </c>
      <c r="M370" s="115">
        <v>0</v>
      </c>
      <c r="N370" s="115">
        <v>0</v>
      </c>
      <c r="O370" s="115">
        <v>0</v>
      </c>
      <c r="P370" s="115">
        <v>0</v>
      </c>
      <c r="Q370" s="115">
        <v>0</v>
      </c>
      <c r="R370" s="115">
        <v>0</v>
      </c>
      <c r="S370" s="115">
        <v>0</v>
      </c>
      <c r="T370" s="115">
        <v>0</v>
      </c>
      <c r="U370" s="115">
        <v>0</v>
      </c>
      <c r="V370" s="115">
        <v>0</v>
      </c>
      <c r="W370" s="115">
        <v>0</v>
      </c>
      <c r="X370" s="115">
        <v>0</v>
      </c>
      <c r="Y370" s="115">
        <v>0</v>
      </c>
      <c r="Z370" s="115">
        <v>0</v>
      </c>
      <c r="AA370" s="115">
        <v>0</v>
      </c>
      <c r="AB370" s="115">
        <v>0</v>
      </c>
      <c r="AC370" s="115">
        <v>0</v>
      </c>
      <c r="AD370" s="115">
        <v>0</v>
      </c>
      <c r="AE370" s="115">
        <v>0</v>
      </c>
      <c r="AF370" s="115">
        <v>0</v>
      </c>
      <c r="AG370" s="115">
        <v>0</v>
      </c>
      <c r="AH370" s="115">
        <v>0</v>
      </c>
      <c r="AI370" s="115">
        <v>0</v>
      </c>
      <c r="AJ370" s="115">
        <v>0</v>
      </c>
      <c r="AK370" s="115">
        <v>0</v>
      </c>
      <c r="AL370" s="115">
        <v>0</v>
      </c>
      <c r="AM370" s="115">
        <f t="shared" si="5"/>
        <v>0</v>
      </c>
      <c r="AP370" s="70"/>
    </row>
    <row r="371" spans="1:42" ht="33" hidden="1" customHeight="1">
      <c r="A371" s="87">
        <v>1303</v>
      </c>
      <c r="B371" s="88" t="s">
        <v>1008</v>
      </c>
      <c r="C371" s="117" t="s">
        <v>1413</v>
      </c>
      <c r="D371" s="115">
        <v>0</v>
      </c>
      <c r="E371" s="115">
        <v>0</v>
      </c>
      <c r="F371" s="115">
        <v>0</v>
      </c>
      <c r="G371" s="115">
        <v>0</v>
      </c>
      <c r="H371" s="115">
        <v>0</v>
      </c>
      <c r="I371" s="115">
        <v>0</v>
      </c>
      <c r="J371" s="115">
        <v>0</v>
      </c>
      <c r="K371" s="115">
        <v>0</v>
      </c>
      <c r="L371" s="115">
        <v>0</v>
      </c>
      <c r="M371" s="115">
        <v>0</v>
      </c>
      <c r="N371" s="115">
        <v>0</v>
      </c>
      <c r="O371" s="115">
        <v>0</v>
      </c>
      <c r="P371" s="115">
        <v>0</v>
      </c>
      <c r="Q371" s="115">
        <v>0</v>
      </c>
      <c r="R371" s="115">
        <v>0</v>
      </c>
      <c r="S371" s="115">
        <v>0</v>
      </c>
      <c r="T371" s="115">
        <v>0</v>
      </c>
      <c r="U371" s="115">
        <v>0</v>
      </c>
      <c r="V371" s="115">
        <v>0</v>
      </c>
      <c r="W371" s="115">
        <v>0</v>
      </c>
      <c r="X371" s="115">
        <v>0</v>
      </c>
      <c r="Y371" s="115">
        <v>0</v>
      </c>
      <c r="Z371" s="115">
        <v>0</v>
      </c>
      <c r="AA371" s="115">
        <v>0</v>
      </c>
      <c r="AB371" s="115">
        <v>0</v>
      </c>
      <c r="AC371" s="115">
        <v>0</v>
      </c>
      <c r="AD371" s="115">
        <v>0</v>
      </c>
      <c r="AE371" s="115">
        <v>0</v>
      </c>
      <c r="AF371" s="115">
        <v>0</v>
      </c>
      <c r="AG371" s="115">
        <v>0</v>
      </c>
      <c r="AH371" s="115">
        <v>0</v>
      </c>
      <c r="AI371" s="115">
        <v>0</v>
      </c>
      <c r="AJ371" s="115">
        <v>0</v>
      </c>
      <c r="AK371" s="115">
        <v>0</v>
      </c>
      <c r="AL371" s="115">
        <v>0</v>
      </c>
      <c r="AM371" s="115">
        <f t="shared" si="5"/>
        <v>0</v>
      </c>
      <c r="AP371" s="70"/>
    </row>
    <row r="372" spans="1:42" ht="33" hidden="1" customHeight="1">
      <c r="A372" s="87">
        <v>1304</v>
      </c>
      <c r="B372" s="88" t="s">
        <v>1009</v>
      </c>
      <c r="C372" s="117" t="s">
        <v>1413</v>
      </c>
      <c r="D372" s="115">
        <v>0</v>
      </c>
      <c r="E372" s="115">
        <v>0</v>
      </c>
      <c r="F372" s="115">
        <v>0</v>
      </c>
      <c r="G372" s="115">
        <v>0</v>
      </c>
      <c r="H372" s="115">
        <v>0</v>
      </c>
      <c r="I372" s="115">
        <v>0</v>
      </c>
      <c r="J372" s="115">
        <v>0</v>
      </c>
      <c r="K372" s="115">
        <v>0</v>
      </c>
      <c r="L372" s="115">
        <v>0</v>
      </c>
      <c r="M372" s="115">
        <v>0</v>
      </c>
      <c r="N372" s="115">
        <v>0</v>
      </c>
      <c r="O372" s="115">
        <v>0</v>
      </c>
      <c r="P372" s="115">
        <v>0</v>
      </c>
      <c r="Q372" s="115">
        <v>0</v>
      </c>
      <c r="R372" s="115">
        <v>0</v>
      </c>
      <c r="S372" s="115">
        <v>0</v>
      </c>
      <c r="T372" s="115">
        <v>0</v>
      </c>
      <c r="U372" s="115">
        <v>0</v>
      </c>
      <c r="V372" s="115">
        <v>0</v>
      </c>
      <c r="W372" s="115">
        <v>0</v>
      </c>
      <c r="X372" s="115">
        <v>0</v>
      </c>
      <c r="Y372" s="115">
        <v>0</v>
      </c>
      <c r="Z372" s="115">
        <v>0</v>
      </c>
      <c r="AA372" s="115">
        <v>0</v>
      </c>
      <c r="AB372" s="115">
        <v>0</v>
      </c>
      <c r="AC372" s="115">
        <v>0</v>
      </c>
      <c r="AD372" s="115">
        <v>0</v>
      </c>
      <c r="AE372" s="115">
        <v>0</v>
      </c>
      <c r="AF372" s="115">
        <v>0</v>
      </c>
      <c r="AG372" s="115">
        <v>0</v>
      </c>
      <c r="AH372" s="115">
        <v>0</v>
      </c>
      <c r="AI372" s="115">
        <v>0</v>
      </c>
      <c r="AJ372" s="115">
        <v>0</v>
      </c>
      <c r="AK372" s="115">
        <v>0</v>
      </c>
      <c r="AL372" s="115">
        <v>0</v>
      </c>
      <c r="AM372" s="115">
        <f t="shared" si="5"/>
        <v>0</v>
      </c>
      <c r="AP372" s="70"/>
    </row>
    <row r="373" spans="1:42" ht="33" hidden="1" customHeight="1">
      <c r="A373" s="87">
        <v>1305</v>
      </c>
      <c r="B373" s="88" t="s">
        <v>1010</v>
      </c>
      <c r="C373" s="117" t="s">
        <v>1413</v>
      </c>
      <c r="D373" s="115">
        <v>0</v>
      </c>
      <c r="E373" s="115">
        <v>0</v>
      </c>
      <c r="F373" s="115">
        <v>0</v>
      </c>
      <c r="G373" s="115">
        <v>0</v>
      </c>
      <c r="H373" s="115">
        <v>0</v>
      </c>
      <c r="I373" s="115">
        <v>0</v>
      </c>
      <c r="J373" s="115">
        <v>0</v>
      </c>
      <c r="K373" s="115">
        <v>0</v>
      </c>
      <c r="L373" s="115">
        <v>0</v>
      </c>
      <c r="M373" s="115">
        <v>0</v>
      </c>
      <c r="N373" s="115">
        <v>0</v>
      </c>
      <c r="O373" s="115">
        <v>0</v>
      </c>
      <c r="P373" s="115">
        <v>0</v>
      </c>
      <c r="Q373" s="115">
        <v>0</v>
      </c>
      <c r="R373" s="115">
        <v>0</v>
      </c>
      <c r="S373" s="115">
        <v>0</v>
      </c>
      <c r="T373" s="115">
        <v>0</v>
      </c>
      <c r="U373" s="115">
        <v>0</v>
      </c>
      <c r="V373" s="115">
        <v>0</v>
      </c>
      <c r="W373" s="115">
        <v>0</v>
      </c>
      <c r="X373" s="115">
        <v>0</v>
      </c>
      <c r="Y373" s="115">
        <v>0</v>
      </c>
      <c r="Z373" s="115">
        <v>0</v>
      </c>
      <c r="AA373" s="115">
        <v>0</v>
      </c>
      <c r="AB373" s="115">
        <v>0</v>
      </c>
      <c r="AC373" s="115">
        <v>0</v>
      </c>
      <c r="AD373" s="115">
        <v>0</v>
      </c>
      <c r="AE373" s="115">
        <v>0</v>
      </c>
      <c r="AF373" s="115">
        <v>0</v>
      </c>
      <c r="AG373" s="115">
        <v>0</v>
      </c>
      <c r="AH373" s="115">
        <v>0</v>
      </c>
      <c r="AI373" s="115">
        <v>0</v>
      </c>
      <c r="AJ373" s="115">
        <v>0</v>
      </c>
      <c r="AK373" s="115">
        <v>0</v>
      </c>
      <c r="AL373" s="115">
        <v>0</v>
      </c>
      <c r="AM373" s="115">
        <f t="shared" si="5"/>
        <v>0</v>
      </c>
      <c r="AP373" s="70"/>
    </row>
    <row r="374" spans="1:42" ht="33" hidden="1" customHeight="1">
      <c r="A374" s="87">
        <v>1306</v>
      </c>
      <c r="B374" s="88" t="s">
        <v>1011</v>
      </c>
      <c r="C374" s="117" t="s">
        <v>1413</v>
      </c>
      <c r="D374" s="115">
        <v>0</v>
      </c>
      <c r="E374" s="115">
        <v>0</v>
      </c>
      <c r="F374" s="115">
        <v>0</v>
      </c>
      <c r="G374" s="115">
        <v>0</v>
      </c>
      <c r="H374" s="115">
        <v>0</v>
      </c>
      <c r="I374" s="115">
        <v>0</v>
      </c>
      <c r="J374" s="115">
        <v>0</v>
      </c>
      <c r="K374" s="115">
        <v>0</v>
      </c>
      <c r="L374" s="115">
        <v>0</v>
      </c>
      <c r="M374" s="115">
        <v>0</v>
      </c>
      <c r="N374" s="115">
        <v>0</v>
      </c>
      <c r="O374" s="115">
        <v>0</v>
      </c>
      <c r="P374" s="115">
        <v>0</v>
      </c>
      <c r="Q374" s="115">
        <v>0</v>
      </c>
      <c r="R374" s="115">
        <v>0</v>
      </c>
      <c r="S374" s="115">
        <v>0</v>
      </c>
      <c r="T374" s="115">
        <v>0</v>
      </c>
      <c r="U374" s="115">
        <v>0</v>
      </c>
      <c r="V374" s="115">
        <v>0</v>
      </c>
      <c r="W374" s="115">
        <v>0</v>
      </c>
      <c r="X374" s="115">
        <v>0</v>
      </c>
      <c r="Y374" s="115">
        <v>0</v>
      </c>
      <c r="Z374" s="115">
        <v>0</v>
      </c>
      <c r="AA374" s="115">
        <v>0</v>
      </c>
      <c r="AB374" s="115">
        <v>0</v>
      </c>
      <c r="AC374" s="115">
        <v>0</v>
      </c>
      <c r="AD374" s="115">
        <v>0</v>
      </c>
      <c r="AE374" s="115">
        <v>0</v>
      </c>
      <c r="AF374" s="115">
        <v>0</v>
      </c>
      <c r="AG374" s="115">
        <v>0</v>
      </c>
      <c r="AH374" s="115">
        <v>0</v>
      </c>
      <c r="AI374" s="115">
        <v>0</v>
      </c>
      <c r="AJ374" s="115">
        <v>0</v>
      </c>
      <c r="AK374" s="115">
        <v>0</v>
      </c>
      <c r="AL374" s="115">
        <v>0</v>
      </c>
      <c r="AM374" s="115">
        <f t="shared" si="5"/>
        <v>0</v>
      </c>
      <c r="AP374" s="70"/>
    </row>
    <row r="375" spans="1:42" ht="33" hidden="1" customHeight="1">
      <c r="A375" s="87">
        <v>1307</v>
      </c>
      <c r="B375" s="88" t="s">
        <v>1012</v>
      </c>
      <c r="C375" s="117" t="s">
        <v>1413</v>
      </c>
      <c r="D375" s="115">
        <v>0</v>
      </c>
      <c r="E375" s="115">
        <v>0</v>
      </c>
      <c r="F375" s="115">
        <v>0</v>
      </c>
      <c r="G375" s="115">
        <v>0</v>
      </c>
      <c r="H375" s="115">
        <v>0</v>
      </c>
      <c r="I375" s="115">
        <v>0</v>
      </c>
      <c r="J375" s="115">
        <v>0</v>
      </c>
      <c r="K375" s="115">
        <v>0</v>
      </c>
      <c r="L375" s="115">
        <v>0</v>
      </c>
      <c r="M375" s="115">
        <v>0</v>
      </c>
      <c r="N375" s="115">
        <v>0</v>
      </c>
      <c r="O375" s="115">
        <v>0</v>
      </c>
      <c r="P375" s="115">
        <v>0</v>
      </c>
      <c r="Q375" s="115">
        <v>0</v>
      </c>
      <c r="R375" s="115">
        <v>0</v>
      </c>
      <c r="S375" s="115">
        <v>0</v>
      </c>
      <c r="T375" s="115">
        <v>0</v>
      </c>
      <c r="U375" s="115">
        <v>0</v>
      </c>
      <c r="V375" s="115">
        <v>0</v>
      </c>
      <c r="W375" s="115">
        <v>0</v>
      </c>
      <c r="X375" s="115">
        <v>0</v>
      </c>
      <c r="Y375" s="115">
        <v>0</v>
      </c>
      <c r="Z375" s="115">
        <v>0</v>
      </c>
      <c r="AA375" s="115">
        <v>0</v>
      </c>
      <c r="AB375" s="115">
        <v>0</v>
      </c>
      <c r="AC375" s="115">
        <v>0</v>
      </c>
      <c r="AD375" s="115">
        <v>0</v>
      </c>
      <c r="AE375" s="115">
        <v>0</v>
      </c>
      <c r="AF375" s="115">
        <v>0</v>
      </c>
      <c r="AG375" s="115">
        <v>0</v>
      </c>
      <c r="AH375" s="115">
        <v>0</v>
      </c>
      <c r="AI375" s="115">
        <v>0</v>
      </c>
      <c r="AJ375" s="115">
        <v>0</v>
      </c>
      <c r="AK375" s="115">
        <v>0</v>
      </c>
      <c r="AL375" s="115">
        <v>0</v>
      </c>
      <c r="AM375" s="115">
        <f t="shared" si="5"/>
        <v>0</v>
      </c>
      <c r="AP375" s="70"/>
    </row>
    <row r="376" spans="1:42" ht="33" hidden="1" customHeight="1">
      <c r="A376" s="87">
        <v>1308</v>
      </c>
      <c r="B376" s="88" t="s">
        <v>1013</v>
      </c>
      <c r="C376" s="117" t="s">
        <v>1413</v>
      </c>
      <c r="D376" s="115">
        <v>0</v>
      </c>
      <c r="E376" s="115">
        <v>0</v>
      </c>
      <c r="F376" s="115">
        <v>0</v>
      </c>
      <c r="G376" s="115">
        <v>0</v>
      </c>
      <c r="H376" s="115">
        <v>0</v>
      </c>
      <c r="I376" s="115">
        <v>0</v>
      </c>
      <c r="J376" s="115">
        <v>0</v>
      </c>
      <c r="K376" s="115">
        <v>0</v>
      </c>
      <c r="L376" s="115">
        <v>0</v>
      </c>
      <c r="M376" s="115">
        <v>0</v>
      </c>
      <c r="N376" s="115">
        <v>0</v>
      </c>
      <c r="O376" s="115">
        <v>0</v>
      </c>
      <c r="P376" s="115">
        <v>0</v>
      </c>
      <c r="Q376" s="115">
        <v>0</v>
      </c>
      <c r="R376" s="115">
        <v>0</v>
      </c>
      <c r="S376" s="115">
        <v>0</v>
      </c>
      <c r="T376" s="115">
        <v>0</v>
      </c>
      <c r="U376" s="115">
        <v>0</v>
      </c>
      <c r="V376" s="115">
        <v>0</v>
      </c>
      <c r="W376" s="115">
        <v>0</v>
      </c>
      <c r="X376" s="115">
        <v>0</v>
      </c>
      <c r="Y376" s="115">
        <v>0</v>
      </c>
      <c r="Z376" s="115">
        <v>0</v>
      </c>
      <c r="AA376" s="115">
        <v>0</v>
      </c>
      <c r="AB376" s="115">
        <v>0</v>
      </c>
      <c r="AC376" s="115">
        <v>0</v>
      </c>
      <c r="AD376" s="115">
        <v>0</v>
      </c>
      <c r="AE376" s="115">
        <v>0</v>
      </c>
      <c r="AF376" s="115">
        <v>0</v>
      </c>
      <c r="AG376" s="115">
        <v>0</v>
      </c>
      <c r="AH376" s="115">
        <v>0</v>
      </c>
      <c r="AI376" s="115">
        <v>0</v>
      </c>
      <c r="AJ376" s="115">
        <v>0</v>
      </c>
      <c r="AK376" s="115">
        <v>0</v>
      </c>
      <c r="AL376" s="115">
        <v>0</v>
      </c>
      <c r="AM376" s="115">
        <f t="shared" si="5"/>
        <v>0</v>
      </c>
      <c r="AP376" s="70"/>
    </row>
    <row r="377" spans="1:42" ht="33" hidden="1" customHeight="1">
      <c r="A377" s="87">
        <v>1309</v>
      </c>
      <c r="B377" s="88" t="s">
        <v>1014</v>
      </c>
      <c r="C377" s="117" t="s">
        <v>1413</v>
      </c>
      <c r="D377" s="115">
        <v>0</v>
      </c>
      <c r="E377" s="115">
        <v>0</v>
      </c>
      <c r="F377" s="115">
        <v>0</v>
      </c>
      <c r="G377" s="115">
        <v>0</v>
      </c>
      <c r="H377" s="115">
        <v>0</v>
      </c>
      <c r="I377" s="115">
        <v>0</v>
      </c>
      <c r="J377" s="115">
        <v>0</v>
      </c>
      <c r="K377" s="115">
        <v>0</v>
      </c>
      <c r="L377" s="115">
        <v>0</v>
      </c>
      <c r="M377" s="115">
        <v>0</v>
      </c>
      <c r="N377" s="115">
        <v>0</v>
      </c>
      <c r="O377" s="115">
        <v>0</v>
      </c>
      <c r="P377" s="115">
        <v>0</v>
      </c>
      <c r="Q377" s="115">
        <v>0</v>
      </c>
      <c r="R377" s="115">
        <v>0</v>
      </c>
      <c r="S377" s="115">
        <v>0</v>
      </c>
      <c r="T377" s="115">
        <v>0</v>
      </c>
      <c r="U377" s="115">
        <v>0</v>
      </c>
      <c r="V377" s="115">
        <v>0</v>
      </c>
      <c r="W377" s="115">
        <v>0</v>
      </c>
      <c r="X377" s="115">
        <v>0</v>
      </c>
      <c r="Y377" s="115">
        <v>0</v>
      </c>
      <c r="Z377" s="115">
        <v>0</v>
      </c>
      <c r="AA377" s="115">
        <v>0</v>
      </c>
      <c r="AB377" s="115">
        <v>0</v>
      </c>
      <c r="AC377" s="115">
        <v>0</v>
      </c>
      <c r="AD377" s="115">
        <v>0</v>
      </c>
      <c r="AE377" s="115">
        <v>0</v>
      </c>
      <c r="AF377" s="115">
        <v>0</v>
      </c>
      <c r="AG377" s="115">
        <v>0</v>
      </c>
      <c r="AH377" s="115">
        <v>0</v>
      </c>
      <c r="AI377" s="115">
        <v>0</v>
      </c>
      <c r="AJ377" s="115">
        <v>0</v>
      </c>
      <c r="AK377" s="115">
        <v>0</v>
      </c>
      <c r="AL377" s="115">
        <v>0</v>
      </c>
      <c r="AM377" s="115">
        <f t="shared" si="5"/>
        <v>0</v>
      </c>
      <c r="AP377" s="70"/>
    </row>
    <row r="378" spans="1:42" ht="33" hidden="1" customHeight="1">
      <c r="A378" s="87">
        <v>1310</v>
      </c>
      <c r="B378" s="88" t="s">
        <v>1015</v>
      </c>
      <c r="C378" s="117" t="s">
        <v>1413</v>
      </c>
      <c r="D378" s="115">
        <v>0</v>
      </c>
      <c r="E378" s="115">
        <v>0</v>
      </c>
      <c r="F378" s="115">
        <v>0</v>
      </c>
      <c r="G378" s="115">
        <v>0</v>
      </c>
      <c r="H378" s="115">
        <v>0</v>
      </c>
      <c r="I378" s="115">
        <v>0</v>
      </c>
      <c r="J378" s="115">
        <v>0</v>
      </c>
      <c r="K378" s="115">
        <v>0</v>
      </c>
      <c r="L378" s="115">
        <v>0</v>
      </c>
      <c r="M378" s="115">
        <v>0</v>
      </c>
      <c r="N378" s="115">
        <v>0</v>
      </c>
      <c r="O378" s="115">
        <v>0</v>
      </c>
      <c r="P378" s="115">
        <v>0</v>
      </c>
      <c r="Q378" s="115">
        <v>0</v>
      </c>
      <c r="R378" s="115">
        <v>0</v>
      </c>
      <c r="S378" s="115">
        <v>0</v>
      </c>
      <c r="T378" s="115">
        <v>0</v>
      </c>
      <c r="U378" s="115">
        <v>0</v>
      </c>
      <c r="V378" s="115">
        <v>0</v>
      </c>
      <c r="W378" s="115">
        <v>0</v>
      </c>
      <c r="X378" s="115">
        <v>0</v>
      </c>
      <c r="Y378" s="115">
        <v>0</v>
      </c>
      <c r="Z378" s="115">
        <v>0</v>
      </c>
      <c r="AA378" s="115">
        <v>0</v>
      </c>
      <c r="AB378" s="115">
        <v>0</v>
      </c>
      <c r="AC378" s="115">
        <v>0</v>
      </c>
      <c r="AD378" s="115">
        <v>0</v>
      </c>
      <c r="AE378" s="115">
        <v>0</v>
      </c>
      <c r="AF378" s="115">
        <v>0</v>
      </c>
      <c r="AG378" s="115">
        <v>0</v>
      </c>
      <c r="AH378" s="115">
        <v>0</v>
      </c>
      <c r="AI378" s="115">
        <v>0</v>
      </c>
      <c r="AJ378" s="115">
        <v>0</v>
      </c>
      <c r="AK378" s="115">
        <v>0</v>
      </c>
      <c r="AL378" s="115">
        <v>0</v>
      </c>
      <c r="AM378" s="115">
        <f t="shared" si="5"/>
        <v>0</v>
      </c>
      <c r="AP378" s="70"/>
    </row>
    <row r="379" spans="1:42" ht="33" hidden="1" customHeight="1">
      <c r="A379" s="87">
        <v>1311</v>
      </c>
      <c r="B379" s="88" t="s">
        <v>1016</v>
      </c>
      <c r="C379" s="117" t="s">
        <v>1413</v>
      </c>
      <c r="D379" s="115">
        <v>0</v>
      </c>
      <c r="E379" s="115">
        <v>0</v>
      </c>
      <c r="F379" s="115">
        <v>0</v>
      </c>
      <c r="G379" s="115">
        <v>0</v>
      </c>
      <c r="H379" s="115">
        <v>0</v>
      </c>
      <c r="I379" s="115">
        <v>0</v>
      </c>
      <c r="J379" s="115">
        <v>0</v>
      </c>
      <c r="K379" s="115">
        <v>0</v>
      </c>
      <c r="L379" s="115">
        <v>0</v>
      </c>
      <c r="M379" s="115">
        <v>0</v>
      </c>
      <c r="N379" s="115">
        <v>0</v>
      </c>
      <c r="O379" s="115">
        <v>0</v>
      </c>
      <c r="P379" s="115">
        <v>0</v>
      </c>
      <c r="Q379" s="115">
        <v>0</v>
      </c>
      <c r="R379" s="115">
        <v>0</v>
      </c>
      <c r="S379" s="115">
        <v>0</v>
      </c>
      <c r="T379" s="115">
        <v>0</v>
      </c>
      <c r="U379" s="115">
        <v>0</v>
      </c>
      <c r="V379" s="115">
        <v>0</v>
      </c>
      <c r="W379" s="115">
        <v>0</v>
      </c>
      <c r="X379" s="115">
        <v>0</v>
      </c>
      <c r="Y379" s="115">
        <v>0</v>
      </c>
      <c r="Z379" s="115">
        <v>0</v>
      </c>
      <c r="AA379" s="115">
        <v>0</v>
      </c>
      <c r="AB379" s="115">
        <v>0</v>
      </c>
      <c r="AC379" s="115">
        <v>0</v>
      </c>
      <c r="AD379" s="115">
        <v>0</v>
      </c>
      <c r="AE379" s="115">
        <v>0</v>
      </c>
      <c r="AF379" s="115">
        <v>0</v>
      </c>
      <c r="AG379" s="115">
        <v>0</v>
      </c>
      <c r="AH379" s="115">
        <v>0</v>
      </c>
      <c r="AI379" s="115">
        <v>0</v>
      </c>
      <c r="AJ379" s="115">
        <v>0</v>
      </c>
      <c r="AK379" s="115">
        <v>0</v>
      </c>
      <c r="AL379" s="115">
        <v>0</v>
      </c>
      <c r="AM379" s="115">
        <f t="shared" si="5"/>
        <v>0</v>
      </c>
      <c r="AP379" s="70"/>
    </row>
    <row r="380" spans="1:42" ht="33" hidden="1" customHeight="1">
      <c r="A380" s="87">
        <v>1312</v>
      </c>
      <c r="B380" s="88" t="s">
        <v>1017</v>
      </c>
      <c r="C380" s="117" t="s">
        <v>1413</v>
      </c>
      <c r="D380" s="115">
        <v>0</v>
      </c>
      <c r="E380" s="115">
        <v>0</v>
      </c>
      <c r="F380" s="115">
        <v>0</v>
      </c>
      <c r="G380" s="115">
        <v>0</v>
      </c>
      <c r="H380" s="115">
        <v>0</v>
      </c>
      <c r="I380" s="115">
        <v>0</v>
      </c>
      <c r="J380" s="115">
        <v>0</v>
      </c>
      <c r="K380" s="115">
        <v>0</v>
      </c>
      <c r="L380" s="115">
        <v>0</v>
      </c>
      <c r="M380" s="115">
        <v>0</v>
      </c>
      <c r="N380" s="115">
        <v>0</v>
      </c>
      <c r="O380" s="115">
        <v>0</v>
      </c>
      <c r="P380" s="115">
        <v>0</v>
      </c>
      <c r="Q380" s="115">
        <v>0</v>
      </c>
      <c r="R380" s="115">
        <v>0</v>
      </c>
      <c r="S380" s="115">
        <v>0</v>
      </c>
      <c r="T380" s="115">
        <v>0</v>
      </c>
      <c r="U380" s="115">
        <v>0</v>
      </c>
      <c r="V380" s="115">
        <v>0</v>
      </c>
      <c r="W380" s="115">
        <v>0</v>
      </c>
      <c r="X380" s="115">
        <v>0</v>
      </c>
      <c r="Y380" s="115">
        <v>0</v>
      </c>
      <c r="Z380" s="115">
        <v>0</v>
      </c>
      <c r="AA380" s="115">
        <v>0</v>
      </c>
      <c r="AB380" s="115">
        <v>0</v>
      </c>
      <c r="AC380" s="115">
        <v>0</v>
      </c>
      <c r="AD380" s="115">
        <v>0</v>
      </c>
      <c r="AE380" s="115">
        <v>0</v>
      </c>
      <c r="AF380" s="115">
        <v>0</v>
      </c>
      <c r="AG380" s="115">
        <v>0</v>
      </c>
      <c r="AH380" s="115">
        <v>0</v>
      </c>
      <c r="AI380" s="115">
        <v>0</v>
      </c>
      <c r="AJ380" s="115">
        <v>0</v>
      </c>
      <c r="AK380" s="115">
        <v>0</v>
      </c>
      <c r="AL380" s="115">
        <v>0</v>
      </c>
      <c r="AM380" s="115">
        <f t="shared" si="5"/>
        <v>0</v>
      </c>
      <c r="AP380" s="70"/>
    </row>
    <row r="381" spans="1:42" ht="33" hidden="1" customHeight="1">
      <c r="A381" s="87">
        <v>1313</v>
      </c>
      <c r="B381" s="88" t="s">
        <v>1018</v>
      </c>
      <c r="C381" s="117" t="s">
        <v>1413</v>
      </c>
      <c r="D381" s="115">
        <v>0</v>
      </c>
      <c r="E381" s="115">
        <v>0</v>
      </c>
      <c r="F381" s="115">
        <v>0</v>
      </c>
      <c r="G381" s="115">
        <v>0</v>
      </c>
      <c r="H381" s="115">
        <v>0</v>
      </c>
      <c r="I381" s="115">
        <v>0</v>
      </c>
      <c r="J381" s="115">
        <v>0</v>
      </c>
      <c r="K381" s="115">
        <v>0</v>
      </c>
      <c r="L381" s="115">
        <v>0</v>
      </c>
      <c r="M381" s="115">
        <v>0</v>
      </c>
      <c r="N381" s="115">
        <v>0</v>
      </c>
      <c r="O381" s="115">
        <v>0</v>
      </c>
      <c r="P381" s="115">
        <v>0</v>
      </c>
      <c r="Q381" s="115">
        <v>0</v>
      </c>
      <c r="R381" s="115">
        <v>0</v>
      </c>
      <c r="S381" s="115">
        <v>0</v>
      </c>
      <c r="T381" s="115">
        <v>0</v>
      </c>
      <c r="U381" s="115">
        <v>0</v>
      </c>
      <c r="V381" s="115">
        <v>0</v>
      </c>
      <c r="W381" s="115">
        <v>0</v>
      </c>
      <c r="X381" s="115">
        <v>0</v>
      </c>
      <c r="Y381" s="115">
        <v>0</v>
      </c>
      <c r="Z381" s="115">
        <v>0</v>
      </c>
      <c r="AA381" s="115">
        <v>0</v>
      </c>
      <c r="AB381" s="115">
        <v>0</v>
      </c>
      <c r="AC381" s="115">
        <v>0</v>
      </c>
      <c r="AD381" s="115">
        <v>0</v>
      </c>
      <c r="AE381" s="115">
        <v>0</v>
      </c>
      <c r="AF381" s="115">
        <v>0</v>
      </c>
      <c r="AG381" s="115">
        <v>0</v>
      </c>
      <c r="AH381" s="115">
        <v>0</v>
      </c>
      <c r="AI381" s="115">
        <v>0</v>
      </c>
      <c r="AJ381" s="115">
        <v>0</v>
      </c>
      <c r="AK381" s="115">
        <v>0</v>
      </c>
      <c r="AL381" s="115">
        <v>0</v>
      </c>
      <c r="AM381" s="115">
        <f t="shared" si="5"/>
        <v>0</v>
      </c>
      <c r="AP381" s="70"/>
    </row>
    <row r="382" spans="1:42" ht="33" hidden="1" customHeight="1">
      <c r="A382" s="87">
        <v>1314</v>
      </c>
      <c r="B382" s="88" t="s">
        <v>1019</v>
      </c>
      <c r="C382" s="117" t="s">
        <v>1413</v>
      </c>
      <c r="D382" s="115">
        <v>0</v>
      </c>
      <c r="E382" s="115">
        <v>0</v>
      </c>
      <c r="F382" s="115">
        <v>0</v>
      </c>
      <c r="G382" s="115">
        <v>0</v>
      </c>
      <c r="H382" s="115">
        <v>0</v>
      </c>
      <c r="I382" s="115">
        <v>0</v>
      </c>
      <c r="J382" s="115">
        <v>0</v>
      </c>
      <c r="K382" s="115">
        <v>0</v>
      </c>
      <c r="L382" s="115">
        <v>0</v>
      </c>
      <c r="M382" s="115">
        <v>0</v>
      </c>
      <c r="N382" s="115">
        <v>0</v>
      </c>
      <c r="O382" s="115">
        <v>0</v>
      </c>
      <c r="P382" s="115">
        <v>0</v>
      </c>
      <c r="Q382" s="115">
        <v>0</v>
      </c>
      <c r="R382" s="115">
        <v>0</v>
      </c>
      <c r="S382" s="115">
        <v>0</v>
      </c>
      <c r="T382" s="115">
        <v>0</v>
      </c>
      <c r="U382" s="115">
        <v>0</v>
      </c>
      <c r="V382" s="115">
        <v>0</v>
      </c>
      <c r="W382" s="115">
        <v>0</v>
      </c>
      <c r="X382" s="115">
        <v>0</v>
      </c>
      <c r="Y382" s="115">
        <v>0</v>
      </c>
      <c r="Z382" s="115">
        <v>0</v>
      </c>
      <c r="AA382" s="115">
        <v>0</v>
      </c>
      <c r="AB382" s="115">
        <v>0</v>
      </c>
      <c r="AC382" s="115">
        <v>0</v>
      </c>
      <c r="AD382" s="115">
        <v>0</v>
      </c>
      <c r="AE382" s="115">
        <v>0</v>
      </c>
      <c r="AF382" s="115">
        <v>0</v>
      </c>
      <c r="AG382" s="115">
        <v>0</v>
      </c>
      <c r="AH382" s="115">
        <v>0</v>
      </c>
      <c r="AI382" s="115">
        <v>0</v>
      </c>
      <c r="AJ382" s="115">
        <v>0</v>
      </c>
      <c r="AK382" s="115">
        <v>0</v>
      </c>
      <c r="AL382" s="115">
        <v>0</v>
      </c>
      <c r="AM382" s="115">
        <f t="shared" si="5"/>
        <v>0</v>
      </c>
      <c r="AP382" s="70"/>
    </row>
    <row r="383" spans="1:42" ht="33" hidden="1" customHeight="1">
      <c r="A383" s="87">
        <v>1315</v>
      </c>
      <c r="B383" s="88" t="s">
        <v>1020</v>
      </c>
      <c r="C383" s="117" t="s">
        <v>1413</v>
      </c>
      <c r="D383" s="115">
        <v>0</v>
      </c>
      <c r="E383" s="115">
        <v>0</v>
      </c>
      <c r="F383" s="115">
        <v>0</v>
      </c>
      <c r="G383" s="115">
        <v>0</v>
      </c>
      <c r="H383" s="115">
        <v>0</v>
      </c>
      <c r="I383" s="115">
        <v>0</v>
      </c>
      <c r="J383" s="115">
        <v>0</v>
      </c>
      <c r="K383" s="115">
        <v>0</v>
      </c>
      <c r="L383" s="115">
        <v>0</v>
      </c>
      <c r="M383" s="115">
        <v>0</v>
      </c>
      <c r="N383" s="115">
        <v>0</v>
      </c>
      <c r="O383" s="115">
        <v>0</v>
      </c>
      <c r="P383" s="115">
        <v>0</v>
      </c>
      <c r="Q383" s="115">
        <v>0</v>
      </c>
      <c r="R383" s="115">
        <v>0</v>
      </c>
      <c r="S383" s="115">
        <v>0</v>
      </c>
      <c r="T383" s="115">
        <v>0</v>
      </c>
      <c r="U383" s="115">
        <v>0</v>
      </c>
      <c r="V383" s="115">
        <v>0</v>
      </c>
      <c r="W383" s="115">
        <v>0</v>
      </c>
      <c r="X383" s="115">
        <v>0</v>
      </c>
      <c r="Y383" s="115">
        <v>0</v>
      </c>
      <c r="Z383" s="115">
        <v>0</v>
      </c>
      <c r="AA383" s="115">
        <v>0</v>
      </c>
      <c r="AB383" s="115">
        <v>0</v>
      </c>
      <c r="AC383" s="115">
        <v>0</v>
      </c>
      <c r="AD383" s="115">
        <v>0</v>
      </c>
      <c r="AE383" s="115">
        <v>0</v>
      </c>
      <c r="AF383" s="115">
        <v>0</v>
      </c>
      <c r="AG383" s="115">
        <v>0</v>
      </c>
      <c r="AH383" s="115">
        <v>0</v>
      </c>
      <c r="AI383" s="115">
        <v>0</v>
      </c>
      <c r="AJ383" s="115">
        <v>0</v>
      </c>
      <c r="AK383" s="115">
        <v>0</v>
      </c>
      <c r="AL383" s="115">
        <v>0</v>
      </c>
      <c r="AM383" s="115">
        <f t="shared" si="5"/>
        <v>0</v>
      </c>
      <c r="AP383" s="70"/>
    </row>
    <row r="384" spans="1:42" ht="33" hidden="1" customHeight="1">
      <c r="A384" s="87">
        <v>1316</v>
      </c>
      <c r="B384" s="88" t="s">
        <v>1021</v>
      </c>
      <c r="C384" s="117" t="s">
        <v>1413</v>
      </c>
      <c r="D384" s="115">
        <v>0</v>
      </c>
      <c r="E384" s="115">
        <v>0</v>
      </c>
      <c r="F384" s="115">
        <v>0</v>
      </c>
      <c r="G384" s="115">
        <v>0</v>
      </c>
      <c r="H384" s="115">
        <v>0</v>
      </c>
      <c r="I384" s="115">
        <v>0</v>
      </c>
      <c r="J384" s="115">
        <v>0</v>
      </c>
      <c r="K384" s="115">
        <v>0</v>
      </c>
      <c r="L384" s="115">
        <v>0</v>
      </c>
      <c r="M384" s="115">
        <v>0</v>
      </c>
      <c r="N384" s="115">
        <v>0</v>
      </c>
      <c r="O384" s="115">
        <v>0</v>
      </c>
      <c r="P384" s="115">
        <v>0</v>
      </c>
      <c r="Q384" s="115">
        <v>0</v>
      </c>
      <c r="R384" s="115">
        <v>0</v>
      </c>
      <c r="S384" s="115">
        <v>0</v>
      </c>
      <c r="T384" s="115">
        <v>0</v>
      </c>
      <c r="U384" s="115">
        <v>0</v>
      </c>
      <c r="V384" s="115">
        <v>0</v>
      </c>
      <c r="W384" s="115">
        <v>0</v>
      </c>
      <c r="X384" s="115">
        <v>0</v>
      </c>
      <c r="Y384" s="115">
        <v>0</v>
      </c>
      <c r="Z384" s="115">
        <v>0</v>
      </c>
      <c r="AA384" s="115">
        <v>0</v>
      </c>
      <c r="AB384" s="115">
        <v>0</v>
      </c>
      <c r="AC384" s="115">
        <v>0</v>
      </c>
      <c r="AD384" s="115">
        <v>0</v>
      </c>
      <c r="AE384" s="115">
        <v>0</v>
      </c>
      <c r="AF384" s="115">
        <v>0</v>
      </c>
      <c r="AG384" s="115">
        <v>0</v>
      </c>
      <c r="AH384" s="115">
        <v>0</v>
      </c>
      <c r="AI384" s="115">
        <v>0</v>
      </c>
      <c r="AJ384" s="115">
        <v>0</v>
      </c>
      <c r="AK384" s="115">
        <v>0</v>
      </c>
      <c r="AL384" s="115">
        <v>0</v>
      </c>
      <c r="AM384" s="115">
        <f t="shared" si="5"/>
        <v>0</v>
      </c>
      <c r="AP384" s="70"/>
    </row>
    <row r="385" spans="1:42" ht="33" hidden="1" customHeight="1">
      <c r="A385" s="87">
        <v>1317</v>
      </c>
      <c r="B385" s="88" t="s">
        <v>1022</v>
      </c>
      <c r="C385" s="117" t="s">
        <v>1413</v>
      </c>
      <c r="D385" s="115">
        <v>0</v>
      </c>
      <c r="E385" s="115">
        <v>0</v>
      </c>
      <c r="F385" s="115">
        <v>0</v>
      </c>
      <c r="G385" s="115">
        <v>0</v>
      </c>
      <c r="H385" s="115">
        <v>0</v>
      </c>
      <c r="I385" s="115">
        <v>0</v>
      </c>
      <c r="J385" s="115">
        <v>0</v>
      </c>
      <c r="K385" s="115">
        <v>0</v>
      </c>
      <c r="L385" s="115">
        <v>0</v>
      </c>
      <c r="M385" s="115">
        <v>0</v>
      </c>
      <c r="N385" s="115">
        <v>0</v>
      </c>
      <c r="O385" s="115">
        <v>0</v>
      </c>
      <c r="P385" s="115">
        <v>0</v>
      </c>
      <c r="Q385" s="115">
        <v>0</v>
      </c>
      <c r="R385" s="115">
        <v>0</v>
      </c>
      <c r="S385" s="115">
        <v>0</v>
      </c>
      <c r="T385" s="115">
        <v>0</v>
      </c>
      <c r="U385" s="115">
        <v>0</v>
      </c>
      <c r="V385" s="115">
        <v>0</v>
      </c>
      <c r="W385" s="115">
        <v>0</v>
      </c>
      <c r="X385" s="115">
        <v>0</v>
      </c>
      <c r="Y385" s="115">
        <v>0</v>
      </c>
      <c r="Z385" s="115">
        <v>0</v>
      </c>
      <c r="AA385" s="115">
        <v>0</v>
      </c>
      <c r="AB385" s="115">
        <v>0</v>
      </c>
      <c r="AC385" s="115">
        <v>0</v>
      </c>
      <c r="AD385" s="115">
        <v>0</v>
      </c>
      <c r="AE385" s="115">
        <v>0</v>
      </c>
      <c r="AF385" s="115">
        <v>0</v>
      </c>
      <c r="AG385" s="115">
        <v>0</v>
      </c>
      <c r="AH385" s="115">
        <v>0</v>
      </c>
      <c r="AI385" s="115">
        <v>0</v>
      </c>
      <c r="AJ385" s="115">
        <v>0</v>
      </c>
      <c r="AK385" s="115">
        <v>0</v>
      </c>
      <c r="AL385" s="115">
        <v>0</v>
      </c>
      <c r="AM385" s="115">
        <f t="shared" si="5"/>
        <v>0</v>
      </c>
      <c r="AP385" s="70"/>
    </row>
    <row r="386" spans="1:42" ht="33" hidden="1" customHeight="1">
      <c r="A386" s="87">
        <v>1318</v>
      </c>
      <c r="B386" s="88" t="s">
        <v>1023</v>
      </c>
      <c r="C386" s="117" t="s">
        <v>1413</v>
      </c>
      <c r="D386" s="115">
        <v>0</v>
      </c>
      <c r="E386" s="115">
        <v>0</v>
      </c>
      <c r="F386" s="115">
        <v>0</v>
      </c>
      <c r="G386" s="115">
        <v>0</v>
      </c>
      <c r="H386" s="115">
        <v>0</v>
      </c>
      <c r="I386" s="115">
        <v>0</v>
      </c>
      <c r="J386" s="115">
        <v>0</v>
      </c>
      <c r="K386" s="115">
        <v>0</v>
      </c>
      <c r="L386" s="115">
        <v>0</v>
      </c>
      <c r="M386" s="115">
        <v>0</v>
      </c>
      <c r="N386" s="115">
        <v>0</v>
      </c>
      <c r="O386" s="115">
        <v>0</v>
      </c>
      <c r="P386" s="115">
        <v>0</v>
      </c>
      <c r="Q386" s="115">
        <v>0</v>
      </c>
      <c r="R386" s="115">
        <v>0</v>
      </c>
      <c r="S386" s="115">
        <v>0</v>
      </c>
      <c r="T386" s="115">
        <v>0</v>
      </c>
      <c r="U386" s="115">
        <v>0</v>
      </c>
      <c r="V386" s="115">
        <v>0</v>
      </c>
      <c r="W386" s="115">
        <v>0</v>
      </c>
      <c r="X386" s="115">
        <v>0</v>
      </c>
      <c r="Y386" s="115">
        <v>0</v>
      </c>
      <c r="Z386" s="115">
        <v>0</v>
      </c>
      <c r="AA386" s="115">
        <v>0</v>
      </c>
      <c r="AB386" s="115">
        <v>0</v>
      </c>
      <c r="AC386" s="115">
        <v>0</v>
      </c>
      <c r="AD386" s="115">
        <v>0</v>
      </c>
      <c r="AE386" s="115">
        <v>0</v>
      </c>
      <c r="AF386" s="115">
        <v>0</v>
      </c>
      <c r="AG386" s="115">
        <v>0</v>
      </c>
      <c r="AH386" s="115">
        <v>0</v>
      </c>
      <c r="AI386" s="115">
        <v>0</v>
      </c>
      <c r="AJ386" s="115">
        <v>0</v>
      </c>
      <c r="AK386" s="115">
        <v>0</v>
      </c>
      <c r="AL386" s="115">
        <v>0</v>
      </c>
      <c r="AM386" s="115">
        <f t="shared" si="5"/>
        <v>0</v>
      </c>
      <c r="AP386" s="70"/>
    </row>
    <row r="387" spans="1:42" ht="33" hidden="1" customHeight="1">
      <c r="A387" s="87">
        <v>1319</v>
      </c>
      <c r="B387" s="88" t="s">
        <v>398</v>
      </c>
      <c r="C387" s="117" t="s">
        <v>1413</v>
      </c>
      <c r="D387" s="115">
        <v>0</v>
      </c>
      <c r="E387" s="115">
        <v>0</v>
      </c>
      <c r="F387" s="115">
        <v>0</v>
      </c>
      <c r="G387" s="115">
        <v>0</v>
      </c>
      <c r="H387" s="115">
        <v>0</v>
      </c>
      <c r="I387" s="115">
        <v>0</v>
      </c>
      <c r="J387" s="115">
        <v>0</v>
      </c>
      <c r="K387" s="115">
        <v>0</v>
      </c>
      <c r="L387" s="115">
        <v>0</v>
      </c>
      <c r="M387" s="115">
        <v>0</v>
      </c>
      <c r="N387" s="115">
        <v>0</v>
      </c>
      <c r="O387" s="115">
        <v>0</v>
      </c>
      <c r="P387" s="115">
        <v>0</v>
      </c>
      <c r="Q387" s="115">
        <v>0</v>
      </c>
      <c r="R387" s="115">
        <v>0</v>
      </c>
      <c r="S387" s="115">
        <v>0</v>
      </c>
      <c r="T387" s="115">
        <v>0</v>
      </c>
      <c r="U387" s="115">
        <v>0</v>
      </c>
      <c r="V387" s="115">
        <v>0</v>
      </c>
      <c r="W387" s="115">
        <v>0</v>
      </c>
      <c r="X387" s="115">
        <v>0</v>
      </c>
      <c r="Y387" s="115">
        <v>0</v>
      </c>
      <c r="Z387" s="115">
        <v>0</v>
      </c>
      <c r="AA387" s="115">
        <v>0</v>
      </c>
      <c r="AB387" s="115">
        <v>0</v>
      </c>
      <c r="AC387" s="115">
        <v>0</v>
      </c>
      <c r="AD387" s="115">
        <v>0</v>
      </c>
      <c r="AE387" s="115">
        <v>0</v>
      </c>
      <c r="AF387" s="115">
        <v>0</v>
      </c>
      <c r="AG387" s="115">
        <v>0</v>
      </c>
      <c r="AH387" s="115">
        <v>0</v>
      </c>
      <c r="AI387" s="115">
        <v>0</v>
      </c>
      <c r="AJ387" s="115">
        <v>0</v>
      </c>
      <c r="AK387" s="115">
        <v>0</v>
      </c>
      <c r="AL387" s="115">
        <v>0</v>
      </c>
      <c r="AM387" s="115">
        <f t="shared" si="5"/>
        <v>0</v>
      </c>
      <c r="AP387" s="70"/>
    </row>
    <row r="388" spans="1:42" ht="33" hidden="1" customHeight="1">
      <c r="A388" s="87">
        <v>1320</v>
      </c>
      <c r="B388" s="88" t="s">
        <v>1024</v>
      </c>
      <c r="C388" s="117" t="s">
        <v>1413</v>
      </c>
      <c r="D388" s="115">
        <v>0</v>
      </c>
      <c r="E388" s="115">
        <v>0</v>
      </c>
      <c r="F388" s="115">
        <v>0</v>
      </c>
      <c r="G388" s="115">
        <v>0</v>
      </c>
      <c r="H388" s="115">
        <v>0</v>
      </c>
      <c r="I388" s="115">
        <v>0</v>
      </c>
      <c r="J388" s="115">
        <v>0</v>
      </c>
      <c r="K388" s="115">
        <v>0</v>
      </c>
      <c r="L388" s="115">
        <v>0</v>
      </c>
      <c r="M388" s="115">
        <v>0</v>
      </c>
      <c r="N388" s="115">
        <v>0</v>
      </c>
      <c r="O388" s="115">
        <v>0</v>
      </c>
      <c r="P388" s="115">
        <v>0</v>
      </c>
      <c r="Q388" s="115">
        <v>0</v>
      </c>
      <c r="R388" s="115">
        <v>0</v>
      </c>
      <c r="S388" s="115">
        <v>0</v>
      </c>
      <c r="T388" s="115">
        <v>0</v>
      </c>
      <c r="U388" s="115">
        <v>0</v>
      </c>
      <c r="V388" s="115">
        <v>0</v>
      </c>
      <c r="W388" s="115">
        <v>0</v>
      </c>
      <c r="X388" s="115">
        <v>0</v>
      </c>
      <c r="Y388" s="115">
        <v>0</v>
      </c>
      <c r="Z388" s="115">
        <v>0</v>
      </c>
      <c r="AA388" s="115">
        <v>0</v>
      </c>
      <c r="AB388" s="115">
        <v>0</v>
      </c>
      <c r="AC388" s="115">
        <v>0</v>
      </c>
      <c r="AD388" s="115">
        <v>0</v>
      </c>
      <c r="AE388" s="115">
        <v>0</v>
      </c>
      <c r="AF388" s="115">
        <v>0</v>
      </c>
      <c r="AG388" s="115">
        <v>0</v>
      </c>
      <c r="AH388" s="115">
        <v>0</v>
      </c>
      <c r="AI388" s="115">
        <v>0</v>
      </c>
      <c r="AJ388" s="115">
        <v>0</v>
      </c>
      <c r="AK388" s="115">
        <v>0</v>
      </c>
      <c r="AL388" s="115">
        <v>0</v>
      </c>
      <c r="AM388" s="115">
        <f t="shared" si="5"/>
        <v>0</v>
      </c>
      <c r="AP388" s="70"/>
    </row>
    <row r="389" spans="1:42" ht="33" hidden="1" customHeight="1">
      <c r="A389" s="87">
        <v>1321</v>
      </c>
      <c r="B389" s="88" t="s">
        <v>1025</v>
      </c>
      <c r="C389" s="117" t="s">
        <v>1413</v>
      </c>
      <c r="D389" s="115">
        <v>0</v>
      </c>
      <c r="E389" s="115">
        <v>0</v>
      </c>
      <c r="F389" s="115">
        <v>0</v>
      </c>
      <c r="G389" s="115">
        <v>0</v>
      </c>
      <c r="H389" s="115">
        <v>0</v>
      </c>
      <c r="I389" s="115">
        <v>0</v>
      </c>
      <c r="J389" s="115">
        <v>0</v>
      </c>
      <c r="K389" s="115">
        <v>0</v>
      </c>
      <c r="L389" s="115">
        <v>0</v>
      </c>
      <c r="M389" s="115">
        <v>0</v>
      </c>
      <c r="N389" s="115">
        <v>0</v>
      </c>
      <c r="O389" s="115">
        <v>0</v>
      </c>
      <c r="P389" s="115">
        <v>0</v>
      </c>
      <c r="Q389" s="115">
        <v>0</v>
      </c>
      <c r="R389" s="115">
        <v>0</v>
      </c>
      <c r="S389" s="115">
        <v>0</v>
      </c>
      <c r="T389" s="115">
        <v>0</v>
      </c>
      <c r="U389" s="115">
        <v>0</v>
      </c>
      <c r="V389" s="115">
        <v>0</v>
      </c>
      <c r="W389" s="115">
        <v>0</v>
      </c>
      <c r="X389" s="115">
        <v>0</v>
      </c>
      <c r="Y389" s="115">
        <v>0</v>
      </c>
      <c r="Z389" s="115">
        <v>0</v>
      </c>
      <c r="AA389" s="115">
        <v>0</v>
      </c>
      <c r="AB389" s="115">
        <v>0</v>
      </c>
      <c r="AC389" s="115">
        <v>0</v>
      </c>
      <c r="AD389" s="115">
        <v>0</v>
      </c>
      <c r="AE389" s="115">
        <v>0</v>
      </c>
      <c r="AF389" s="115">
        <v>0</v>
      </c>
      <c r="AG389" s="115">
        <v>0</v>
      </c>
      <c r="AH389" s="115">
        <v>0</v>
      </c>
      <c r="AI389" s="115">
        <v>0</v>
      </c>
      <c r="AJ389" s="115">
        <v>0</v>
      </c>
      <c r="AK389" s="115">
        <v>0</v>
      </c>
      <c r="AL389" s="115">
        <v>0</v>
      </c>
      <c r="AM389" s="115">
        <f t="shared" si="5"/>
        <v>0</v>
      </c>
      <c r="AP389" s="70"/>
    </row>
    <row r="390" spans="1:42" ht="33" hidden="1" customHeight="1">
      <c r="A390" s="87">
        <v>1322</v>
      </c>
      <c r="B390" s="88" t="s">
        <v>1026</v>
      </c>
      <c r="C390" s="117" t="s">
        <v>1413</v>
      </c>
      <c r="D390" s="115">
        <v>0</v>
      </c>
      <c r="E390" s="115">
        <v>0</v>
      </c>
      <c r="F390" s="115">
        <v>0</v>
      </c>
      <c r="G390" s="115">
        <v>0</v>
      </c>
      <c r="H390" s="115">
        <v>0</v>
      </c>
      <c r="I390" s="115">
        <v>0</v>
      </c>
      <c r="J390" s="115">
        <v>0</v>
      </c>
      <c r="K390" s="115">
        <v>0</v>
      </c>
      <c r="L390" s="115">
        <v>0</v>
      </c>
      <c r="M390" s="115">
        <v>0</v>
      </c>
      <c r="N390" s="115">
        <v>0</v>
      </c>
      <c r="O390" s="115">
        <v>0</v>
      </c>
      <c r="P390" s="115">
        <v>0</v>
      </c>
      <c r="Q390" s="115">
        <v>0</v>
      </c>
      <c r="R390" s="115">
        <v>0</v>
      </c>
      <c r="S390" s="115">
        <v>0</v>
      </c>
      <c r="T390" s="115">
        <v>0</v>
      </c>
      <c r="U390" s="115">
        <v>0</v>
      </c>
      <c r="V390" s="115">
        <v>0</v>
      </c>
      <c r="W390" s="115">
        <v>0</v>
      </c>
      <c r="X390" s="115">
        <v>0</v>
      </c>
      <c r="Y390" s="115">
        <v>0</v>
      </c>
      <c r="Z390" s="115">
        <v>0</v>
      </c>
      <c r="AA390" s="115">
        <v>0</v>
      </c>
      <c r="AB390" s="115">
        <v>0</v>
      </c>
      <c r="AC390" s="115">
        <v>0</v>
      </c>
      <c r="AD390" s="115">
        <v>0</v>
      </c>
      <c r="AE390" s="115">
        <v>0</v>
      </c>
      <c r="AF390" s="115">
        <v>0</v>
      </c>
      <c r="AG390" s="115">
        <v>0</v>
      </c>
      <c r="AH390" s="115">
        <v>0</v>
      </c>
      <c r="AI390" s="115">
        <v>0</v>
      </c>
      <c r="AJ390" s="115">
        <v>0</v>
      </c>
      <c r="AK390" s="115">
        <v>0</v>
      </c>
      <c r="AL390" s="115">
        <v>0</v>
      </c>
      <c r="AM390" s="115">
        <f t="shared" si="5"/>
        <v>0</v>
      </c>
      <c r="AP390" s="70"/>
    </row>
    <row r="391" spans="1:42" ht="33" hidden="1" customHeight="1">
      <c r="A391" s="87">
        <v>1323</v>
      </c>
      <c r="B391" s="88" t="s">
        <v>1027</v>
      </c>
      <c r="C391" s="117" t="s">
        <v>1413</v>
      </c>
      <c r="D391" s="115">
        <v>0</v>
      </c>
      <c r="E391" s="115">
        <v>0</v>
      </c>
      <c r="F391" s="115">
        <v>0</v>
      </c>
      <c r="G391" s="115">
        <v>0</v>
      </c>
      <c r="H391" s="115">
        <v>0</v>
      </c>
      <c r="I391" s="115">
        <v>0</v>
      </c>
      <c r="J391" s="115">
        <v>0</v>
      </c>
      <c r="K391" s="115">
        <v>0</v>
      </c>
      <c r="L391" s="115">
        <v>0</v>
      </c>
      <c r="M391" s="115">
        <v>0</v>
      </c>
      <c r="N391" s="115">
        <v>0</v>
      </c>
      <c r="O391" s="115">
        <v>0</v>
      </c>
      <c r="P391" s="115">
        <v>0</v>
      </c>
      <c r="Q391" s="115">
        <v>0</v>
      </c>
      <c r="R391" s="115">
        <v>0</v>
      </c>
      <c r="S391" s="115">
        <v>0</v>
      </c>
      <c r="T391" s="115">
        <v>0</v>
      </c>
      <c r="U391" s="115">
        <v>0</v>
      </c>
      <c r="V391" s="115">
        <v>0</v>
      </c>
      <c r="W391" s="115">
        <v>0</v>
      </c>
      <c r="X391" s="115">
        <v>0</v>
      </c>
      <c r="Y391" s="115">
        <v>0</v>
      </c>
      <c r="Z391" s="115">
        <v>0</v>
      </c>
      <c r="AA391" s="115">
        <v>0</v>
      </c>
      <c r="AB391" s="115">
        <v>0</v>
      </c>
      <c r="AC391" s="115">
        <v>0</v>
      </c>
      <c r="AD391" s="115">
        <v>0</v>
      </c>
      <c r="AE391" s="115">
        <v>0</v>
      </c>
      <c r="AF391" s="115">
        <v>0</v>
      </c>
      <c r="AG391" s="115">
        <v>0</v>
      </c>
      <c r="AH391" s="115">
        <v>0</v>
      </c>
      <c r="AI391" s="115">
        <v>0</v>
      </c>
      <c r="AJ391" s="115">
        <v>0</v>
      </c>
      <c r="AK391" s="115">
        <v>0</v>
      </c>
      <c r="AL391" s="115">
        <v>0</v>
      </c>
      <c r="AM391" s="115">
        <f t="shared" si="5"/>
        <v>0</v>
      </c>
      <c r="AP391" s="70"/>
    </row>
    <row r="392" spans="1:42" ht="33" hidden="1" customHeight="1">
      <c r="A392" s="87">
        <v>1324</v>
      </c>
      <c r="B392" s="88" t="s">
        <v>1028</v>
      </c>
      <c r="C392" s="117" t="s">
        <v>1413</v>
      </c>
      <c r="D392" s="115">
        <v>0</v>
      </c>
      <c r="E392" s="115">
        <v>0</v>
      </c>
      <c r="F392" s="115">
        <v>0</v>
      </c>
      <c r="G392" s="115">
        <v>0</v>
      </c>
      <c r="H392" s="115">
        <v>0</v>
      </c>
      <c r="I392" s="115">
        <v>0</v>
      </c>
      <c r="J392" s="115">
        <v>0</v>
      </c>
      <c r="K392" s="115">
        <v>0</v>
      </c>
      <c r="L392" s="115">
        <v>0</v>
      </c>
      <c r="M392" s="115">
        <v>0</v>
      </c>
      <c r="N392" s="115">
        <v>0</v>
      </c>
      <c r="O392" s="115">
        <v>0</v>
      </c>
      <c r="P392" s="115">
        <v>0</v>
      </c>
      <c r="Q392" s="115">
        <v>0</v>
      </c>
      <c r="R392" s="115">
        <v>0</v>
      </c>
      <c r="S392" s="115">
        <v>0</v>
      </c>
      <c r="T392" s="115">
        <v>0</v>
      </c>
      <c r="U392" s="115">
        <v>0</v>
      </c>
      <c r="V392" s="115">
        <v>0</v>
      </c>
      <c r="W392" s="115">
        <v>0</v>
      </c>
      <c r="X392" s="115">
        <v>0</v>
      </c>
      <c r="Y392" s="115">
        <v>0</v>
      </c>
      <c r="Z392" s="115">
        <v>0</v>
      </c>
      <c r="AA392" s="115">
        <v>0</v>
      </c>
      <c r="AB392" s="115">
        <v>0</v>
      </c>
      <c r="AC392" s="115">
        <v>0</v>
      </c>
      <c r="AD392" s="115">
        <v>0</v>
      </c>
      <c r="AE392" s="115">
        <v>0</v>
      </c>
      <c r="AF392" s="115">
        <v>0</v>
      </c>
      <c r="AG392" s="115">
        <v>0</v>
      </c>
      <c r="AH392" s="115">
        <v>0</v>
      </c>
      <c r="AI392" s="115">
        <v>0</v>
      </c>
      <c r="AJ392" s="115">
        <v>0</v>
      </c>
      <c r="AK392" s="115">
        <v>0</v>
      </c>
      <c r="AL392" s="115">
        <v>0</v>
      </c>
      <c r="AM392" s="115">
        <f t="shared" si="5"/>
        <v>0</v>
      </c>
      <c r="AP392" s="70"/>
    </row>
    <row r="393" spans="1:42" ht="33" hidden="1" customHeight="1">
      <c r="A393" s="87">
        <v>1325</v>
      </c>
      <c r="B393" s="88" t="s">
        <v>1029</v>
      </c>
      <c r="C393" s="117" t="s">
        <v>1413</v>
      </c>
      <c r="D393" s="115">
        <v>0</v>
      </c>
      <c r="E393" s="115">
        <v>0</v>
      </c>
      <c r="F393" s="115">
        <v>0</v>
      </c>
      <c r="G393" s="115">
        <v>0</v>
      </c>
      <c r="H393" s="115">
        <v>0</v>
      </c>
      <c r="I393" s="115">
        <v>0</v>
      </c>
      <c r="J393" s="115">
        <v>0</v>
      </c>
      <c r="K393" s="115">
        <v>0</v>
      </c>
      <c r="L393" s="115">
        <v>0</v>
      </c>
      <c r="M393" s="115">
        <v>0</v>
      </c>
      <c r="N393" s="115">
        <v>0</v>
      </c>
      <c r="O393" s="115">
        <v>0</v>
      </c>
      <c r="P393" s="115">
        <v>0</v>
      </c>
      <c r="Q393" s="115">
        <v>0</v>
      </c>
      <c r="R393" s="115">
        <v>0</v>
      </c>
      <c r="S393" s="115">
        <v>0</v>
      </c>
      <c r="T393" s="115">
        <v>0</v>
      </c>
      <c r="U393" s="115">
        <v>0</v>
      </c>
      <c r="V393" s="115">
        <v>0</v>
      </c>
      <c r="W393" s="115">
        <v>0</v>
      </c>
      <c r="X393" s="115">
        <v>0</v>
      </c>
      <c r="Y393" s="115">
        <v>0</v>
      </c>
      <c r="Z393" s="115">
        <v>0</v>
      </c>
      <c r="AA393" s="115">
        <v>0</v>
      </c>
      <c r="AB393" s="115">
        <v>0</v>
      </c>
      <c r="AC393" s="115">
        <v>0</v>
      </c>
      <c r="AD393" s="115">
        <v>0</v>
      </c>
      <c r="AE393" s="115">
        <v>0</v>
      </c>
      <c r="AF393" s="115">
        <v>0</v>
      </c>
      <c r="AG393" s="115">
        <v>0</v>
      </c>
      <c r="AH393" s="115">
        <v>0</v>
      </c>
      <c r="AI393" s="115">
        <v>0</v>
      </c>
      <c r="AJ393" s="115">
        <v>0</v>
      </c>
      <c r="AK393" s="115">
        <v>0</v>
      </c>
      <c r="AL393" s="115">
        <v>0</v>
      </c>
      <c r="AM393" s="115">
        <f t="shared" si="5"/>
        <v>0</v>
      </c>
      <c r="AP393" s="70"/>
    </row>
    <row r="394" spans="1:42" ht="33" hidden="1" customHeight="1">
      <c r="A394" s="87">
        <v>1326</v>
      </c>
      <c r="B394" s="88" t="s">
        <v>1030</v>
      </c>
      <c r="C394" s="117" t="s">
        <v>1413</v>
      </c>
      <c r="D394" s="115">
        <v>0</v>
      </c>
      <c r="E394" s="115">
        <v>0</v>
      </c>
      <c r="F394" s="115">
        <v>0</v>
      </c>
      <c r="G394" s="115">
        <v>0</v>
      </c>
      <c r="H394" s="115">
        <v>0</v>
      </c>
      <c r="I394" s="115">
        <v>0</v>
      </c>
      <c r="J394" s="115">
        <v>0</v>
      </c>
      <c r="K394" s="115">
        <v>0</v>
      </c>
      <c r="L394" s="115">
        <v>0</v>
      </c>
      <c r="M394" s="115">
        <v>0</v>
      </c>
      <c r="N394" s="115">
        <v>0</v>
      </c>
      <c r="O394" s="115">
        <v>0</v>
      </c>
      <c r="P394" s="115">
        <v>0</v>
      </c>
      <c r="Q394" s="115">
        <v>0</v>
      </c>
      <c r="R394" s="115">
        <v>0</v>
      </c>
      <c r="S394" s="115">
        <v>0</v>
      </c>
      <c r="T394" s="115">
        <v>0</v>
      </c>
      <c r="U394" s="115">
        <v>0</v>
      </c>
      <c r="V394" s="115">
        <v>0</v>
      </c>
      <c r="W394" s="115">
        <v>0</v>
      </c>
      <c r="X394" s="115">
        <v>0</v>
      </c>
      <c r="Y394" s="115">
        <v>0</v>
      </c>
      <c r="Z394" s="115">
        <v>0</v>
      </c>
      <c r="AA394" s="115">
        <v>0</v>
      </c>
      <c r="AB394" s="115">
        <v>0</v>
      </c>
      <c r="AC394" s="115">
        <v>0</v>
      </c>
      <c r="AD394" s="115">
        <v>0</v>
      </c>
      <c r="AE394" s="115">
        <v>0</v>
      </c>
      <c r="AF394" s="115">
        <v>0</v>
      </c>
      <c r="AG394" s="115">
        <v>0</v>
      </c>
      <c r="AH394" s="115">
        <v>0</v>
      </c>
      <c r="AI394" s="115">
        <v>0</v>
      </c>
      <c r="AJ394" s="115">
        <v>0</v>
      </c>
      <c r="AK394" s="115">
        <v>0</v>
      </c>
      <c r="AL394" s="115">
        <v>0</v>
      </c>
      <c r="AM394" s="115">
        <f t="shared" si="5"/>
        <v>0</v>
      </c>
      <c r="AP394" s="70"/>
    </row>
    <row r="395" spans="1:42" ht="33" hidden="1" customHeight="1">
      <c r="A395" s="87">
        <v>1327</v>
      </c>
      <c r="B395" s="88" t="s">
        <v>1031</v>
      </c>
      <c r="C395" s="117" t="s">
        <v>1413</v>
      </c>
      <c r="D395" s="115">
        <v>0</v>
      </c>
      <c r="E395" s="115">
        <v>0</v>
      </c>
      <c r="F395" s="115">
        <v>0</v>
      </c>
      <c r="G395" s="115">
        <v>0</v>
      </c>
      <c r="H395" s="115">
        <v>0</v>
      </c>
      <c r="I395" s="115">
        <v>0</v>
      </c>
      <c r="J395" s="115">
        <v>0</v>
      </c>
      <c r="K395" s="115">
        <v>0</v>
      </c>
      <c r="L395" s="115">
        <v>0</v>
      </c>
      <c r="M395" s="115">
        <v>0</v>
      </c>
      <c r="N395" s="115">
        <v>0</v>
      </c>
      <c r="O395" s="115">
        <v>0</v>
      </c>
      <c r="P395" s="115">
        <v>0</v>
      </c>
      <c r="Q395" s="115">
        <v>0</v>
      </c>
      <c r="R395" s="115">
        <v>0</v>
      </c>
      <c r="S395" s="115">
        <v>0</v>
      </c>
      <c r="T395" s="115">
        <v>0</v>
      </c>
      <c r="U395" s="115">
        <v>0</v>
      </c>
      <c r="V395" s="115">
        <v>0</v>
      </c>
      <c r="W395" s="115">
        <v>0</v>
      </c>
      <c r="X395" s="115">
        <v>0</v>
      </c>
      <c r="Y395" s="115">
        <v>0</v>
      </c>
      <c r="Z395" s="115">
        <v>0</v>
      </c>
      <c r="AA395" s="115">
        <v>0</v>
      </c>
      <c r="AB395" s="115">
        <v>0</v>
      </c>
      <c r="AC395" s="115">
        <v>0</v>
      </c>
      <c r="AD395" s="115">
        <v>0</v>
      </c>
      <c r="AE395" s="115">
        <v>0</v>
      </c>
      <c r="AF395" s="115">
        <v>0</v>
      </c>
      <c r="AG395" s="115">
        <v>0</v>
      </c>
      <c r="AH395" s="115">
        <v>0</v>
      </c>
      <c r="AI395" s="115">
        <v>0</v>
      </c>
      <c r="AJ395" s="115">
        <v>0</v>
      </c>
      <c r="AK395" s="115">
        <v>0</v>
      </c>
      <c r="AL395" s="115">
        <v>0</v>
      </c>
      <c r="AM395" s="115">
        <f t="shared" ref="AM395:AM458" si="6">SUM(D395:AL395)</f>
        <v>0</v>
      </c>
      <c r="AP395" s="70"/>
    </row>
    <row r="396" spans="1:42" ht="33" hidden="1" customHeight="1">
      <c r="A396" s="87">
        <v>1328</v>
      </c>
      <c r="B396" s="88" t="s">
        <v>1032</v>
      </c>
      <c r="C396" s="117" t="s">
        <v>1413</v>
      </c>
      <c r="D396" s="115">
        <v>0</v>
      </c>
      <c r="E396" s="115">
        <v>0</v>
      </c>
      <c r="F396" s="115">
        <v>0</v>
      </c>
      <c r="G396" s="115">
        <v>0</v>
      </c>
      <c r="H396" s="115">
        <v>0</v>
      </c>
      <c r="I396" s="115">
        <v>0</v>
      </c>
      <c r="J396" s="115">
        <v>0</v>
      </c>
      <c r="K396" s="115">
        <v>0</v>
      </c>
      <c r="L396" s="115">
        <v>0</v>
      </c>
      <c r="M396" s="115">
        <v>0</v>
      </c>
      <c r="N396" s="115">
        <v>0</v>
      </c>
      <c r="O396" s="115">
        <v>0</v>
      </c>
      <c r="P396" s="115">
        <v>0</v>
      </c>
      <c r="Q396" s="115">
        <v>0</v>
      </c>
      <c r="R396" s="115">
        <v>0</v>
      </c>
      <c r="S396" s="115">
        <v>0</v>
      </c>
      <c r="T396" s="115">
        <v>0</v>
      </c>
      <c r="U396" s="115">
        <v>0</v>
      </c>
      <c r="V396" s="115">
        <v>0</v>
      </c>
      <c r="W396" s="115">
        <v>0</v>
      </c>
      <c r="X396" s="115">
        <v>0</v>
      </c>
      <c r="Y396" s="115">
        <v>0</v>
      </c>
      <c r="Z396" s="115">
        <v>0</v>
      </c>
      <c r="AA396" s="115">
        <v>0</v>
      </c>
      <c r="AB396" s="115">
        <v>0</v>
      </c>
      <c r="AC396" s="115">
        <v>0</v>
      </c>
      <c r="AD396" s="115">
        <v>0</v>
      </c>
      <c r="AE396" s="115">
        <v>0</v>
      </c>
      <c r="AF396" s="115">
        <v>0</v>
      </c>
      <c r="AG396" s="115">
        <v>0</v>
      </c>
      <c r="AH396" s="115">
        <v>0</v>
      </c>
      <c r="AI396" s="115">
        <v>0</v>
      </c>
      <c r="AJ396" s="115">
        <v>0</v>
      </c>
      <c r="AK396" s="115">
        <v>0</v>
      </c>
      <c r="AL396" s="115">
        <v>0</v>
      </c>
      <c r="AM396" s="115">
        <f t="shared" si="6"/>
        <v>0</v>
      </c>
      <c r="AP396" s="70"/>
    </row>
    <row r="397" spans="1:42" ht="33" hidden="1" customHeight="1">
      <c r="A397" s="87">
        <v>1329</v>
      </c>
      <c r="B397" s="88" t="s">
        <v>1033</v>
      </c>
      <c r="C397" s="117" t="s">
        <v>1413</v>
      </c>
      <c r="D397" s="115">
        <v>0</v>
      </c>
      <c r="E397" s="115">
        <v>0</v>
      </c>
      <c r="F397" s="115">
        <v>0</v>
      </c>
      <c r="G397" s="115">
        <v>0</v>
      </c>
      <c r="H397" s="115">
        <v>0</v>
      </c>
      <c r="I397" s="115">
        <v>0</v>
      </c>
      <c r="J397" s="115">
        <v>0</v>
      </c>
      <c r="K397" s="115">
        <v>0</v>
      </c>
      <c r="L397" s="115">
        <v>0</v>
      </c>
      <c r="M397" s="115">
        <v>0</v>
      </c>
      <c r="N397" s="115">
        <v>0</v>
      </c>
      <c r="O397" s="115">
        <v>0</v>
      </c>
      <c r="P397" s="115">
        <v>0</v>
      </c>
      <c r="Q397" s="115">
        <v>0</v>
      </c>
      <c r="R397" s="115">
        <v>0</v>
      </c>
      <c r="S397" s="115">
        <v>0</v>
      </c>
      <c r="T397" s="115">
        <v>0</v>
      </c>
      <c r="U397" s="115">
        <v>0</v>
      </c>
      <c r="V397" s="115">
        <v>0</v>
      </c>
      <c r="W397" s="115">
        <v>0</v>
      </c>
      <c r="X397" s="115">
        <v>0</v>
      </c>
      <c r="Y397" s="115">
        <v>0</v>
      </c>
      <c r="Z397" s="115">
        <v>0</v>
      </c>
      <c r="AA397" s="115">
        <v>0</v>
      </c>
      <c r="AB397" s="115">
        <v>0</v>
      </c>
      <c r="AC397" s="115">
        <v>0</v>
      </c>
      <c r="AD397" s="115">
        <v>0</v>
      </c>
      <c r="AE397" s="115">
        <v>0</v>
      </c>
      <c r="AF397" s="115">
        <v>0</v>
      </c>
      <c r="AG397" s="115">
        <v>0</v>
      </c>
      <c r="AH397" s="115">
        <v>0</v>
      </c>
      <c r="AI397" s="115">
        <v>0</v>
      </c>
      <c r="AJ397" s="115">
        <v>0</v>
      </c>
      <c r="AK397" s="115">
        <v>0</v>
      </c>
      <c r="AL397" s="115">
        <v>0</v>
      </c>
      <c r="AM397" s="115">
        <f t="shared" si="6"/>
        <v>0</v>
      </c>
      <c r="AP397" s="70"/>
    </row>
    <row r="398" spans="1:42" ht="33" hidden="1" customHeight="1">
      <c r="A398" s="87">
        <v>1330</v>
      </c>
      <c r="B398" s="88" t="s">
        <v>1034</v>
      </c>
      <c r="C398" s="117" t="s">
        <v>1413</v>
      </c>
      <c r="D398" s="115">
        <v>0</v>
      </c>
      <c r="E398" s="115">
        <v>0</v>
      </c>
      <c r="F398" s="115">
        <v>0</v>
      </c>
      <c r="G398" s="115">
        <v>0</v>
      </c>
      <c r="H398" s="115">
        <v>0</v>
      </c>
      <c r="I398" s="115">
        <v>0</v>
      </c>
      <c r="J398" s="115">
        <v>0</v>
      </c>
      <c r="K398" s="115">
        <v>0</v>
      </c>
      <c r="L398" s="115">
        <v>0</v>
      </c>
      <c r="M398" s="115">
        <v>0</v>
      </c>
      <c r="N398" s="115">
        <v>0</v>
      </c>
      <c r="O398" s="115">
        <v>0</v>
      </c>
      <c r="P398" s="115">
        <v>0</v>
      </c>
      <c r="Q398" s="115">
        <v>0</v>
      </c>
      <c r="R398" s="115">
        <v>0</v>
      </c>
      <c r="S398" s="115">
        <v>0</v>
      </c>
      <c r="T398" s="115">
        <v>0</v>
      </c>
      <c r="U398" s="115">
        <v>0</v>
      </c>
      <c r="V398" s="115">
        <v>0</v>
      </c>
      <c r="W398" s="115">
        <v>0</v>
      </c>
      <c r="X398" s="115">
        <v>0</v>
      </c>
      <c r="Y398" s="115">
        <v>0</v>
      </c>
      <c r="Z398" s="115">
        <v>0</v>
      </c>
      <c r="AA398" s="115">
        <v>0</v>
      </c>
      <c r="AB398" s="115">
        <v>0</v>
      </c>
      <c r="AC398" s="115">
        <v>0</v>
      </c>
      <c r="AD398" s="115">
        <v>0</v>
      </c>
      <c r="AE398" s="115">
        <v>0</v>
      </c>
      <c r="AF398" s="115">
        <v>0</v>
      </c>
      <c r="AG398" s="115">
        <v>0</v>
      </c>
      <c r="AH398" s="115">
        <v>0</v>
      </c>
      <c r="AI398" s="115">
        <v>0</v>
      </c>
      <c r="AJ398" s="115">
        <v>0</v>
      </c>
      <c r="AK398" s="115">
        <v>0</v>
      </c>
      <c r="AL398" s="115">
        <v>0</v>
      </c>
      <c r="AM398" s="115">
        <f t="shared" si="6"/>
        <v>0</v>
      </c>
      <c r="AP398" s="70"/>
    </row>
    <row r="399" spans="1:42" ht="33" hidden="1" customHeight="1">
      <c r="A399" s="87">
        <v>1331</v>
      </c>
      <c r="B399" s="88" t="s">
        <v>1035</v>
      </c>
      <c r="C399" s="117" t="s">
        <v>1413</v>
      </c>
      <c r="D399" s="115">
        <v>0</v>
      </c>
      <c r="E399" s="115">
        <v>0</v>
      </c>
      <c r="F399" s="115">
        <v>0</v>
      </c>
      <c r="G399" s="115">
        <v>0</v>
      </c>
      <c r="H399" s="115">
        <v>0</v>
      </c>
      <c r="I399" s="115">
        <v>0</v>
      </c>
      <c r="J399" s="115">
        <v>0</v>
      </c>
      <c r="K399" s="115">
        <v>0</v>
      </c>
      <c r="L399" s="115">
        <v>0</v>
      </c>
      <c r="M399" s="115">
        <v>0</v>
      </c>
      <c r="N399" s="115">
        <v>0</v>
      </c>
      <c r="O399" s="115">
        <v>0</v>
      </c>
      <c r="P399" s="115">
        <v>0</v>
      </c>
      <c r="Q399" s="115">
        <v>0</v>
      </c>
      <c r="R399" s="115">
        <v>0</v>
      </c>
      <c r="S399" s="115">
        <v>0</v>
      </c>
      <c r="T399" s="115">
        <v>0</v>
      </c>
      <c r="U399" s="115">
        <v>0</v>
      </c>
      <c r="V399" s="115">
        <v>0</v>
      </c>
      <c r="W399" s="115">
        <v>0</v>
      </c>
      <c r="X399" s="115">
        <v>0</v>
      </c>
      <c r="Y399" s="115">
        <v>0</v>
      </c>
      <c r="Z399" s="115">
        <v>0</v>
      </c>
      <c r="AA399" s="115">
        <v>0</v>
      </c>
      <c r="AB399" s="115">
        <v>0</v>
      </c>
      <c r="AC399" s="115">
        <v>0</v>
      </c>
      <c r="AD399" s="115">
        <v>0</v>
      </c>
      <c r="AE399" s="115">
        <v>0</v>
      </c>
      <c r="AF399" s="115">
        <v>0</v>
      </c>
      <c r="AG399" s="115">
        <v>0</v>
      </c>
      <c r="AH399" s="115">
        <v>0</v>
      </c>
      <c r="AI399" s="115">
        <v>0</v>
      </c>
      <c r="AJ399" s="115">
        <v>0</v>
      </c>
      <c r="AK399" s="115">
        <v>0</v>
      </c>
      <c r="AL399" s="115">
        <v>0</v>
      </c>
      <c r="AM399" s="115">
        <f t="shared" si="6"/>
        <v>0</v>
      </c>
      <c r="AP399" s="70"/>
    </row>
    <row r="400" spans="1:42" ht="33" hidden="1" customHeight="1">
      <c r="A400" s="87">
        <v>1332</v>
      </c>
      <c r="B400" s="88" t="s">
        <v>1036</v>
      </c>
      <c r="C400" s="117" t="s">
        <v>1413</v>
      </c>
      <c r="D400" s="115">
        <v>0</v>
      </c>
      <c r="E400" s="115">
        <v>0</v>
      </c>
      <c r="F400" s="115">
        <v>0</v>
      </c>
      <c r="G400" s="115">
        <v>0</v>
      </c>
      <c r="H400" s="115">
        <v>0</v>
      </c>
      <c r="I400" s="115">
        <v>0</v>
      </c>
      <c r="J400" s="115">
        <v>0</v>
      </c>
      <c r="K400" s="115">
        <v>0</v>
      </c>
      <c r="L400" s="115">
        <v>0</v>
      </c>
      <c r="M400" s="115">
        <v>0</v>
      </c>
      <c r="N400" s="115">
        <v>0</v>
      </c>
      <c r="O400" s="115">
        <v>0</v>
      </c>
      <c r="P400" s="115">
        <v>0</v>
      </c>
      <c r="Q400" s="115">
        <v>0</v>
      </c>
      <c r="R400" s="115">
        <v>0</v>
      </c>
      <c r="S400" s="115">
        <v>0</v>
      </c>
      <c r="T400" s="115">
        <v>0</v>
      </c>
      <c r="U400" s="115">
        <v>0</v>
      </c>
      <c r="V400" s="115">
        <v>0</v>
      </c>
      <c r="W400" s="115">
        <v>0</v>
      </c>
      <c r="X400" s="115">
        <v>0</v>
      </c>
      <c r="Y400" s="115">
        <v>0</v>
      </c>
      <c r="Z400" s="115">
        <v>0</v>
      </c>
      <c r="AA400" s="115">
        <v>0</v>
      </c>
      <c r="AB400" s="115">
        <v>0</v>
      </c>
      <c r="AC400" s="115">
        <v>0</v>
      </c>
      <c r="AD400" s="115">
        <v>0</v>
      </c>
      <c r="AE400" s="115">
        <v>0</v>
      </c>
      <c r="AF400" s="115">
        <v>0</v>
      </c>
      <c r="AG400" s="115">
        <v>0</v>
      </c>
      <c r="AH400" s="115">
        <v>0</v>
      </c>
      <c r="AI400" s="115">
        <v>0</v>
      </c>
      <c r="AJ400" s="115">
        <v>0</v>
      </c>
      <c r="AK400" s="115">
        <v>0</v>
      </c>
      <c r="AL400" s="115">
        <v>0</v>
      </c>
      <c r="AM400" s="115">
        <f t="shared" si="6"/>
        <v>0</v>
      </c>
      <c r="AP400" s="70"/>
    </row>
    <row r="401" spans="1:42" ht="33" hidden="1" customHeight="1">
      <c r="A401" s="87">
        <v>1333</v>
      </c>
      <c r="B401" s="88" t="s">
        <v>1037</v>
      </c>
      <c r="C401" s="117" t="s">
        <v>1413</v>
      </c>
      <c r="D401" s="115">
        <v>0</v>
      </c>
      <c r="E401" s="115">
        <v>0</v>
      </c>
      <c r="F401" s="115">
        <v>0</v>
      </c>
      <c r="G401" s="115">
        <v>0</v>
      </c>
      <c r="H401" s="115">
        <v>0</v>
      </c>
      <c r="I401" s="115">
        <v>0</v>
      </c>
      <c r="J401" s="115">
        <v>0</v>
      </c>
      <c r="K401" s="115">
        <v>0</v>
      </c>
      <c r="L401" s="115">
        <v>0</v>
      </c>
      <c r="M401" s="115">
        <v>0</v>
      </c>
      <c r="N401" s="115">
        <v>0</v>
      </c>
      <c r="O401" s="115">
        <v>0</v>
      </c>
      <c r="P401" s="115">
        <v>0</v>
      </c>
      <c r="Q401" s="115">
        <v>0</v>
      </c>
      <c r="R401" s="115">
        <v>0</v>
      </c>
      <c r="S401" s="115">
        <v>0</v>
      </c>
      <c r="T401" s="115">
        <v>0</v>
      </c>
      <c r="U401" s="115">
        <v>0</v>
      </c>
      <c r="V401" s="115">
        <v>0</v>
      </c>
      <c r="W401" s="115">
        <v>0</v>
      </c>
      <c r="X401" s="115">
        <v>0</v>
      </c>
      <c r="Y401" s="115">
        <v>0</v>
      </c>
      <c r="Z401" s="115">
        <v>0</v>
      </c>
      <c r="AA401" s="115">
        <v>0</v>
      </c>
      <c r="AB401" s="115">
        <v>0</v>
      </c>
      <c r="AC401" s="115">
        <v>0</v>
      </c>
      <c r="AD401" s="115">
        <v>0</v>
      </c>
      <c r="AE401" s="115">
        <v>0</v>
      </c>
      <c r="AF401" s="115">
        <v>0</v>
      </c>
      <c r="AG401" s="115">
        <v>0</v>
      </c>
      <c r="AH401" s="115">
        <v>0</v>
      </c>
      <c r="AI401" s="115">
        <v>0</v>
      </c>
      <c r="AJ401" s="115">
        <v>0</v>
      </c>
      <c r="AK401" s="115">
        <v>0</v>
      </c>
      <c r="AL401" s="115">
        <v>0</v>
      </c>
      <c r="AM401" s="115">
        <f t="shared" si="6"/>
        <v>0</v>
      </c>
      <c r="AP401" s="70"/>
    </row>
    <row r="402" spans="1:42" ht="33" hidden="1" customHeight="1">
      <c r="A402" s="87">
        <v>1334</v>
      </c>
      <c r="B402" s="88" t="s">
        <v>1038</v>
      </c>
      <c r="C402" s="117" t="s">
        <v>1413</v>
      </c>
      <c r="D402" s="115">
        <v>0</v>
      </c>
      <c r="E402" s="115">
        <v>0</v>
      </c>
      <c r="F402" s="115">
        <v>0</v>
      </c>
      <c r="G402" s="115">
        <v>0</v>
      </c>
      <c r="H402" s="115">
        <v>0</v>
      </c>
      <c r="I402" s="115">
        <v>0</v>
      </c>
      <c r="J402" s="115">
        <v>0</v>
      </c>
      <c r="K402" s="115">
        <v>0</v>
      </c>
      <c r="L402" s="115">
        <v>0</v>
      </c>
      <c r="M402" s="115">
        <v>0</v>
      </c>
      <c r="N402" s="115">
        <v>0</v>
      </c>
      <c r="O402" s="115">
        <v>0</v>
      </c>
      <c r="P402" s="115">
        <v>0</v>
      </c>
      <c r="Q402" s="115">
        <v>0</v>
      </c>
      <c r="R402" s="115">
        <v>0</v>
      </c>
      <c r="S402" s="115">
        <v>0</v>
      </c>
      <c r="T402" s="115">
        <v>0</v>
      </c>
      <c r="U402" s="115">
        <v>0</v>
      </c>
      <c r="V402" s="115">
        <v>0</v>
      </c>
      <c r="W402" s="115">
        <v>0</v>
      </c>
      <c r="X402" s="115">
        <v>0</v>
      </c>
      <c r="Y402" s="115">
        <v>0</v>
      </c>
      <c r="Z402" s="115">
        <v>0</v>
      </c>
      <c r="AA402" s="115">
        <v>0</v>
      </c>
      <c r="AB402" s="115">
        <v>0</v>
      </c>
      <c r="AC402" s="115">
        <v>0</v>
      </c>
      <c r="AD402" s="115">
        <v>0</v>
      </c>
      <c r="AE402" s="115">
        <v>0</v>
      </c>
      <c r="AF402" s="115">
        <v>0</v>
      </c>
      <c r="AG402" s="115">
        <v>0</v>
      </c>
      <c r="AH402" s="115">
        <v>0</v>
      </c>
      <c r="AI402" s="115">
        <v>0</v>
      </c>
      <c r="AJ402" s="115">
        <v>0</v>
      </c>
      <c r="AK402" s="115">
        <v>0</v>
      </c>
      <c r="AL402" s="115">
        <v>0</v>
      </c>
      <c r="AM402" s="115">
        <f t="shared" si="6"/>
        <v>0</v>
      </c>
      <c r="AP402" s="70"/>
    </row>
    <row r="403" spans="1:42" ht="33" hidden="1" customHeight="1">
      <c r="A403" s="87">
        <v>1335</v>
      </c>
      <c r="B403" s="88" t="s">
        <v>1039</v>
      </c>
      <c r="C403" s="117" t="s">
        <v>1413</v>
      </c>
      <c r="D403" s="115">
        <v>0</v>
      </c>
      <c r="E403" s="115">
        <v>0</v>
      </c>
      <c r="F403" s="115">
        <v>0</v>
      </c>
      <c r="G403" s="115">
        <v>0</v>
      </c>
      <c r="H403" s="115">
        <v>0</v>
      </c>
      <c r="I403" s="115">
        <v>0</v>
      </c>
      <c r="J403" s="115">
        <v>0</v>
      </c>
      <c r="K403" s="115">
        <v>0</v>
      </c>
      <c r="L403" s="115">
        <v>0</v>
      </c>
      <c r="M403" s="115">
        <v>0</v>
      </c>
      <c r="N403" s="115">
        <v>0</v>
      </c>
      <c r="O403" s="115">
        <v>0</v>
      </c>
      <c r="P403" s="115">
        <v>0</v>
      </c>
      <c r="Q403" s="115">
        <v>0</v>
      </c>
      <c r="R403" s="115">
        <v>0</v>
      </c>
      <c r="S403" s="115">
        <v>0</v>
      </c>
      <c r="T403" s="115">
        <v>0</v>
      </c>
      <c r="U403" s="115">
        <v>0</v>
      </c>
      <c r="V403" s="115">
        <v>0</v>
      </c>
      <c r="W403" s="115">
        <v>0</v>
      </c>
      <c r="X403" s="115">
        <v>0</v>
      </c>
      <c r="Y403" s="115">
        <v>0</v>
      </c>
      <c r="Z403" s="115">
        <v>0</v>
      </c>
      <c r="AA403" s="115">
        <v>0</v>
      </c>
      <c r="AB403" s="115">
        <v>0</v>
      </c>
      <c r="AC403" s="115">
        <v>0</v>
      </c>
      <c r="AD403" s="115">
        <v>0</v>
      </c>
      <c r="AE403" s="115">
        <v>0</v>
      </c>
      <c r="AF403" s="115">
        <v>0</v>
      </c>
      <c r="AG403" s="115">
        <v>0</v>
      </c>
      <c r="AH403" s="115">
        <v>0</v>
      </c>
      <c r="AI403" s="115">
        <v>0</v>
      </c>
      <c r="AJ403" s="115">
        <v>0</v>
      </c>
      <c r="AK403" s="115">
        <v>0</v>
      </c>
      <c r="AL403" s="115">
        <v>0</v>
      </c>
      <c r="AM403" s="115">
        <f t="shared" si="6"/>
        <v>0</v>
      </c>
      <c r="AP403" s="70"/>
    </row>
    <row r="404" spans="1:42" ht="33" hidden="1" customHeight="1">
      <c r="A404" s="87">
        <v>1336</v>
      </c>
      <c r="B404" s="88" t="s">
        <v>1040</v>
      </c>
      <c r="C404" s="117" t="s">
        <v>1413</v>
      </c>
      <c r="D404" s="115">
        <v>0</v>
      </c>
      <c r="E404" s="115">
        <v>0</v>
      </c>
      <c r="F404" s="115">
        <v>0</v>
      </c>
      <c r="G404" s="115">
        <v>0</v>
      </c>
      <c r="H404" s="115">
        <v>0</v>
      </c>
      <c r="I404" s="115">
        <v>0</v>
      </c>
      <c r="J404" s="115">
        <v>0</v>
      </c>
      <c r="K404" s="115">
        <v>0</v>
      </c>
      <c r="L404" s="115">
        <v>0</v>
      </c>
      <c r="M404" s="115">
        <v>0</v>
      </c>
      <c r="N404" s="115">
        <v>0</v>
      </c>
      <c r="O404" s="115">
        <v>0</v>
      </c>
      <c r="P404" s="115">
        <v>0</v>
      </c>
      <c r="Q404" s="115">
        <v>0</v>
      </c>
      <c r="R404" s="115">
        <v>0</v>
      </c>
      <c r="S404" s="115">
        <v>0</v>
      </c>
      <c r="T404" s="115">
        <v>0</v>
      </c>
      <c r="U404" s="115">
        <v>0</v>
      </c>
      <c r="V404" s="115">
        <v>0</v>
      </c>
      <c r="W404" s="115">
        <v>0</v>
      </c>
      <c r="X404" s="115">
        <v>0</v>
      </c>
      <c r="Y404" s="115">
        <v>0</v>
      </c>
      <c r="Z404" s="115">
        <v>0</v>
      </c>
      <c r="AA404" s="115">
        <v>0</v>
      </c>
      <c r="AB404" s="115">
        <v>0</v>
      </c>
      <c r="AC404" s="115">
        <v>0</v>
      </c>
      <c r="AD404" s="115">
        <v>0</v>
      </c>
      <c r="AE404" s="115">
        <v>0</v>
      </c>
      <c r="AF404" s="115">
        <v>0</v>
      </c>
      <c r="AG404" s="115">
        <v>0</v>
      </c>
      <c r="AH404" s="115">
        <v>0</v>
      </c>
      <c r="AI404" s="115">
        <v>0</v>
      </c>
      <c r="AJ404" s="115">
        <v>0</v>
      </c>
      <c r="AK404" s="115">
        <v>0</v>
      </c>
      <c r="AL404" s="115">
        <v>0</v>
      </c>
      <c r="AM404" s="115">
        <f t="shared" si="6"/>
        <v>0</v>
      </c>
      <c r="AP404" s="70"/>
    </row>
    <row r="405" spans="1:42" ht="33" hidden="1" customHeight="1">
      <c r="A405" s="87">
        <v>1337</v>
      </c>
      <c r="B405" s="88" t="s">
        <v>1041</v>
      </c>
      <c r="C405" s="117" t="s">
        <v>1413</v>
      </c>
      <c r="D405" s="115">
        <v>0</v>
      </c>
      <c r="E405" s="115">
        <v>0</v>
      </c>
      <c r="F405" s="115">
        <v>0</v>
      </c>
      <c r="G405" s="115">
        <v>0</v>
      </c>
      <c r="H405" s="115">
        <v>0</v>
      </c>
      <c r="I405" s="115">
        <v>0</v>
      </c>
      <c r="J405" s="115">
        <v>0</v>
      </c>
      <c r="K405" s="115">
        <v>0</v>
      </c>
      <c r="L405" s="115">
        <v>0</v>
      </c>
      <c r="M405" s="115">
        <v>0</v>
      </c>
      <c r="N405" s="115">
        <v>0</v>
      </c>
      <c r="O405" s="115">
        <v>0</v>
      </c>
      <c r="P405" s="115">
        <v>0</v>
      </c>
      <c r="Q405" s="115">
        <v>0</v>
      </c>
      <c r="R405" s="115">
        <v>0</v>
      </c>
      <c r="S405" s="115">
        <v>0</v>
      </c>
      <c r="T405" s="115">
        <v>0</v>
      </c>
      <c r="U405" s="115">
        <v>0</v>
      </c>
      <c r="V405" s="115">
        <v>0</v>
      </c>
      <c r="W405" s="115">
        <v>0</v>
      </c>
      <c r="X405" s="115">
        <v>0</v>
      </c>
      <c r="Y405" s="115">
        <v>0</v>
      </c>
      <c r="Z405" s="115">
        <v>0</v>
      </c>
      <c r="AA405" s="115">
        <v>0</v>
      </c>
      <c r="AB405" s="115">
        <v>0</v>
      </c>
      <c r="AC405" s="115">
        <v>0</v>
      </c>
      <c r="AD405" s="115">
        <v>0</v>
      </c>
      <c r="AE405" s="115">
        <v>0</v>
      </c>
      <c r="AF405" s="115">
        <v>0</v>
      </c>
      <c r="AG405" s="115">
        <v>0</v>
      </c>
      <c r="AH405" s="115">
        <v>0</v>
      </c>
      <c r="AI405" s="115">
        <v>0</v>
      </c>
      <c r="AJ405" s="115">
        <v>0</v>
      </c>
      <c r="AK405" s="115">
        <v>0</v>
      </c>
      <c r="AL405" s="115">
        <v>0</v>
      </c>
      <c r="AM405" s="115">
        <f t="shared" si="6"/>
        <v>0</v>
      </c>
      <c r="AP405" s="70"/>
    </row>
    <row r="406" spans="1:42" ht="33" hidden="1" customHeight="1">
      <c r="A406" s="87">
        <v>1338</v>
      </c>
      <c r="B406" s="88" t="s">
        <v>1042</v>
      </c>
      <c r="C406" s="117" t="s">
        <v>1413</v>
      </c>
      <c r="D406" s="115">
        <v>0</v>
      </c>
      <c r="E406" s="115">
        <v>0</v>
      </c>
      <c r="F406" s="115">
        <v>0</v>
      </c>
      <c r="G406" s="115">
        <v>0</v>
      </c>
      <c r="H406" s="115">
        <v>0</v>
      </c>
      <c r="I406" s="115">
        <v>0</v>
      </c>
      <c r="J406" s="115">
        <v>0</v>
      </c>
      <c r="K406" s="115">
        <v>0</v>
      </c>
      <c r="L406" s="115">
        <v>0</v>
      </c>
      <c r="M406" s="115">
        <v>0</v>
      </c>
      <c r="N406" s="115">
        <v>0</v>
      </c>
      <c r="O406" s="115">
        <v>0</v>
      </c>
      <c r="P406" s="115">
        <v>0</v>
      </c>
      <c r="Q406" s="115">
        <v>0</v>
      </c>
      <c r="R406" s="115">
        <v>0</v>
      </c>
      <c r="S406" s="115">
        <v>0</v>
      </c>
      <c r="T406" s="115">
        <v>0</v>
      </c>
      <c r="U406" s="115">
        <v>0</v>
      </c>
      <c r="V406" s="115">
        <v>0</v>
      </c>
      <c r="W406" s="115">
        <v>0</v>
      </c>
      <c r="X406" s="115">
        <v>0</v>
      </c>
      <c r="Y406" s="115">
        <v>0</v>
      </c>
      <c r="Z406" s="115">
        <v>0</v>
      </c>
      <c r="AA406" s="115">
        <v>0</v>
      </c>
      <c r="AB406" s="115">
        <v>0</v>
      </c>
      <c r="AC406" s="115">
        <v>0</v>
      </c>
      <c r="AD406" s="115">
        <v>0</v>
      </c>
      <c r="AE406" s="115">
        <v>0</v>
      </c>
      <c r="AF406" s="115">
        <v>0</v>
      </c>
      <c r="AG406" s="115">
        <v>0</v>
      </c>
      <c r="AH406" s="115">
        <v>0</v>
      </c>
      <c r="AI406" s="115">
        <v>0</v>
      </c>
      <c r="AJ406" s="115">
        <v>0</v>
      </c>
      <c r="AK406" s="115">
        <v>0</v>
      </c>
      <c r="AL406" s="115">
        <v>0</v>
      </c>
      <c r="AM406" s="115">
        <f t="shared" si="6"/>
        <v>0</v>
      </c>
      <c r="AP406" s="70"/>
    </row>
    <row r="407" spans="1:42" ht="33" hidden="1" customHeight="1">
      <c r="A407" s="87">
        <v>1339</v>
      </c>
      <c r="B407" s="88" t="s">
        <v>1043</v>
      </c>
      <c r="C407" s="117" t="s">
        <v>1413</v>
      </c>
      <c r="D407" s="115">
        <v>0</v>
      </c>
      <c r="E407" s="115">
        <v>0</v>
      </c>
      <c r="F407" s="115">
        <v>0</v>
      </c>
      <c r="G407" s="115">
        <v>0</v>
      </c>
      <c r="H407" s="115">
        <v>0</v>
      </c>
      <c r="I407" s="115">
        <v>0</v>
      </c>
      <c r="J407" s="115">
        <v>0</v>
      </c>
      <c r="K407" s="115">
        <v>0</v>
      </c>
      <c r="L407" s="115">
        <v>0</v>
      </c>
      <c r="M407" s="115">
        <v>0</v>
      </c>
      <c r="N407" s="115">
        <v>0</v>
      </c>
      <c r="O407" s="115">
        <v>0</v>
      </c>
      <c r="P407" s="115">
        <v>0</v>
      </c>
      <c r="Q407" s="115">
        <v>0</v>
      </c>
      <c r="R407" s="115">
        <v>0</v>
      </c>
      <c r="S407" s="115">
        <v>0</v>
      </c>
      <c r="T407" s="115">
        <v>0</v>
      </c>
      <c r="U407" s="115">
        <v>0</v>
      </c>
      <c r="V407" s="115">
        <v>0</v>
      </c>
      <c r="W407" s="115">
        <v>0</v>
      </c>
      <c r="X407" s="115">
        <v>0</v>
      </c>
      <c r="Y407" s="115">
        <v>0</v>
      </c>
      <c r="Z407" s="115">
        <v>0</v>
      </c>
      <c r="AA407" s="115">
        <v>0</v>
      </c>
      <c r="AB407" s="115">
        <v>0</v>
      </c>
      <c r="AC407" s="115">
        <v>0</v>
      </c>
      <c r="AD407" s="115">
        <v>0</v>
      </c>
      <c r="AE407" s="115">
        <v>0</v>
      </c>
      <c r="AF407" s="115">
        <v>0</v>
      </c>
      <c r="AG407" s="115">
        <v>0</v>
      </c>
      <c r="AH407" s="115">
        <v>0</v>
      </c>
      <c r="AI407" s="115">
        <v>0</v>
      </c>
      <c r="AJ407" s="115">
        <v>0</v>
      </c>
      <c r="AK407" s="115">
        <v>0</v>
      </c>
      <c r="AL407" s="115">
        <v>0</v>
      </c>
      <c r="AM407" s="115">
        <f t="shared" si="6"/>
        <v>0</v>
      </c>
      <c r="AP407" s="70"/>
    </row>
    <row r="408" spans="1:42" ht="33" hidden="1" customHeight="1">
      <c r="A408" s="87">
        <v>1340</v>
      </c>
      <c r="B408" s="88" t="s">
        <v>1044</v>
      </c>
      <c r="C408" s="117" t="s">
        <v>1413</v>
      </c>
      <c r="D408" s="115">
        <v>0</v>
      </c>
      <c r="E408" s="115">
        <v>0</v>
      </c>
      <c r="F408" s="115">
        <v>0</v>
      </c>
      <c r="G408" s="115">
        <v>0</v>
      </c>
      <c r="H408" s="115">
        <v>0</v>
      </c>
      <c r="I408" s="115">
        <v>0</v>
      </c>
      <c r="J408" s="115">
        <v>0</v>
      </c>
      <c r="K408" s="115">
        <v>0</v>
      </c>
      <c r="L408" s="115">
        <v>0</v>
      </c>
      <c r="M408" s="115">
        <v>0</v>
      </c>
      <c r="N408" s="115">
        <v>0</v>
      </c>
      <c r="O408" s="115">
        <v>0</v>
      </c>
      <c r="P408" s="115">
        <v>0</v>
      </c>
      <c r="Q408" s="115">
        <v>0</v>
      </c>
      <c r="R408" s="115">
        <v>0</v>
      </c>
      <c r="S408" s="115">
        <v>0</v>
      </c>
      <c r="T408" s="115">
        <v>0</v>
      </c>
      <c r="U408" s="115">
        <v>0</v>
      </c>
      <c r="V408" s="115">
        <v>0</v>
      </c>
      <c r="W408" s="115">
        <v>0</v>
      </c>
      <c r="X408" s="115">
        <v>0</v>
      </c>
      <c r="Y408" s="115">
        <v>0</v>
      </c>
      <c r="Z408" s="115">
        <v>0</v>
      </c>
      <c r="AA408" s="115">
        <v>0</v>
      </c>
      <c r="AB408" s="115">
        <v>0</v>
      </c>
      <c r="AC408" s="115">
        <v>0</v>
      </c>
      <c r="AD408" s="115">
        <v>0</v>
      </c>
      <c r="AE408" s="115">
        <v>0</v>
      </c>
      <c r="AF408" s="115">
        <v>0</v>
      </c>
      <c r="AG408" s="115">
        <v>0</v>
      </c>
      <c r="AH408" s="115">
        <v>0</v>
      </c>
      <c r="AI408" s="115">
        <v>0</v>
      </c>
      <c r="AJ408" s="115">
        <v>0</v>
      </c>
      <c r="AK408" s="115">
        <v>0</v>
      </c>
      <c r="AL408" s="115">
        <v>0</v>
      </c>
      <c r="AM408" s="115">
        <f t="shared" si="6"/>
        <v>0</v>
      </c>
      <c r="AP408" s="70"/>
    </row>
    <row r="409" spans="1:42" ht="33" hidden="1" customHeight="1">
      <c r="A409" s="87">
        <v>1341</v>
      </c>
      <c r="B409" s="88" t="s">
        <v>1045</v>
      </c>
      <c r="C409" s="117" t="s">
        <v>1413</v>
      </c>
      <c r="D409" s="115">
        <v>0</v>
      </c>
      <c r="E409" s="115">
        <v>0</v>
      </c>
      <c r="F409" s="115">
        <v>0</v>
      </c>
      <c r="G409" s="115">
        <v>0</v>
      </c>
      <c r="H409" s="115">
        <v>0</v>
      </c>
      <c r="I409" s="115">
        <v>0</v>
      </c>
      <c r="J409" s="115">
        <v>0</v>
      </c>
      <c r="K409" s="115">
        <v>0</v>
      </c>
      <c r="L409" s="115">
        <v>0</v>
      </c>
      <c r="M409" s="115">
        <v>0</v>
      </c>
      <c r="N409" s="115">
        <v>0</v>
      </c>
      <c r="O409" s="115">
        <v>0</v>
      </c>
      <c r="P409" s="115">
        <v>0</v>
      </c>
      <c r="Q409" s="115">
        <v>0</v>
      </c>
      <c r="R409" s="115">
        <v>0</v>
      </c>
      <c r="S409" s="115">
        <v>0</v>
      </c>
      <c r="T409" s="115">
        <v>0</v>
      </c>
      <c r="U409" s="115">
        <v>0</v>
      </c>
      <c r="V409" s="115">
        <v>0</v>
      </c>
      <c r="W409" s="115">
        <v>0</v>
      </c>
      <c r="X409" s="115">
        <v>0</v>
      </c>
      <c r="Y409" s="115">
        <v>0</v>
      </c>
      <c r="Z409" s="115">
        <v>0</v>
      </c>
      <c r="AA409" s="115">
        <v>0</v>
      </c>
      <c r="AB409" s="115">
        <v>0</v>
      </c>
      <c r="AC409" s="115">
        <v>0</v>
      </c>
      <c r="AD409" s="115">
        <v>0</v>
      </c>
      <c r="AE409" s="115">
        <v>0</v>
      </c>
      <c r="AF409" s="115">
        <v>0</v>
      </c>
      <c r="AG409" s="115">
        <v>0</v>
      </c>
      <c r="AH409" s="115">
        <v>0</v>
      </c>
      <c r="AI409" s="115">
        <v>0</v>
      </c>
      <c r="AJ409" s="115">
        <v>0</v>
      </c>
      <c r="AK409" s="115">
        <v>0</v>
      </c>
      <c r="AL409" s="115">
        <v>0</v>
      </c>
      <c r="AM409" s="115">
        <f t="shared" si="6"/>
        <v>0</v>
      </c>
      <c r="AP409" s="70"/>
    </row>
    <row r="410" spans="1:42" ht="33" hidden="1" customHeight="1">
      <c r="A410" s="87">
        <v>1342</v>
      </c>
      <c r="B410" s="88" t="s">
        <v>1046</v>
      </c>
      <c r="C410" s="117" t="s">
        <v>1413</v>
      </c>
      <c r="D410" s="115">
        <v>0</v>
      </c>
      <c r="E410" s="115">
        <v>0</v>
      </c>
      <c r="F410" s="115">
        <v>0</v>
      </c>
      <c r="G410" s="115">
        <v>0</v>
      </c>
      <c r="H410" s="115">
        <v>0</v>
      </c>
      <c r="I410" s="115">
        <v>0</v>
      </c>
      <c r="J410" s="115">
        <v>0</v>
      </c>
      <c r="K410" s="115">
        <v>0</v>
      </c>
      <c r="L410" s="115">
        <v>0</v>
      </c>
      <c r="M410" s="115">
        <v>0</v>
      </c>
      <c r="N410" s="115">
        <v>0</v>
      </c>
      <c r="O410" s="115">
        <v>0</v>
      </c>
      <c r="P410" s="115">
        <v>0</v>
      </c>
      <c r="Q410" s="115">
        <v>0</v>
      </c>
      <c r="R410" s="115">
        <v>0</v>
      </c>
      <c r="S410" s="115">
        <v>0</v>
      </c>
      <c r="T410" s="115">
        <v>0</v>
      </c>
      <c r="U410" s="115">
        <v>0</v>
      </c>
      <c r="V410" s="115">
        <v>0</v>
      </c>
      <c r="W410" s="115">
        <v>0</v>
      </c>
      <c r="X410" s="115">
        <v>0</v>
      </c>
      <c r="Y410" s="115">
        <v>0</v>
      </c>
      <c r="Z410" s="115">
        <v>0</v>
      </c>
      <c r="AA410" s="115">
        <v>0</v>
      </c>
      <c r="AB410" s="115">
        <v>0</v>
      </c>
      <c r="AC410" s="115">
        <v>0</v>
      </c>
      <c r="AD410" s="115">
        <v>0</v>
      </c>
      <c r="AE410" s="115">
        <v>0</v>
      </c>
      <c r="AF410" s="115">
        <v>0</v>
      </c>
      <c r="AG410" s="115">
        <v>0</v>
      </c>
      <c r="AH410" s="115">
        <v>0</v>
      </c>
      <c r="AI410" s="115">
        <v>0</v>
      </c>
      <c r="AJ410" s="115">
        <v>0</v>
      </c>
      <c r="AK410" s="115">
        <v>0</v>
      </c>
      <c r="AL410" s="115">
        <v>0</v>
      </c>
      <c r="AM410" s="115">
        <f t="shared" si="6"/>
        <v>0</v>
      </c>
      <c r="AP410" s="70"/>
    </row>
    <row r="411" spans="1:42" ht="33" hidden="1" customHeight="1">
      <c r="A411" s="87">
        <v>1343</v>
      </c>
      <c r="B411" s="88" t="s">
        <v>1047</v>
      </c>
      <c r="C411" s="117" t="s">
        <v>1413</v>
      </c>
      <c r="D411" s="115">
        <v>0</v>
      </c>
      <c r="E411" s="115">
        <v>0</v>
      </c>
      <c r="F411" s="115">
        <v>0</v>
      </c>
      <c r="G411" s="115">
        <v>0</v>
      </c>
      <c r="H411" s="115">
        <v>0</v>
      </c>
      <c r="I411" s="115">
        <v>0</v>
      </c>
      <c r="J411" s="115">
        <v>0</v>
      </c>
      <c r="K411" s="115">
        <v>0</v>
      </c>
      <c r="L411" s="115">
        <v>0</v>
      </c>
      <c r="M411" s="115">
        <v>0</v>
      </c>
      <c r="N411" s="115">
        <v>0</v>
      </c>
      <c r="O411" s="115">
        <v>0</v>
      </c>
      <c r="P411" s="115">
        <v>0</v>
      </c>
      <c r="Q411" s="115">
        <v>0</v>
      </c>
      <c r="R411" s="115">
        <v>0</v>
      </c>
      <c r="S411" s="115">
        <v>0</v>
      </c>
      <c r="T411" s="115">
        <v>0</v>
      </c>
      <c r="U411" s="115">
        <v>0</v>
      </c>
      <c r="V411" s="115">
        <v>0</v>
      </c>
      <c r="W411" s="115">
        <v>0</v>
      </c>
      <c r="X411" s="115">
        <v>0</v>
      </c>
      <c r="Y411" s="115">
        <v>0</v>
      </c>
      <c r="Z411" s="115">
        <v>0</v>
      </c>
      <c r="AA411" s="115">
        <v>0</v>
      </c>
      <c r="AB411" s="115">
        <v>0</v>
      </c>
      <c r="AC411" s="115">
        <v>0</v>
      </c>
      <c r="AD411" s="115">
        <v>0</v>
      </c>
      <c r="AE411" s="115">
        <v>0</v>
      </c>
      <c r="AF411" s="115">
        <v>0</v>
      </c>
      <c r="AG411" s="115">
        <v>0</v>
      </c>
      <c r="AH411" s="115">
        <v>0</v>
      </c>
      <c r="AI411" s="115">
        <v>0</v>
      </c>
      <c r="AJ411" s="115">
        <v>0</v>
      </c>
      <c r="AK411" s="115">
        <v>0</v>
      </c>
      <c r="AL411" s="115">
        <v>0</v>
      </c>
      <c r="AM411" s="115">
        <f t="shared" si="6"/>
        <v>0</v>
      </c>
      <c r="AP411" s="70"/>
    </row>
    <row r="412" spans="1:42" ht="33" hidden="1" customHeight="1">
      <c r="A412" s="87">
        <v>1344</v>
      </c>
      <c r="B412" s="88" t="s">
        <v>1048</v>
      </c>
      <c r="C412" s="117" t="s">
        <v>1413</v>
      </c>
      <c r="D412" s="115">
        <v>0</v>
      </c>
      <c r="E412" s="115">
        <v>0</v>
      </c>
      <c r="F412" s="115">
        <v>0</v>
      </c>
      <c r="G412" s="115">
        <v>0</v>
      </c>
      <c r="H412" s="115">
        <v>0</v>
      </c>
      <c r="I412" s="115">
        <v>0</v>
      </c>
      <c r="J412" s="115">
        <v>0</v>
      </c>
      <c r="K412" s="115">
        <v>0</v>
      </c>
      <c r="L412" s="115">
        <v>0</v>
      </c>
      <c r="M412" s="115">
        <v>0</v>
      </c>
      <c r="N412" s="115">
        <v>0</v>
      </c>
      <c r="O412" s="115">
        <v>0</v>
      </c>
      <c r="P412" s="115">
        <v>0</v>
      </c>
      <c r="Q412" s="115">
        <v>0</v>
      </c>
      <c r="R412" s="115">
        <v>0</v>
      </c>
      <c r="S412" s="115">
        <v>0</v>
      </c>
      <c r="T412" s="115">
        <v>0</v>
      </c>
      <c r="U412" s="115">
        <v>0</v>
      </c>
      <c r="V412" s="115">
        <v>0</v>
      </c>
      <c r="W412" s="115">
        <v>0</v>
      </c>
      <c r="X412" s="115">
        <v>0</v>
      </c>
      <c r="Y412" s="115">
        <v>0</v>
      </c>
      <c r="Z412" s="115">
        <v>0</v>
      </c>
      <c r="AA412" s="115">
        <v>0</v>
      </c>
      <c r="AB412" s="115">
        <v>0</v>
      </c>
      <c r="AC412" s="115">
        <v>0</v>
      </c>
      <c r="AD412" s="115">
        <v>0</v>
      </c>
      <c r="AE412" s="115">
        <v>0</v>
      </c>
      <c r="AF412" s="115">
        <v>0</v>
      </c>
      <c r="AG412" s="115">
        <v>0</v>
      </c>
      <c r="AH412" s="115">
        <v>0</v>
      </c>
      <c r="AI412" s="115">
        <v>0</v>
      </c>
      <c r="AJ412" s="115">
        <v>0</v>
      </c>
      <c r="AK412" s="115">
        <v>0</v>
      </c>
      <c r="AL412" s="115">
        <v>0</v>
      </c>
      <c r="AM412" s="115">
        <f t="shared" si="6"/>
        <v>0</v>
      </c>
      <c r="AP412" s="70"/>
    </row>
    <row r="413" spans="1:42" ht="33" hidden="1" customHeight="1">
      <c r="A413" s="87">
        <v>1345</v>
      </c>
      <c r="B413" s="88" t="s">
        <v>1049</v>
      </c>
      <c r="C413" s="117" t="s">
        <v>1413</v>
      </c>
      <c r="D413" s="115">
        <v>0</v>
      </c>
      <c r="E413" s="115">
        <v>0</v>
      </c>
      <c r="F413" s="115">
        <v>0</v>
      </c>
      <c r="G413" s="115">
        <v>0</v>
      </c>
      <c r="H413" s="115">
        <v>0</v>
      </c>
      <c r="I413" s="115">
        <v>0</v>
      </c>
      <c r="J413" s="115">
        <v>0</v>
      </c>
      <c r="K413" s="115">
        <v>0</v>
      </c>
      <c r="L413" s="115">
        <v>0</v>
      </c>
      <c r="M413" s="115">
        <v>0</v>
      </c>
      <c r="N413" s="115">
        <v>0</v>
      </c>
      <c r="O413" s="115">
        <v>0</v>
      </c>
      <c r="P413" s="115">
        <v>0</v>
      </c>
      <c r="Q413" s="115">
        <v>0</v>
      </c>
      <c r="R413" s="115">
        <v>0</v>
      </c>
      <c r="S413" s="115">
        <v>0</v>
      </c>
      <c r="T413" s="115">
        <v>0</v>
      </c>
      <c r="U413" s="115">
        <v>0</v>
      </c>
      <c r="V413" s="115">
        <v>0</v>
      </c>
      <c r="W413" s="115">
        <v>0</v>
      </c>
      <c r="X413" s="115">
        <v>0</v>
      </c>
      <c r="Y413" s="115">
        <v>0</v>
      </c>
      <c r="Z413" s="115">
        <v>0</v>
      </c>
      <c r="AA413" s="115">
        <v>0</v>
      </c>
      <c r="AB413" s="115">
        <v>0</v>
      </c>
      <c r="AC413" s="115">
        <v>0</v>
      </c>
      <c r="AD413" s="115">
        <v>0</v>
      </c>
      <c r="AE413" s="115">
        <v>0</v>
      </c>
      <c r="AF413" s="115">
        <v>0</v>
      </c>
      <c r="AG413" s="115">
        <v>0</v>
      </c>
      <c r="AH413" s="115">
        <v>0</v>
      </c>
      <c r="AI413" s="115">
        <v>0</v>
      </c>
      <c r="AJ413" s="115">
        <v>0</v>
      </c>
      <c r="AK413" s="115">
        <v>0</v>
      </c>
      <c r="AL413" s="115">
        <v>0</v>
      </c>
      <c r="AM413" s="115">
        <f t="shared" si="6"/>
        <v>0</v>
      </c>
      <c r="AP413" s="70"/>
    </row>
    <row r="414" spans="1:42" ht="33" hidden="1" customHeight="1">
      <c r="A414" s="87">
        <v>1346</v>
      </c>
      <c r="B414" s="88" t="s">
        <v>1050</v>
      </c>
      <c r="C414" s="117" t="s">
        <v>1413</v>
      </c>
      <c r="D414" s="115">
        <v>0</v>
      </c>
      <c r="E414" s="115">
        <v>0</v>
      </c>
      <c r="F414" s="115">
        <v>0</v>
      </c>
      <c r="G414" s="115">
        <v>0</v>
      </c>
      <c r="H414" s="115">
        <v>0</v>
      </c>
      <c r="I414" s="115">
        <v>0</v>
      </c>
      <c r="J414" s="115">
        <v>0</v>
      </c>
      <c r="K414" s="115">
        <v>0</v>
      </c>
      <c r="L414" s="115">
        <v>0</v>
      </c>
      <c r="M414" s="115">
        <v>0</v>
      </c>
      <c r="N414" s="115">
        <v>0</v>
      </c>
      <c r="O414" s="115">
        <v>0</v>
      </c>
      <c r="P414" s="115">
        <v>0</v>
      </c>
      <c r="Q414" s="115">
        <v>0</v>
      </c>
      <c r="R414" s="115">
        <v>0</v>
      </c>
      <c r="S414" s="115">
        <v>0</v>
      </c>
      <c r="T414" s="115">
        <v>0</v>
      </c>
      <c r="U414" s="115">
        <v>0</v>
      </c>
      <c r="V414" s="115">
        <v>0</v>
      </c>
      <c r="W414" s="115">
        <v>0</v>
      </c>
      <c r="X414" s="115">
        <v>0</v>
      </c>
      <c r="Y414" s="115">
        <v>0</v>
      </c>
      <c r="Z414" s="115">
        <v>0</v>
      </c>
      <c r="AA414" s="115">
        <v>0</v>
      </c>
      <c r="AB414" s="115">
        <v>0</v>
      </c>
      <c r="AC414" s="115">
        <v>0</v>
      </c>
      <c r="AD414" s="115">
        <v>0</v>
      </c>
      <c r="AE414" s="115">
        <v>0</v>
      </c>
      <c r="AF414" s="115">
        <v>0</v>
      </c>
      <c r="AG414" s="115">
        <v>0</v>
      </c>
      <c r="AH414" s="115">
        <v>0</v>
      </c>
      <c r="AI414" s="115">
        <v>0</v>
      </c>
      <c r="AJ414" s="115">
        <v>0</v>
      </c>
      <c r="AK414" s="115">
        <v>0</v>
      </c>
      <c r="AL414" s="115">
        <v>0</v>
      </c>
      <c r="AM414" s="115">
        <f t="shared" si="6"/>
        <v>0</v>
      </c>
      <c r="AP414" s="70"/>
    </row>
    <row r="415" spans="1:42" ht="33" hidden="1" customHeight="1">
      <c r="A415" s="87">
        <v>1347</v>
      </c>
      <c r="B415" s="88" t="s">
        <v>1051</v>
      </c>
      <c r="C415" s="117" t="s">
        <v>1413</v>
      </c>
      <c r="D415" s="115">
        <v>0</v>
      </c>
      <c r="E415" s="115">
        <v>0</v>
      </c>
      <c r="F415" s="115">
        <v>0</v>
      </c>
      <c r="G415" s="115">
        <v>0</v>
      </c>
      <c r="H415" s="115">
        <v>0</v>
      </c>
      <c r="I415" s="115">
        <v>0</v>
      </c>
      <c r="J415" s="115">
        <v>0</v>
      </c>
      <c r="K415" s="115">
        <v>0</v>
      </c>
      <c r="L415" s="115">
        <v>0</v>
      </c>
      <c r="M415" s="115">
        <v>0</v>
      </c>
      <c r="N415" s="115">
        <v>0</v>
      </c>
      <c r="O415" s="115">
        <v>0</v>
      </c>
      <c r="P415" s="115">
        <v>0</v>
      </c>
      <c r="Q415" s="115">
        <v>0</v>
      </c>
      <c r="R415" s="115">
        <v>0</v>
      </c>
      <c r="S415" s="115">
        <v>0</v>
      </c>
      <c r="T415" s="115">
        <v>0</v>
      </c>
      <c r="U415" s="115">
        <v>0</v>
      </c>
      <c r="V415" s="115">
        <v>0</v>
      </c>
      <c r="W415" s="115">
        <v>0</v>
      </c>
      <c r="X415" s="115">
        <v>0</v>
      </c>
      <c r="Y415" s="115">
        <v>0</v>
      </c>
      <c r="Z415" s="115">
        <v>0</v>
      </c>
      <c r="AA415" s="115">
        <v>0</v>
      </c>
      <c r="AB415" s="115">
        <v>0</v>
      </c>
      <c r="AC415" s="115">
        <v>0</v>
      </c>
      <c r="AD415" s="115">
        <v>0</v>
      </c>
      <c r="AE415" s="115">
        <v>0</v>
      </c>
      <c r="AF415" s="115">
        <v>0</v>
      </c>
      <c r="AG415" s="115">
        <v>0</v>
      </c>
      <c r="AH415" s="115">
        <v>0</v>
      </c>
      <c r="AI415" s="115">
        <v>0</v>
      </c>
      <c r="AJ415" s="115">
        <v>0</v>
      </c>
      <c r="AK415" s="115">
        <v>0</v>
      </c>
      <c r="AL415" s="115">
        <v>0</v>
      </c>
      <c r="AM415" s="115">
        <f t="shared" si="6"/>
        <v>0</v>
      </c>
      <c r="AP415" s="70"/>
    </row>
    <row r="416" spans="1:42" ht="33" hidden="1" customHeight="1">
      <c r="A416" s="87">
        <v>1401</v>
      </c>
      <c r="B416" s="88" t="s">
        <v>1052</v>
      </c>
      <c r="C416" s="117" t="s">
        <v>1413</v>
      </c>
      <c r="D416" s="115">
        <v>0</v>
      </c>
      <c r="E416" s="115">
        <v>0</v>
      </c>
      <c r="F416" s="115">
        <v>0</v>
      </c>
      <c r="G416" s="115">
        <v>0</v>
      </c>
      <c r="H416" s="115">
        <v>0</v>
      </c>
      <c r="I416" s="115">
        <v>0</v>
      </c>
      <c r="J416" s="115">
        <v>0</v>
      </c>
      <c r="K416" s="115">
        <v>0</v>
      </c>
      <c r="L416" s="115">
        <v>0</v>
      </c>
      <c r="M416" s="115">
        <v>0</v>
      </c>
      <c r="N416" s="115">
        <v>0</v>
      </c>
      <c r="O416" s="115">
        <v>0</v>
      </c>
      <c r="P416" s="115">
        <v>0</v>
      </c>
      <c r="Q416" s="115">
        <v>0</v>
      </c>
      <c r="R416" s="115">
        <v>0</v>
      </c>
      <c r="S416" s="115">
        <v>0</v>
      </c>
      <c r="T416" s="115">
        <v>0</v>
      </c>
      <c r="U416" s="115">
        <v>0</v>
      </c>
      <c r="V416" s="115">
        <v>0</v>
      </c>
      <c r="W416" s="115">
        <v>0</v>
      </c>
      <c r="X416" s="115">
        <v>0</v>
      </c>
      <c r="Y416" s="115">
        <v>0</v>
      </c>
      <c r="Z416" s="115">
        <v>0</v>
      </c>
      <c r="AA416" s="115">
        <v>0</v>
      </c>
      <c r="AB416" s="115">
        <v>0</v>
      </c>
      <c r="AC416" s="115">
        <v>0</v>
      </c>
      <c r="AD416" s="115">
        <v>0</v>
      </c>
      <c r="AE416" s="115">
        <v>0</v>
      </c>
      <c r="AF416" s="115">
        <v>0</v>
      </c>
      <c r="AG416" s="115">
        <v>0</v>
      </c>
      <c r="AH416" s="115">
        <v>0</v>
      </c>
      <c r="AI416" s="115">
        <v>0</v>
      </c>
      <c r="AJ416" s="115">
        <v>0</v>
      </c>
      <c r="AK416" s="115">
        <v>0</v>
      </c>
      <c r="AL416" s="115">
        <v>0</v>
      </c>
      <c r="AM416" s="115">
        <f t="shared" si="6"/>
        <v>0</v>
      </c>
      <c r="AP416" s="70"/>
    </row>
    <row r="417" spans="1:42" ht="33" hidden="1" customHeight="1">
      <c r="A417" s="87">
        <v>1402</v>
      </c>
      <c r="B417" s="88" t="s">
        <v>1053</v>
      </c>
      <c r="C417" s="117" t="s">
        <v>1413</v>
      </c>
      <c r="D417" s="115">
        <v>0</v>
      </c>
      <c r="E417" s="115">
        <v>0</v>
      </c>
      <c r="F417" s="115">
        <v>0</v>
      </c>
      <c r="G417" s="115">
        <v>0</v>
      </c>
      <c r="H417" s="115">
        <v>0</v>
      </c>
      <c r="I417" s="115">
        <v>0</v>
      </c>
      <c r="J417" s="115">
        <v>0</v>
      </c>
      <c r="K417" s="115">
        <v>0</v>
      </c>
      <c r="L417" s="115">
        <v>0</v>
      </c>
      <c r="M417" s="115">
        <v>0</v>
      </c>
      <c r="N417" s="115">
        <v>0</v>
      </c>
      <c r="O417" s="115">
        <v>0</v>
      </c>
      <c r="P417" s="115">
        <v>0</v>
      </c>
      <c r="Q417" s="115">
        <v>0</v>
      </c>
      <c r="R417" s="115">
        <v>0</v>
      </c>
      <c r="S417" s="115">
        <v>0</v>
      </c>
      <c r="T417" s="115">
        <v>0</v>
      </c>
      <c r="U417" s="115">
        <v>0</v>
      </c>
      <c r="V417" s="115">
        <v>0</v>
      </c>
      <c r="W417" s="115">
        <v>0</v>
      </c>
      <c r="X417" s="115">
        <v>0</v>
      </c>
      <c r="Y417" s="115">
        <v>0</v>
      </c>
      <c r="Z417" s="115">
        <v>0</v>
      </c>
      <c r="AA417" s="115">
        <v>0</v>
      </c>
      <c r="AB417" s="115">
        <v>0</v>
      </c>
      <c r="AC417" s="115">
        <v>0</v>
      </c>
      <c r="AD417" s="115">
        <v>0</v>
      </c>
      <c r="AE417" s="115">
        <v>0</v>
      </c>
      <c r="AF417" s="115">
        <v>0</v>
      </c>
      <c r="AG417" s="115">
        <v>0</v>
      </c>
      <c r="AH417" s="115">
        <v>0</v>
      </c>
      <c r="AI417" s="115">
        <v>0</v>
      </c>
      <c r="AJ417" s="115">
        <v>0</v>
      </c>
      <c r="AK417" s="115">
        <v>0</v>
      </c>
      <c r="AL417" s="115">
        <v>0</v>
      </c>
      <c r="AM417" s="115">
        <f t="shared" si="6"/>
        <v>0</v>
      </c>
      <c r="AP417" s="70"/>
    </row>
    <row r="418" spans="1:42" ht="33" hidden="1" customHeight="1">
      <c r="A418" s="87">
        <v>1403</v>
      </c>
      <c r="B418" s="88" t="s">
        <v>1054</v>
      </c>
      <c r="C418" s="117" t="s">
        <v>1413</v>
      </c>
      <c r="D418" s="115">
        <v>0</v>
      </c>
      <c r="E418" s="115">
        <v>0</v>
      </c>
      <c r="F418" s="115">
        <v>0</v>
      </c>
      <c r="G418" s="115">
        <v>0</v>
      </c>
      <c r="H418" s="115">
        <v>0</v>
      </c>
      <c r="I418" s="115">
        <v>0</v>
      </c>
      <c r="J418" s="115">
        <v>0</v>
      </c>
      <c r="K418" s="115">
        <v>0</v>
      </c>
      <c r="L418" s="115">
        <v>0</v>
      </c>
      <c r="M418" s="115">
        <v>0</v>
      </c>
      <c r="N418" s="115">
        <v>0</v>
      </c>
      <c r="O418" s="115">
        <v>0</v>
      </c>
      <c r="P418" s="115">
        <v>0</v>
      </c>
      <c r="Q418" s="115">
        <v>0</v>
      </c>
      <c r="R418" s="115">
        <v>0</v>
      </c>
      <c r="S418" s="115">
        <v>0</v>
      </c>
      <c r="T418" s="115">
        <v>0</v>
      </c>
      <c r="U418" s="115">
        <v>0</v>
      </c>
      <c r="V418" s="115">
        <v>0</v>
      </c>
      <c r="W418" s="115">
        <v>0</v>
      </c>
      <c r="X418" s="115">
        <v>0</v>
      </c>
      <c r="Y418" s="115">
        <v>0</v>
      </c>
      <c r="Z418" s="115">
        <v>0</v>
      </c>
      <c r="AA418" s="115">
        <v>0</v>
      </c>
      <c r="AB418" s="115">
        <v>0</v>
      </c>
      <c r="AC418" s="115">
        <v>0</v>
      </c>
      <c r="AD418" s="115">
        <v>0</v>
      </c>
      <c r="AE418" s="115">
        <v>0</v>
      </c>
      <c r="AF418" s="115">
        <v>0</v>
      </c>
      <c r="AG418" s="115">
        <v>0</v>
      </c>
      <c r="AH418" s="115">
        <v>0</v>
      </c>
      <c r="AI418" s="115">
        <v>0</v>
      </c>
      <c r="AJ418" s="115">
        <v>0</v>
      </c>
      <c r="AK418" s="115">
        <v>0</v>
      </c>
      <c r="AL418" s="115">
        <v>0</v>
      </c>
      <c r="AM418" s="115">
        <f t="shared" si="6"/>
        <v>0</v>
      </c>
      <c r="AP418" s="70"/>
    </row>
    <row r="419" spans="1:42" ht="33" hidden="1" customHeight="1">
      <c r="A419" s="87">
        <v>1404</v>
      </c>
      <c r="B419" s="88" t="s">
        <v>1055</v>
      </c>
      <c r="C419" s="117" t="s">
        <v>1413</v>
      </c>
      <c r="D419" s="115">
        <v>0</v>
      </c>
      <c r="E419" s="115">
        <v>0</v>
      </c>
      <c r="F419" s="115">
        <v>0</v>
      </c>
      <c r="G419" s="115">
        <v>0</v>
      </c>
      <c r="H419" s="115">
        <v>0</v>
      </c>
      <c r="I419" s="115">
        <v>0</v>
      </c>
      <c r="J419" s="115">
        <v>0</v>
      </c>
      <c r="K419" s="115">
        <v>0</v>
      </c>
      <c r="L419" s="115">
        <v>0</v>
      </c>
      <c r="M419" s="115">
        <v>0</v>
      </c>
      <c r="N419" s="115">
        <v>0</v>
      </c>
      <c r="O419" s="115">
        <v>0</v>
      </c>
      <c r="P419" s="115">
        <v>0</v>
      </c>
      <c r="Q419" s="115">
        <v>0</v>
      </c>
      <c r="R419" s="115">
        <v>0</v>
      </c>
      <c r="S419" s="115">
        <v>0</v>
      </c>
      <c r="T419" s="115">
        <v>0</v>
      </c>
      <c r="U419" s="115">
        <v>0</v>
      </c>
      <c r="V419" s="115">
        <v>0</v>
      </c>
      <c r="W419" s="115">
        <v>0</v>
      </c>
      <c r="X419" s="115">
        <v>0</v>
      </c>
      <c r="Y419" s="115">
        <v>0</v>
      </c>
      <c r="Z419" s="115">
        <v>0</v>
      </c>
      <c r="AA419" s="115">
        <v>0</v>
      </c>
      <c r="AB419" s="115">
        <v>0</v>
      </c>
      <c r="AC419" s="115">
        <v>0</v>
      </c>
      <c r="AD419" s="115">
        <v>0</v>
      </c>
      <c r="AE419" s="115">
        <v>0</v>
      </c>
      <c r="AF419" s="115">
        <v>0</v>
      </c>
      <c r="AG419" s="115">
        <v>0</v>
      </c>
      <c r="AH419" s="115">
        <v>0</v>
      </c>
      <c r="AI419" s="115">
        <v>0</v>
      </c>
      <c r="AJ419" s="115">
        <v>0</v>
      </c>
      <c r="AK419" s="115">
        <v>0</v>
      </c>
      <c r="AL419" s="115">
        <v>0</v>
      </c>
      <c r="AM419" s="115">
        <f t="shared" si="6"/>
        <v>0</v>
      </c>
      <c r="AP419" s="70"/>
    </row>
    <row r="420" spans="1:42" ht="33" hidden="1" customHeight="1">
      <c r="A420" s="87">
        <v>1405</v>
      </c>
      <c r="B420" s="88" t="s">
        <v>1056</v>
      </c>
      <c r="C420" s="117" t="s">
        <v>1413</v>
      </c>
      <c r="D420" s="115">
        <v>0</v>
      </c>
      <c r="E420" s="115">
        <v>0</v>
      </c>
      <c r="F420" s="115">
        <v>0</v>
      </c>
      <c r="G420" s="115">
        <v>0</v>
      </c>
      <c r="H420" s="115">
        <v>0</v>
      </c>
      <c r="I420" s="115">
        <v>0</v>
      </c>
      <c r="J420" s="115">
        <v>0</v>
      </c>
      <c r="K420" s="115">
        <v>0</v>
      </c>
      <c r="L420" s="115">
        <v>0</v>
      </c>
      <c r="M420" s="115">
        <v>0</v>
      </c>
      <c r="N420" s="115">
        <v>0</v>
      </c>
      <c r="O420" s="115">
        <v>0</v>
      </c>
      <c r="P420" s="115">
        <v>0</v>
      </c>
      <c r="Q420" s="115">
        <v>0</v>
      </c>
      <c r="R420" s="115">
        <v>0</v>
      </c>
      <c r="S420" s="115">
        <v>0</v>
      </c>
      <c r="T420" s="115">
        <v>0</v>
      </c>
      <c r="U420" s="115">
        <v>0</v>
      </c>
      <c r="V420" s="115">
        <v>0</v>
      </c>
      <c r="W420" s="115">
        <v>0</v>
      </c>
      <c r="X420" s="115">
        <v>0</v>
      </c>
      <c r="Y420" s="115">
        <v>0</v>
      </c>
      <c r="Z420" s="115">
        <v>0</v>
      </c>
      <c r="AA420" s="115">
        <v>0</v>
      </c>
      <c r="AB420" s="115">
        <v>0</v>
      </c>
      <c r="AC420" s="115">
        <v>0</v>
      </c>
      <c r="AD420" s="115">
        <v>0</v>
      </c>
      <c r="AE420" s="115">
        <v>0</v>
      </c>
      <c r="AF420" s="115">
        <v>0</v>
      </c>
      <c r="AG420" s="115">
        <v>0</v>
      </c>
      <c r="AH420" s="115">
        <v>0</v>
      </c>
      <c r="AI420" s="115">
        <v>0</v>
      </c>
      <c r="AJ420" s="115">
        <v>0</v>
      </c>
      <c r="AK420" s="115">
        <v>0</v>
      </c>
      <c r="AL420" s="115">
        <v>0</v>
      </c>
      <c r="AM420" s="115">
        <f t="shared" si="6"/>
        <v>0</v>
      </c>
      <c r="AP420" s="70"/>
    </row>
    <row r="421" spans="1:42" ht="33" hidden="1" customHeight="1">
      <c r="A421" s="87">
        <v>1406</v>
      </c>
      <c r="B421" s="88" t="s">
        <v>1057</v>
      </c>
      <c r="C421" s="117" t="s">
        <v>1413</v>
      </c>
      <c r="D421" s="115">
        <v>0</v>
      </c>
      <c r="E421" s="115">
        <v>0</v>
      </c>
      <c r="F421" s="115">
        <v>0</v>
      </c>
      <c r="G421" s="115">
        <v>0</v>
      </c>
      <c r="H421" s="115">
        <v>0</v>
      </c>
      <c r="I421" s="115">
        <v>0</v>
      </c>
      <c r="J421" s="115">
        <v>0</v>
      </c>
      <c r="K421" s="115">
        <v>0</v>
      </c>
      <c r="L421" s="115">
        <v>0</v>
      </c>
      <c r="M421" s="115">
        <v>0</v>
      </c>
      <c r="N421" s="115">
        <v>0</v>
      </c>
      <c r="O421" s="115">
        <v>0</v>
      </c>
      <c r="P421" s="115">
        <v>0</v>
      </c>
      <c r="Q421" s="115">
        <v>0</v>
      </c>
      <c r="R421" s="115">
        <v>0</v>
      </c>
      <c r="S421" s="115">
        <v>0</v>
      </c>
      <c r="T421" s="115">
        <v>0</v>
      </c>
      <c r="U421" s="115">
        <v>0</v>
      </c>
      <c r="V421" s="115">
        <v>0</v>
      </c>
      <c r="W421" s="115">
        <v>0</v>
      </c>
      <c r="X421" s="115">
        <v>0</v>
      </c>
      <c r="Y421" s="115">
        <v>0</v>
      </c>
      <c r="Z421" s="115">
        <v>0</v>
      </c>
      <c r="AA421" s="115">
        <v>0</v>
      </c>
      <c r="AB421" s="115">
        <v>0</v>
      </c>
      <c r="AC421" s="115">
        <v>0</v>
      </c>
      <c r="AD421" s="115">
        <v>0</v>
      </c>
      <c r="AE421" s="115">
        <v>0</v>
      </c>
      <c r="AF421" s="115">
        <v>0</v>
      </c>
      <c r="AG421" s="115">
        <v>0</v>
      </c>
      <c r="AH421" s="115">
        <v>0</v>
      </c>
      <c r="AI421" s="115">
        <v>0</v>
      </c>
      <c r="AJ421" s="115">
        <v>0</v>
      </c>
      <c r="AK421" s="115">
        <v>0</v>
      </c>
      <c r="AL421" s="115">
        <v>0</v>
      </c>
      <c r="AM421" s="115">
        <f t="shared" si="6"/>
        <v>0</v>
      </c>
      <c r="AP421" s="70"/>
    </row>
    <row r="422" spans="1:42" ht="33" hidden="1" customHeight="1">
      <c r="A422" s="87">
        <v>1407</v>
      </c>
      <c r="B422" s="88" t="s">
        <v>1058</v>
      </c>
      <c r="C422" s="117" t="s">
        <v>1413</v>
      </c>
      <c r="D422" s="115">
        <v>0</v>
      </c>
      <c r="E422" s="115">
        <v>0</v>
      </c>
      <c r="F422" s="115">
        <v>0</v>
      </c>
      <c r="G422" s="115">
        <v>0</v>
      </c>
      <c r="H422" s="115">
        <v>0</v>
      </c>
      <c r="I422" s="115">
        <v>0</v>
      </c>
      <c r="J422" s="115">
        <v>0</v>
      </c>
      <c r="K422" s="115">
        <v>0</v>
      </c>
      <c r="L422" s="115">
        <v>0</v>
      </c>
      <c r="M422" s="115">
        <v>0</v>
      </c>
      <c r="N422" s="115">
        <v>0</v>
      </c>
      <c r="O422" s="115">
        <v>0</v>
      </c>
      <c r="P422" s="115">
        <v>0</v>
      </c>
      <c r="Q422" s="115">
        <v>0</v>
      </c>
      <c r="R422" s="115">
        <v>0</v>
      </c>
      <c r="S422" s="115">
        <v>0</v>
      </c>
      <c r="T422" s="115">
        <v>0</v>
      </c>
      <c r="U422" s="115">
        <v>0</v>
      </c>
      <c r="V422" s="115">
        <v>0</v>
      </c>
      <c r="W422" s="115">
        <v>0</v>
      </c>
      <c r="X422" s="115">
        <v>0</v>
      </c>
      <c r="Y422" s="115">
        <v>0</v>
      </c>
      <c r="Z422" s="115">
        <v>0</v>
      </c>
      <c r="AA422" s="115">
        <v>0</v>
      </c>
      <c r="AB422" s="115">
        <v>0</v>
      </c>
      <c r="AC422" s="115">
        <v>0</v>
      </c>
      <c r="AD422" s="115">
        <v>0</v>
      </c>
      <c r="AE422" s="115">
        <v>0</v>
      </c>
      <c r="AF422" s="115">
        <v>0</v>
      </c>
      <c r="AG422" s="115">
        <v>0</v>
      </c>
      <c r="AH422" s="115">
        <v>0</v>
      </c>
      <c r="AI422" s="115">
        <v>0</v>
      </c>
      <c r="AJ422" s="115">
        <v>0</v>
      </c>
      <c r="AK422" s="115">
        <v>0</v>
      </c>
      <c r="AL422" s="115">
        <v>0</v>
      </c>
      <c r="AM422" s="115">
        <f t="shared" si="6"/>
        <v>0</v>
      </c>
      <c r="AP422" s="70"/>
    </row>
    <row r="423" spans="1:42" ht="33" hidden="1" customHeight="1">
      <c r="A423" s="87">
        <v>1408</v>
      </c>
      <c r="B423" s="88" t="s">
        <v>1059</v>
      </c>
      <c r="C423" s="117" t="s">
        <v>1413</v>
      </c>
      <c r="D423" s="115">
        <v>0</v>
      </c>
      <c r="E423" s="115">
        <v>0</v>
      </c>
      <c r="F423" s="115">
        <v>0</v>
      </c>
      <c r="G423" s="115">
        <v>0</v>
      </c>
      <c r="H423" s="115">
        <v>0</v>
      </c>
      <c r="I423" s="115">
        <v>0</v>
      </c>
      <c r="J423" s="115">
        <v>0</v>
      </c>
      <c r="K423" s="115">
        <v>0</v>
      </c>
      <c r="L423" s="115">
        <v>0</v>
      </c>
      <c r="M423" s="115">
        <v>0</v>
      </c>
      <c r="N423" s="115">
        <v>0</v>
      </c>
      <c r="O423" s="115">
        <v>0</v>
      </c>
      <c r="P423" s="115">
        <v>0</v>
      </c>
      <c r="Q423" s="115">
        <v>0</v>
      </c>
      <c r="R423" s="115">
        <v>0</v>
      </c>
      <c r="S423" s="115">
        <v>0</v>
      </c>
      <c r="T423" s="115">
        <v>0</v>
      </c>
      <c r="U423" s="115">
        <v>0</v>
      </c>
      <c r="V423" s="115">
        <v>0</v>
      </c>
      <c r="W423" s="115">
        <v>0</v>
      </c>
      <c r="X423" s="115">
        <v>0</v>
      </c>
      <c r="Y423" s="115">
        <v>0</v>
      </c>
      <c r="Z423" s="115">
        <v>0</v>
      </c>
      <c r="AA423" s="115">
        <v>0</v>
      </c>
      <c r="AB423" s="115">
        <v>0</v>
      </c>
      <c r="AC423" s="115">
        <v>0</v>
      </c>
      <c r="AD423" s="115">
        <v>0</v>
      </c>
      <c r="AE423" s="115">
        <v>0</v>
      </c>
      <c r="AF423" s="115">
        <v>0</v>
      </c>
      <c r="AG423" s="115">
        <v>0</v>
      </c>
      <c r="AH423" s="115">
        <v>0</v>
      </c>
      <c r="AI423" s="115">
        <v>0</v>
      </c>
      <c r="AJ423" s="115">
        <v>0</v>
      </c>
      <c r="AK423" s="115">
        <v>0</v>
      </c>
      <c r="AL423" s="115">
        <v>0</v>
      </c>
      <c r="AM423" s="115">
        <f t="shared" si="6"/>
        <v>0</v>
      </c>
      <c r="AP423" s="70"/>
    </row>
    <row r="424" spans="1:42" ht="33" hidden="1" customHeight="1">
      <c r="A424" s="87">
        <v>1409</v>
      </c>
      <c r="B424" s="88" t="s">
        <v>1060</v>
      </c>
      <c r="C424" s="117" t="s">
        <v>1413</v>
      </c>
      <c r="D424" s="115">
        <v>0</v>
      </c>
      <c r="E424" s="115">
        <v>0</v>
      </c>
      <c r="F424" s="115">
        <v>0</v>
      </c>
      <c r="G424" s="115">
        <v>0</v>
      </c>
      <c r="H424" s="115">
        <v>0</v>
      </c>
      <c r="I424" s="115">
        <v>0</v>
      </c>
      <c r="J424" s="115">
        <v>0</v>
      </c>
      <c r="K424" s="115">
        <v>0</v>
      </c>
      <c r="L424" s="115">
        <v>0</v>
      </c>
      <c r="M424" s="115">
        <v>0</v>
      </c>
      <c r="N424" s="115">
        <v>0</v>
      </c>
      <c r="O424" s="115">
        <v>0</v>
      </c>
      <c r="P424" s="115">
        <v>0</v>
      </c>
      <c r="Q424" s="115">
        <v>0</v>
      </c>
      <c r="R424" s="115">
        <v>0</v>
      </c>
      <c r="S424" s="115">
        <v>0</v>
      </c>
      <c r="T424" s="115">
        <v>0</v>
      </c>
      <c r="U424" s="115">
        <v>0</v>
      </c>
      <c r="V424" s="115">
        <v>0</v>
      </c>
      <c r="W424" s="115">
        <v>0</v>
      </c>
      <c r="X424" s="115">
        <v>0</v>
      </c>
      <c r="Y424" s="115">
        <v>0</v>
      </c>
      <c r="Z424" s="115">
        <v>0</v>
      </c>
      <c r="AA424" s="115">
        <v>0</v>
      </c>
      <c r="AB424" s="115">
        <v>0</v>
      </c>
      <c r="AC424" s="115">
        <v>0</v>
      </c>
      <c r="AD424" s="115">
        <v>0</v>
      </c>
      <c r="AE424" s="115">
        <v>0</v>
      </c>
      <c r="AF424" s="115">
        <v>0</v>
      </c>
      <c r="AG424" s="115">
        <v>0</v>
      </c>
      <c r="AH424" s="115">
        <v>0</v>
      </c>
      <c r="AI424" s="115">
        <v>0</v>
      </c>
      <c r="AJ424" s="115">
        <v>0</v>
      </c>
      <c r="AK424" s="115">
        <v>0</v>
      </c>
      <c r="AL424" s="115">
        <v>0</v>
      </c>
      <c r="AM424" s="115">
        <f t="shared" si="6"/>
        <v>0</v>
      </c>
      <c r="AP424" s="70"/>
    </row>
    <row r="425" spans="1:42" ht="33" hidden="1" customHeight="1">
      <c r="A425" s="87">
        <v>1410</v>
      </c>
      <c r="B425" s="88" t="s">
        <v>1061</v>
      </c>
      <c r="C425" s="117" t="s">
        <v>1413</v>
      </c>
      <c r="D425" s="115">
        <v>0</v>
      </c>
      <c r="E425" s="115">
        <v>0</v>
      </c>
      <c r="F425" s="115">
        <v>0</v>
      </c>
      <c r="G425" s="115">
        <v>0</v>
      </c>
      <c r="H425" s="115">
        <v>0</v>
      </c>
      <c r="I425" s="115">
        <v>0</v>
      </c>
      <c r="J425" s="115">
        <v>0</v>
      </c>
      <c r="K425" s="115">
        <v>0</v>
      </c>
      <c r="L425" s="115">
        <v>0</v>
      </c>
      <c r="M425" s="115">
        <v>0</v>
      </c>
      <c r="N425" s="115">
        <v>0</v>
      </c>
      <c r="O425" s="115">
        <v>0</v>
      </c>
      <c r="P425" s="115">
        <v>0</v>
      </c>
      <c r="Q425" s="115">
        <v>0</v>
      </c>
      <c r="R425" s="115">
        <v>0</v>
      </c>
      <c r="S425" s="115">
        <v>0</v>
      </c>
      <c r="T425" s="115">
        <v>0</v>
      </c>
      <c r="U425" s="115">
        <v>0</v>
      </c>
      <c r="V425" s="115">
        <v>0</v>
      </c>
      <c r="W425" s="115">
        <v>0</v>
      </c>
      <c r="X425" s="115">
        <v>0</v>
      </c>
      <c r="Y425" s="115">
        <v>0</v>
      </c>
      <c r="Z425" s="115">
        <v>0</v>
      </c>
      <c r="AA425" s="115">
        <v>0</v>
      </c>
      <c r="AB425" s="115">
        <v>0</v>
      </c>
      <c r="AC425" s="115">
        <v>0</v>
      </c>
      <c r="AD425" s="115">
        <v>0</v>
      </c>
      <c r="AE425" s="115">
        <v>0</v>
      </c>
      <c r="AF425" s="115">
        <v>0</v>
      </c>
      <c r="AG425" s="115">
        <v>0</v>
      </c>
      <c r="AH425" s="115">
        <v>0</v>
      </c>
      <c r="AI425" s="115">
        <v>0</v>
      </c>
      <c r="AJ425" s="115">
        <v>0</v>
      </c>
      <c r="AK425" s="115">
        <v>0</v>
      </c>
      <c r="AL425" s="115">
        <v>0</v>
      </c>
      <c r="AM425" s="115">
        <f t="shared" si="6"/>
        <v>0</v>
      </c>
      <c r="AP425" s="70"/>
    </row>
    <row r="426" spans="1:42" ht="33" hidden="1" customHeight="1">
      <c r="A426" s="87">
        <v>1411</v>
      </c>
      <c r="B426" s="88" t="s">
        <v>1062</v>
      </c>
      <c r="C426" s="117" t="s">
        <v>1413</v>
      </c>
      <c r="D426" s="115">
        <v>0</v>
      </c>
      <c r="E426" s="115">
        <v>0</v>
      </c>
      <c r="F426" s="115">
        <v>0</v>
      </c>
      <c r="G426" s="115">
        <v>0</v>
      </c>
      <c r="H426" s="115">
        <v>0</v>
      </c>
      <c r="I426" s="115">
        <v>0</v>
      </c>
      <c r="J426" s="115">
        <v>0</v>
      </c>
      <c r="K426" s="115">
        <v>0</v>
      </c>
      <c r="L426" s="115">
        <v>0</v>
      </c>
      <c r="M426" s="115">
        <v>0</v>
      </c>
      <c r="N426" s="115">
        <v>0</v>
      </c>
      <c r="O426" s="115">
        <v>0</v>
      </c>
      <c r="P426" s="115">
        <v>0</v>
      </c>
      <c r="Q426" s="115">
        <v>0</v>
      </c>
      <c r="R426" s="115">
        <v>0</v>
      </c>
      <c r="S426" s="115">
        <v>0</v>
      </c>
      <c r="T426" s="115">
        <v>0</v>
      </c>
      <c r="U426" s="115">
        <v>0</v>
      </c>
      <c r="V426" s="115">
        <v>0</v>
      </c>
      <c r="W426" s="115">
        <v>0</v>
      </c>
      <c r="X426" s="115">
        <v>0</v>
      </c>
      <c r="Y426" s="115">
        <v>0</v>
      </c>
      <c r="Z426" s="115">
        <v>0</v>
      </c>
      <c r="AA426" s="115">
        <v>0</v>
      </c>
      <c r="AB426" s="115">
        <v>0</v>
      </c>
      <c r="AC426" s="115">
        <v>0</v>
      </c>
      <c r="AD426" s="115">
        <v>0</v>
      </c>
      <c r="AE426" s="115">
        <v>0</v>
      </c>
      <c r="AF426" s="115">
        <v>0</v>
      </c>
      <c r="AG426" s="115">
        <v>0</v>
      </c>
      <c r="AH426" s="115">
        <v>0</v>
      </c>
      <c r="AI426" s="115">
        <v>0</v>
      </c>
      <c r="AJ426" s="115">
        <v>0</v>
      </c>
      <c r="AK426" s="115">
        <v>0</v>
      </c>
      <c r="AL426" s="115">
        <v>0</v>
      </c>
      <c r="AM426" s="115">
        <f t="shared" si="6"/>
        <v>0</v>
      </c>
      <c r="AP426" s="70"/>
    </row>
    <row r="427" spans="1:42" ht="33" hidden="1" customHeight="1">
      <c r="A427" s="87">
        <v>1412</v>
      </c>
      <c r="B427" s="88" t="s">
        <v>1063</v>
      </c>
      <c r="C427" s="117" t="s">
        <v>1413</v>
      </c>
      <c r="D427" s="115">
        <v>0</v>
      </c>
      <c r="E427" s="115">
        <v>0</v>
      </c>
      <c r="F427" s="115">
        <v>0</v>
      </c>
      <c r="G427" s="115">
        <v>0</v>
      </c>
      <c r="H427" s="115">
        <v>0</v>
      </c>
      <c r="I427" s="115">
        <v>0</v>
      </c>
      <c r="J427" s="115">
        <v>0</v>
      </c>
      <c r="K427" s="115">
        <v>0</v>
      </c>
      <c r="L427" s="115">
        <v>0</v>
      </c>
      <c r="M427" s="115">
        <v>0</v>
      </c>
      <c r="N427" s="115">
        <v>0</v>
      </c>
      <c r="O427" s="115">
        <v>0</v>
      </c>
      <c r="P427" s="115">
        <v>0</v>
      </c>
      <c r="Q427" s="115">
        <v>0</v>
      </c>
      <c r="R427" s="115">
        <v>0</v>
      </c>
      <c r="S427" s="115">
        <v>0</v>
      </c>
      <c r="T427" s="115">
        <v>0</v>
      </c>
      <c r="U427" s="115">
        <v>0</v>
      </c>
      <c r="V427" s="115">
        <v>0</v>
      </c>
      <c r="W427" s="115">
        <v>0</v>
      </c>
      <c r="X427" s="115">
        <v>0</v>
      </c>
      <c r="Y427" s="115">
        <v>0</v>
      </c>
      <c r="Z427" s="115">
        <v>0</v>
      </c>
      <c r="AA427" s="115">
        <v>0</v>
      </c>
      <c r="AB427" s="115">
        <v>0</v>
      </c>
      <c r="AC427" s="115">
        <v>0</v>
      </c>
      <c r="AD427" s="115">
        <v>0</v>
      </c>
      <c r="AE427" s="115">
        <v>0</v>
      </c>
      <c r="AF427" s="115">
        <v>0</v>
      </c>
      <c r="AG427" s="115">
        <v>0</v>
      </c>
      <c r="AH427" s="115">
        <v>0</v>
      </c>
      <c r="AI427" s="115">
        <v>0</v>
      </c>
      <c r="AJ427" s="115">
        <v>0</v>
      </c>
      <c r="AK427" s="115">
        <v>0</v>
      </c>
      <c r="AL427" s="115">
        <v>0</v>
      </c>
      <c r="AM427" s="115">
        <f t="shared" si="6"/>
        <v>0</v>
      </c>
      <c r="AP427" s="70"/>
    </row>
    <row r="428" spans="1:42" ht="33" hidden="1" customHeight="1">
      <c r="A428" s="87">
        <v>1413</v>
      </c>
      <c r="B428" s="88" t="s">
        <v>1035</v>
      </c>
      <c r="C428" s="117" t="s">
        <v>1413</v>
      </c>
      <c r="D428" s="115">
        <v>0</v>
      </c>
      <c r="E428" s="115">
        <v>0</v>
      </c>
      <c r="F428" s="115">
        <v>0</v>
      </c>
      <c r="G428" s="115">
        <v>0</v>
      </c>
      <c r="H428" s="115">
        <v>0</v>
      </c>
      <c r="I428" s="115">
        <v>0</v>
      </c>
      <c r="J428" s="115">
        <v>0</v>
      </c>
      <c r="K428" s="115">
        <v>0</v>
      </c>
      <c r="L428" s="115">
        <v>0</v>
      </c>
      <c r="M428" s="115">
        <v>0</v>
      </c>
      <c r="N428" s="115">
        <v>0</v>
      </c>
      <c r="O428" s="115">
        <v>0</v>
      </c>
      <c r="P428" s="115">
        <v>0</v>
      </c>
      <c r="Q428" s="115">
        <v>0</v>
      </c>
      <c r="R428" s="115">
        <v>0</v>
      </c>
      <c r="S428" s="115">
        <v>0</v>
      </c>
      <c r="T428" s="115">
        <v>0</v>
      </c>
      <c r="U428" s="115">
        <v>0</v>
      </c>
      <c r="V428" s="115">
        <v>0</v>
      </c>
      <c r="W428" s="115">
        <v>0</v>
      </c>
      <c r="X428" s="115">
        <v>0</v>
      </c>
      <c r="Y428" s="115">
        <v>0</v>
      </c>
      <c r="Z428" s="115">
        <v>0</v>
      </c>
      <c r="AA428" s="115">
        <v>0</v>
      </c>
      <c r="AB428" s="115">
        <v>0</v>
      </c>
      <c r="AC428" s="115">
        <v>0</v>
      </c>
      <c r="AD428" s="115">
        <v>0</v>
      </c>
      <c r="AE428" s="115">
        <v>0</v>
      </c>
      <c r="AF428" s="115">
        <v>0</v>
      </c>
      <c r="AG428" s="115">
        <v>0</v>
      </c>
      <c r="AH428" s="115">
        <v>0</v>
      </c>
      <c r="AI428" s="115">
        <v>0</v>
      </c>
      <c r="AJ428" s="115">
        <v>0</v>
      </c>
      <c r="AK428" s="115">
        <v>0</v>
      </c>
      <c r="AL428" s="115">
        <v>0</v>
      </c>
      <c r="AM428" s="115">
        <f t="shared" si="6"/>
        <v>0</v>
      </c>
      <c r="AP428" s="70"/>
    </row>
    <row r="429" spans="1:42" ht="33" hidden="1" customHeight="1">
      <c r="A429" s="87">
        <v>1414</v>
      </c>
      <c r="B429" s="88" t="s">
        <v>1064</v>
      </c>
      <c r="C429" s="117" t="s">
        <v>1413</v>
      </c>
      <c r="D429" s="115">
        <v>0</v>
      </c>
      <c r="E429" s="115">
        <v>0</v>
      </c>
      <c r="F429" s="115">
        <v>0</v>
      </c>
      <c r="G429" s="115">
        <v>0</v>
      </c>
      <c r="H429" s="115">
        <v>0</v>
      </c>
      <c r="I429" s="115">
        <v>0</v>
      </c>
      <c r="J429" s="115">
        <v>0</v>
      </c>
      <c r="K429" s="115">
        <v>0</v>
      </c>
      <c r="L429" s="115">
        <v>0</v>
      </c>
      <c r="M429" s="115">
        <v>0</v>
      </c>
      <c r="N429" s="115">
        <v>0</v>
      </c>
      <c r="O429" s="115">
        <v>0</v>
      </c>
      <c r="P429" s="115">
        <v>0</v>
      </c>
      <c r="Q429" s="115">
        <v>0</v>
      </c>
      <c r="R429" s="115">
        <v>0</v>
      </c>
      <c r="S429" s="115">
        <v>0</v>
      </c>
      <c r="T429" s="115">
        <v>0</v>
      </c>
      <c r="U429" s="115">
        <v>0</v>
      </c>
      <c r="V429" s="115">
        <v>0</v>
      </c>
      <c r="W429" s="115">
        <v>0</v>
      </c>
      <c r="X429" s="115">
        <v>0</v>
      </c>
      <c r="Y429" s="115">
        <v>0</v>
      </c>
      <c r="Z429" s="115">
        <v>0</v>
      </c>
      <c r="AA429" s="115">
        <v>0</v>
      </c>
      <c r="AB429" s="115">
        <v>0</v>
      </c>
      <c r="AC429" s="115">
        <v>0</v>
      </c>
      <c r="AD429" s="115">
        <v>0</v>
      </c>
      <c r="AE429" s="115">
        <v>0</v>
      </c>
      <c r="AF429" s="115">
        <v>0</v>
      </c>
      <c r="AG429" s="115">
        <v>0</v>
      </c>
      <c r="AH429" s="115">
        <v>0</v>
      </c>
      <c r="AI429" s="115">
        <v>0</v>
      </c>
      <c r="AJ429" s="115">
        <v>0</v>
      </c>
      <c r="AK429" s="115">
        <v>0</v>
      </c>
      <c r="AL429" s="115">
        <v>0</v>
      </c>
      <c r="AM429" s="115">
        <f t="shared" si="6"/>
        <v>0</v>
      </c>
      <c r="AP429" s="70"/>
    </row>
    <row r="430" spans="1:42" ht="33" hidden="1" customHeight="1">
      <c r="A430" s="87">
        <v>1415</v>
      </c>
      <c r="B430" s="88" t="s">
        <v>1065</v>
      </c>
      <c r="C430" s="117" t="s">
        <v>1413</v>
      </c>
      <c r="D430" s="115">
        <v>0</v>
      </c>
      <c r="E430" s="115">
        <v>0</v>
      </c>
      <c r="F430" s="115">
        <v>0</v>
      </c>
      <c r="G430" s="115">
        <v>0</v>
      </c>
      <c r="H430" s="115">
        <v>0</v>
      </c>
      <c r="I430" s="115">
        <v>0</v>
      </c>
      <c r="J430" s="115">
        <v>0</v>
      </c>
      <c r="K430" s="115">
        <v>0</v>
      </c>
      <c r="L430" s="115">
        <v>0</v>
      </c>
      <c r="M430" s="115">
        <v>0</v>
      </c>
      <c r="N430" s="115">
        <v>0</v>
      </c>
      <c r="O430" s="115">
        <v>0</v>
      </c>
      <c r="P430" s="115">
        <v>0</v>
      </c>
      <c r="Q430" s="115">
        <v>0</v>
      </c>
      <c r="R430" s="115">
        <v>0</v>
      </c>
      <c r="S430" s="115">
        <v>0</v>
      </c>
      <c r="T430" s="115">
        <v>0</v>
      </c>
      <c r="U430" s="115">
        <v>0</v>
      </c>
      <c r="V430" s="115">
        <v>0</v>
      </c>
      <c r="W430" s="115">
        <v>0</v>
      </c>
      <c r="X430" s="115">
        <v>0</v>
      </c>
      <c r="Y430" s="115">
        <v>0</v>
      </c>
      <c r="Z430" s="115">
        <v>0</v>
      </c>
      <c r="AA430" s="115">
        <v>0</v>
      </c>
      <c r="AB430" s="115">
        <v>0</v>
      </c>
      <c r="AC430" s="115">
        <v>0</v>
      </c>
      <c r="AD430" s="115">
        <v>0</v>
      </c>
      <c r="AE430" s="115">
        <v>0</v>
      </c>
      <c r="AF430" s="115">
        <v>0</v>
      </c>
      <c r="AG430" s="115">
        <v>0</v>
      </c>
      <c r="AH430" s="115">
        <v>0</v>
      </c>
      <c r="AI430" s="115">
        <v>0</v>
      </c>
      <c r="AJ430" s="115">
        <v>0</v>
      </c>
      <c r="AK430" s="115">
        <v>0</v>
      </c>
      <c r="AL430" s="115">
        <v>0</v>
      </c>
      <c r="AM430" s="115">
        <f t="shared" si="6"/>
        <v>0</v>
      </c>
      <c r="AP430" s="70"/>
    </row>
    <row r="431" spans="1:42" ht="33" hidden="1" customHeight="1">
      <c r="A431" s="87">
        <v>1416</v>
      </c>
      <c r="B431" s="88" t="s">
        <v>1066</v>
      </c>
      <c r="C431" s="117" t="s">
        <v>1413</v>
      </c>
      <c r="D431" s="115">
        <v>0</v>
      </c>
      <c r="E431" s="115">
        <v>0</v>
      </c>
      <c r="F431" s="115">
        <v>0</v>
      </c>
      <c r="G431" s="115">
        <v>0</v>
      </c>
      <c r="H431" s="115">
        <v>0</v>
      </c>
      <c r="I431" s="115">
        <v>0</v>
      </c>
      <c r="J431" s="115">
        <v>0</v>
      </c>
      <c r="K431" s="115">
        <v>0</v>
      </c>
      <c r="L431" s="115">
        <v>0</v>
      </c>
      <c r="M431" s="115">
        <v>0</v>
      </c>
      <c r="N431" s="115">
        <v>0</v>
      </c>
      <c r="O431" s="115">
        <v>0</v>
      </c>
      <c r="P431" s="115">
        <v>0</v>
      </c>
      <c r="Q431" s="115">
        <v>0</v>
      </c>
      <c r="R431" s="115">
        <v>0</v>
      </c>
      <c r="S431" s="115">
        <v>0</v>
      </c>
      <c r="T431" s="115">
        <v>0</v>
      </c>
      <c r="U431" s="115">
        <v>0</v>
      </c>
      <c r="V431" s="115">
        <v>0</v>
      </c>
      <c r="W431" s="115">
        <v>0</v>
      </c>
      <c r="X431" s="115">
        <v>0</v>
      </c>
      <c r="Y431" s="115">
        <v>0</v>
      </c>
      <c r="Z431" s="115">
        <v>0</v>
      </c>
      <c r="AA431" s="115">
        <v>0</v>
      </c>
      <c r="AB431" s="115">
        <v>0</v>
      </c>
      <c r="AC431" s="115">
        <v>0</v>
      </c>
      <c r="AD431" s="115">
        <v>0</v>
      </c>
      <c r="AE431" s="115">
        <v>0</v>
      </c>
      <c r="AF431" s="115">
        <v>0</v>
      </c>
      <c r="AG431" s="115">
        <v>0</v>
      </c>
      <c r="AH431" s="115">
        <v>0</v>
      </c>
      <c r="AI431" s="115">
        <v>0</v>
      </c>
      <c r="AJ431" s="115">
        <v>0</v>
      </c>
      <c r="AK431" s="115">
        <v>0</v>
      </c>
      <c r="AL431" s="115">
        <v>0</v>
      </c>
      <c r="AM431" s="115">
        <f t="shared" si="6"/>
        <v>0</v>
      </c>
      <c r="AP431" s="70"/>
    </row>
    <row r="432" spans="1:42" ht="33" hidden="1" customHeight="1">
      <c r="A432" s="87">
        <v>1417</v>
      </c>
      <c r="B432" s="88" t="s">
        <v>1067</v>
      </c>
      <c r="C432" s="117" t="s">
        <v>1413</v>
      </c>
      <c r="D432" s="115">
        <v>0</v>
      </c>
      <c r="E432" s="115">
        <v>0</v>
      </c>
      <c r="F432" s="115">
        <v>0</v>
      </c>
      <c r="G432" s="115">
        <v>0</v>
      </c>
      <c r="H432" s="115">
        <v>0</v>
      </c>
      <c r="I432" s="115">
        <v>0</v>
      </c>
      <c r="J432" s="115">
        <v>0</v>
      </c>
      <c r="K432" s="115">
        <v>0</v>
      </c>
      <c r="L432" s="115">
        <v>0</v>
      </c>
      <c r="M432" s="115">
        <v>0</v>
      </c>
      <c r="N432" s="115">
        <v>0</v>
      </c>
      <c r="O432" s="115">
        <v>0</v>
      </c>
      <c r="P432" s="115">
        <v>0</v>
      </c>
      <c r="Q432" s="115">
        <v>0</v>
      </c>
      <c r="R432" s="115">
        <v>0</v>
      </c>
      <c r="S432" s="115">
        <v>0</v>
      </c>
      <c r="T432" s="115">
        <v>0</v>
      </c>
      <c r="U432" s="115">
        <v>0</v>
      </c>
      <c r="V432" s="115">
        <v>0</v>
      </c>
      <c r="W432" s="115">
        <v>0</v>
      </c>
      <c r="X432" s="115">
        <v>0</v>
      </c>
      <c r="Y432" s="115">
        <v>0</v>
      </c>
      <c r="Z432" s="115">
        <v>0</v>
      </c>
      <c r="AA432" s="115">
        <v>0</v>
      </c>
      <c r="AB432" s="115">
        <v>0</v>
      </c>
      <c r="AC432" s="115">
        <v>0</v>
      </c>
      <c r="AD432" s="115">
        <v>0</v>
      </c>
      <c r="AE432" s="115">
        <v>0</v>
      </c>
      <c r="AF432" s="115">
        <v>0</v>
      </c>
      <c r="AG432" s="115">
        <v>0</v>
      </c>
      <c r="AH432" s="115">
        <v>0</v>
      </c>
      <c r="AI432" s="115">
        <v>0</v>
      </c>
      <c r="AJ432" s="115">
        <v>0</v>
      </c>
      <c r="AK432" s="115">
        <v>0</v>
      </c>
      <c r="AL432" s="115">
        <v>0</v>
      </c>
      <c r="AM432" s="115">
        <f t="shared" si="6"/>
        <v>0</v>
      </c>
      <c r="AP432" s="70"/>
    </row>
    <row r="433" spans="1:42" ht="33" hidden="1" customHeight="1">
      <c r="A433" s="87">
        <v>1418</v>
      </c>
      <c r="B433" s="88" t="s">
        <v>1068</v>
      </c>
      <c r="C433" s="117" t="s">
        <v>1413</v>
      </c>
      <c r="D433" s="115">
        <v>0</v>
      </c>
      <c r="E433" s="115">
        <v>0</v>
      </c>
      <c r="F433" s="115">
        <v>0</v>
      </c>
      <c r="G433" s="115">
        <v>0</v>
      </c>
      <c r="H433" s="115">
        <v>0</v>
      </c>
      <c r="I433" s="115">
        <v>0</v>
      </c>
      <c r="J433" s="115">
        <v>0</v>
      </c>
      <c r="K433" s="115">
        <v>0</v>
      </c>
      <c r="L433" s="115">
        <v>0</v>
      </c>
      <c r="M433" s="115">
        <v>0</v>
      </c>
      <c r="N433" s="115">
        <v>0</v>
      </c>
      <c r="O433" s="115">
        <v>0</v>
      </c>
      <c r="P433" s="115">
        <v>0</v>
      </c>
      <c r="Q433" s="115">
        <v>0</v>
      </c>
      <c r="R433" s="115">
        <v>0</v>
      </c>
      <c r="S433" s="115">
        <v>0</v>
      </c>
      <c r="T433" s="115">
        <v>0</v>
      </c>
      <c r="U433" s="115">
        <v>0</v>
      </c>
      <c r="V433" s="115">
        <v>0</v>
      </c>
      <c r="W433" s="115">
        <v>0</v>
      </c>
      <c r="X433" s="115">
        <v>0</v>
      </c>
      <c r="Y433" s="115">
        <v>0</v>
      </c>
      <c r="Z433" s="115">
        <v>0</v>
      </c>
      <c r="AA433" s="115">
        <v>0</v>
      </c>
      <c r="AB433" s="115">
        <v>0</v>
      </c>
      <c r="AC433" s="115">
        <v>0</v>
      </c>
      <c r="AD433" s="115">
        <v>0</v>
      </c>
      <c r="AE433" s="115">
        <v>0</v>
      </c>
      <c r="AF433" s="115">
        <v>0</v>
      </c>
      <c r="AG433" s="115">
        <v>0</v>
      </c>
      <c r="AH433" s="115">
        <v>0</v>
      </c>
      <c r="AI433" s="115">
        <v>0</v>
      </c>
      <c r="AJ433" s="115">
        <v>0</v>
      </c>
      <c r="AK433" s="115">
        <v>0</v>
      </c>
      <c r="AL433" s="115">
        <v>0</v>
      </c>
      <c r="AM433" s="115">
        <f t="shared" si="6"/>
        <v>0</v>
      </c>
      <c r="AP433" s="70"/>
    </row>
    <row r="434" spans="1:42" ht="33" hidden="1" customHeight="1">
      <c r="A434" s="87">
        <v>1419</v>
      </c>
      <c r="B434" s="88" t="s">
        <v>1069</v>
      </c>
      <c r="C434" s="117" t="s">
        <v>1413</v>
      </c>
      <c r="D434" s="115">
        <v>0</v>
      </c>
      <c r="E434" s="115">
        <v>0</v>
      </c>
      <c r="F434" s="115">
        <v>0</v>
      </c>
      <c r="G434" s="115">
        <v>0</v>
      </c>
      <c r="H434" s="115">
        <v>0</v>
      </c>
      <c r="I434" s="115">
        <v>0</v>
      </c>
      <c r="J434" s="115">
        <v>0</v>
      </c>
      <c r="K434" s="115">
        <v>0</v>
      </c>
      <c r="L434" s="115">
        <v>0</v>
      </c>
      <c r="M434" s="115">
        <v>0</v>
      </c>
      <c r="N434" s="115">
        <v>0</v>
      </c>
      <c r="O434" s="115">
        <v>0</v>
      </c>
      <c r="P434" s="115">
        <v>0</v>
      </c>
      <c r="Q434" s="115">
        <v>0</v>
      </c>
      <c r="R434" s="115">
        <v>0</v>
      </c>
      <c r="S434" s="115">
        <v>0</v>
      </c>
      <c r="T434" s="115">
        <v>0</v>
      </c>
      <c r="U434" s="115">
        <v>0</v>
      </c>
      <c r="V434" s="115">
        <v>0</v>
      </c>
      <c r="W434" s="115">
        <v>0</v>
      </c>
      <c r="X434" s="115">
        <v>0</v>
      </c>
      <c r="Y434" s="115">
        <v>0</v>
      </c>
      <c r="Z434" s="115">
        <v>0</v>
      </c>
      <c r="AA434" s="115">
        <v>0</v>
      </c>
      <c r="AB434" s="115">
        <v>0</v>
      </c>
      <c r="AC434" s="115">
        <v>0</v>
      </c>
      <c r="AD434" s="115">
        <v>0</v>
      </c>
      <c r="AE434" s="115">
        <v>0</v>
      </c>
      <c r="AF434" s="115">
        <v>0</v>
      </c>
      <c r="AG434" s="115">
        <v>0</v>
      </c>
      <c r="AH434" s="115">
        <v>0</v>
      </c>
      <c r="AI434" s="115">
        <v>0</v>
      </c>
      <c r="AJ434" s="115">
        <v>0</v>
      </c>
      <c r="AK434" s="115">
        <v>0</v>
      </c>
      <c r="AL434" s="115">
        <v>0</v>
      </c>
      <c r="AM434" s="115">
        <f t="shared" si="6"/>
        <v>0</v>
      </c>
      <c r="AP434" s="70"/>
    </row>
    <row r="435" spans="1:42" ht="33" hidden="1" customHeight="1">
      <c r="A435" s="87">
        <v>1420</v>
      </c>
      <c r="B435" s="88" t="s">
        <v>1070</v>
      </c>
      <c r="C435" s="117" t="s">
        <v>1413</v>
      </c>
      <c r="D435" s="115">
        <v>0</v>
      </c>
      <c r="E435" s="115">
        <v>0</v>
      </c>
      <c r="F435" s="115">
        <v>0</v>
      </c>
      <c r="G435" s="115">
        <v>0</v>
      </c>
      <c r="H435" s="115">
        <v>0</v>
      </c>
      <c r="I435" s="115">
        <v>0</v>
      </c>
      <c r="J435" s="115">
        <v>0</v>
      </c>
      <c r="K435" s="115">
        <v>0</v>
      </c>
      <c r="L435" s="115">
        <v>0</v>
      </c>
      <c r="M435" s="115">
        <v>0</v>
      </c>
      <c r="N435" s="115">
        <v>0</v>
      </c>
      <c r="O435" s="115">
        <v>0</v>
      </c>
      <c r="P435" s="115">
        <v>0</v>
      </c>
      <c r="Q435" s="115">
        <v>0</v>
      </c>
      <c r="R435" s="115">
        <v>0</v>
      </c>
      <c r="S435" s="115">
        <v>0</v>
      </c>
      <c r="T435" s="115">
        <v>0</v>
      </c>
      <c r="U435" s="115">
        <v>0</v>
      </c>
      <c r="V435" s="115">
        <v>0</v>
      </c>
      <c r="W435" s="115">
        <v>0</v>
      </c>
      <c r="X435" s="115">
        <v>0</v>
      </c>
      <c r="Y435" s="115">
        <v>0</v>
      </c>
      <c r="Z435" s="115">
        <v>0</v>
      </c>
      <c r="AA435" s="115">
        <v>0</v>
      </c>
      <c r="AB435" s="115">
        <v>0</v>
      </c>
      <c r="AC435" s="115">
        <v>0</v>
      </c>
      <c r="AD435" s="115">
        <v>0</v>
      </c>
      <c r="AE435" s="115">
        <v>0</v>
      </c>
      <c r="AF435" s="115">
        <v>0</v>
      </c>
      <c r="AG435" s="115">
        <v>0</v>
      </c>
      <c r="AH435" s="115">
        <v>0</v>
      </c>
      <c r="AI435" s="115">
        <v>0</v>
      </c>
      <c r="AJ435" s="115">
        <v>0</v>
      </c>
      <c r="AK435" s="115">
        <v>0</v>
      </c>
      <c r="AL435" s="115">
        <v>0</v>
      </c>
      <c r="AM435" s="115">
        <f t="shared" si="6"/>
        <v>0</v>
      </c>
      <c r="AP435" s="70"/>
    </row>
    <row r="436" spans="1:42" ht="33" hidden="1" customHeight="1">
      <c r="A436" s="87">
        <v>1421</v>
      </c>
      <c r="B436" s="88" t="s">
        <v>1071</v>
      </c>
      <c r="C436" s="117" t="s">
        <v>1413</v>
      </c>
      <c r="D436" s="115">
        <v>0</v>
      </c>
      <c r="E436" s="115">
        <v>0</v>
      </c>
      <c r="F436" s="115">
        <v>0</v>
      </c>
      <c r="G436" s="115">
        <v>0</v>
      </c>
      <c r="H436" s="115">
        <v>0</v>
      </c>
      <c r="I436" s="115">
        <v>0</v>
      </c>
      <c r="J436" s="115">
        <v>0</v>
      </c>
      <c r="K436" s="115">
        <v>0</v>
      </c>
      <c r="L436" s="115">
        <v>0</v>
      </c>
      <c r="M436" s="115">
        <v>0</v>
      </c>
      <c r="N436" s="115">
        <v>0</v>
      </c>
      <c r="O436" s="115">
        <v>0</v>
      </c>
      <c r="P436" s="115">
        <v>0</v>
      </c>
      <c r="Q436" s="115">
        <v>0</v>
      </c>
      <c r="R436" s="115">
        <v>0</v>
      </c>
      <c r="S436" s="115">
        <v>0</v>
      </c>
      <c r="T436" s="115">
        <v>0</v>
      </c>
      <c r="U436" s="115">
        <v>0</v>
      </c>
      <c r="V436" s="115">
        <v>0</v>
      </c>
      <c r="W436" s="115">
        <v>0</v>
      </c>
      <c r="X436" s="115">
        <v>0</v>
      </c>
      <c r="Y436" s="115">
        <v>0</v>
      </c>
      <c r="Z436" s="115">
        <v>0</v>
      </c>
      <c r="AA436" s="115">
        <v>0</v>
      </c>
      <c r="AB436" s="115">
        <v>0</v>
      </c>
      <c r="AC436" s="115">
        <v>0</v>
      </c>
      <c r="AD436" s="115">
        <v>0</v>
      </c>
      <c r="AE436" s="115">
        <v>0</v>
      </c>
      <c r="AF436" s="115">
        <v>0</v>
      </c>
      <c r="AG436" s="115">
        <v>0</v>
      </c>
      <c r="AH436" s="115">
        <v>0</v>
      </c>
      <c r="AI436" s="115">
        <v>0</v>
      </c>
      <c r="AJ436" s="115">
        <v>0</v>
      </c>
      <c r="AK436" s="115">
        <v>0</v>
      </c>
      <c r="AL436" s="115">
        <v>0</v>
      </c>
      <c r="AM436" s="115">
        <f t="shared" si="6"/>
        <v>0</v>
      </c>
      <c r="AP436" s="70"/>
    </row>
    <row r="437" spans="1:42" ht="33" hidden="1" customHeight="1">
      <c r="A437" s="87">
        <v>1422</v>
      </c>
      <c r="B437" s="88" t="s">
        <v>1072</v>
      </c>
      <c r="C437" s="117" t="s">
        <v>1413</v>
      </c>
      <c r="D437" s="115">
        <v>0</v>
      </c>
      <c r="E437" s="115">
        <v>0</v>
      </c>
      <c r="F437" s="115">
        <v>0</v>
      </c>
      <c r="G437" s="115">
        <v>0</v>
      </c>
      <c r="H437" s="115">
        <v>0</v>
      </c>
      <c r="I437" s="115">
        <v>0</v>
      </c>
      <c r="J437" s="115">
        <v>0</v>
      </c>
      <c r="K437" s="115">
        <v>0</v>
      </c>
      <c r="L437" s="115">
        <v>0</v>
      </c>
      <c r="M437" s="115">
        <v>0</v>
      </c>
      <c r="N437" s="115">
        <v>0</v>
      </c>
      <c r="O437" s="115">
        <v>0</v>
      </c>
      <c r="P437" s="115">
        <v>0</v>
      </c>
      <c r="Q437" s="115">
        <v>0</v>
      </c>
      <c r="R437" s="115">
        <v>0</v>
      </c>
      <c r="S437" s="115">
        <v>0</v>
      </c>
      <c r="T437" s="115">
        <v>0</v>
      </c>
      <c r="U437" s="115">
        <v>0</v>
      </c>
      <c r="V437" s="115">
        <v>0</v>
      </c>
      <c r="W437" s="115">
        <v>0</v>
      </c>
      <c r="X437" s="115">
        <v>0</v>
      </c>
      <c r="Y437" s="115">
        <v>0</v>
      </c>
      <c r="Z437" s="115">
        <v>0</v>
      </c>
      <c r="AA437" s="115">
        <v>0</v>
      </c>
      <c r="AB437" s="115">
        <v>0</v>
      </c>
      <c r="AC437" s="115">
        <v>0</v>
      </c>
      <c r="AD437" s="115">
        <v>0</v>
      </c>
      <c r="AE437" s="115">
        <v>0</v>
      </c>
      <c r="AF437" s="115">
        <v>0</v>
      </c>
      <c r="AG437" s="115">
        <v>0</v>
      </c>
      <c r="AH437" s="115">
        <v>0</v>
      </c>
      <c r="AI437" s="115">
        <v>0</v>
      </c>
      <c r="AJ437" s="115">
        <v>0</v>
      </c>
      <c r="AK437" s="115">
        <v>0</v>
      </c>
      <c r="AL437" s="115">
        <v>0</v>
      </c>
      <c r="AM437" s="115">
        <f t="shared" si="6"/>
        <v>0</v>
      </c>
      <c r="AP437" s="70"/>
    </row>
    <row r="438" spans="1:42" ht="33" hidden="1" customHeight="1">
      <c r="A438" s="87">
        <v>1423</v>
      </c>
      <c r="B438" s="88" t="s">
        <v>1073</v>
      </c>
      <c r="C438" s="117" t="s">
        <v>1413</v>
      </c>
      <c r="D438" s="115">
        <v>0</v>
      </c>
      <c r="E438" s="115">
        <v>0</v>
      </c>
      <c r="F438" s="115">
        <v>0</v>
      </c>
      <c r="G438" s="115">
        <v>0</v>
      </c>
      <c r="H438" s="115">
        <v>0</v>
      </c>
      <c r="I438" s="115">
        <v>0</v>
      </c>
      <c r="J438" s="115">
        <v>0</v>
      </c>
      <c r="K438" s="115">
        <v>0</v>
      </c>
      <c r="L438" s="115">
        <v>0</v>
      </c>
      <c r="M438" s="115">
        <v>0</v>
      </c>
      <c r="N438" s="115">
        <v>0</v>
      </c>
      <c r="O438" s="115">
        <v>0</v>
      </c>
      <c r="P438" s="115">
        <v>0</v>
      </c>
      <c r="Q438" s="115">
        <v>0</v>
      </c>
      <c r="R438" s="115">
        <v>0</v>
      </c>
      <c r="S438" s="115">
        <v>0</v>
      </c>
      <c r="T438" s="115">
        <v>0</v>
      </c>
      <c r="U438" s="115">
        <v>0</v>
      </c>
      <c r="V438" s="115">
        <v>0</v>
      </c>
      <c r="W438" s="115">
        <v>0</v>
      </c>
      <c r="X438" s="115">
        <v>0</v>
      </c>
      <c r="Y438" s="115">
        <v>0</v>
      </c>
      <c r="Z438" s="115">
        <v>0</v>
      </c>
      <c r="AA438" s="115">
        <v>0</v>
      </c>
      <c r="AB438" s="115">
        <v>0</v>
      </c>
      <c r="AC438" s="115">
        <v>0</v>
      </c>
      <c r="AD438" s="115">
        <v>0</v>
      </c>
      <c r="AE438" s="115">
        <v>0</v>
      </c>
      <c r="AF438" s="115">
        <v>0</v>
      </c>
      <c r="AG438" s="115">
        <v>0</v>
      </c>
      <c r="AH438" s="115">
        <v>0</v>
      </c>
      <c r="AI438" s="115">
        <v>0</v>
      </c>
      <c r="AJ438" s="115">
        <v>0</v>
      </c>
      <c r="AK438" s="115">
        <v>0</v>
      </c>
      <c r="AL438" s="115">
        <v>0</v>
      </c>
      <c r="AM438" s="115">
        <f t="shared" si="6"/>
        <v>0</v>
      </c>
      <c r="AP438" s="70"/>
    </row>
    <row r="439" spans="1:42" ht="33" hidden="1" customHeight="1">
      <c r="A439" s="87">
        <v>1424</v>
      </c>
      <c r="B439" s="88" t="s">
        <v>1074</v>
      </c>
      <c r="C439" s="117" t="s">
        <v>1413</v>
      </c>
      <c r="D439" s="115">
        <v>0</v>
      </c>
      <c r="E439" s="115">
        <v>0</v>
      </c>
      <c r="F439" s="115">
        <v>0</v>
      </c>
      <c r="G439" s="115">
        <v>0</v>
      </c>
      <c r="H439" s="115">
        <v>0</v>
      </c>
      <c r="I439" s="115">
        <v>0</v>
      </c>
      <c r="J439" s="115">
        <v>0</v>
      </c>
      <c r="K439" s="115">
        <v>0</v>
      </c>
      <c r="L439" s="115">
        <v>0</v>
      </c>
      <c r="M439" s="115">
        <v>0</v>
      </c>
      <c r="N439" s="115">
        <v>0</v>
      </c>
      <c r="O439" s="115">
        <v>0</v>
      </c>
      <c r="P439" s="115">
        <v>0</v>
      </c>
      <c r="Q439" s="115">
        <v>0</v>
      </c>
      <c r="R439" s="115">
        <v>0</v>
      </c>
      <c r="S439" s="115">
        <v>0</v>
      </c>
      <c r="T439" s="115">
        <v>0</v>
      </c>
      <c r="U439" s="115">
        <v>0</v>
      </c>
      <c r="V439" s="115">
        <v>0</v>
      </c>
      <c r="W439" s="115">
        <v>0</v>
      </c>
      <c r="X439" s="115">
        <v>0</v>
      </c>
      <c r="Y439" s="115">
        <v>0</v>
      </c>
      <c r="Z439" s="115">
        <v>0</v>
      </c>
      <c r="AA439" s="115">
        <v>0</v>
      </c>
      <c r="AB439" s="115">
        <v>0</v>
      </c>
      <c r="AC439" s="115">
        <v>0</v>
      </c>
      <c r="AD439" s="115">
        <v>0</v>
      </c>
      <c r="AE439" s="115">
        <v>0</v>
      </c>
      <c r="AF439" s="115">
        <v>0</v>
      </c>
      <c r="AG439" s="115">
        <v>0</v>
      </c>
      <c r="AH439" s="115">
        <v>0</v>
      </c>
      <c r="AI439" s="115">
        <v>0</v>
      </c>
      <c r="AJ439" s="115">
        <v>0</v>
      </c>
      <c r="AK439" s="115">
        <v>0</v>
      </c>
      <c r="AL439" s="115">
        <v>0</v>
      </c>
      <c r="AM439" s="115">
        <f t="shared" si="6"/>
        <v>0</v>
      </c>
      <c r="AP439" s="70"/>
    </row>
    <row r="440" spans="1:42" ht="33" hidden="1" customHeight="1">
      <c r="A440" s="87">
        <v>1425</v>
      </c>
      <c r="B440" s="88" t="s">
        <v>1075</v>
      </c>
      <c r="C440" s="117" t="s">
        <v>1413</v>
      </c>
      <c r="D440" s="115">
        <v>0</v>
      </c>
      <c r="E440" s="115">
        <v>0</v>
      </c>
      <c r="F440" s="115">
        <v>0</v>
      </c>
      <c r="G440" s="115">
        <v>0</v>
      </c>
      <c r="H440" s="115">
        <v>0</v>
      </c>
      <c r="I440" s="115">
        <v>0</v>
      </c>
      <c r="J440" s="115">
        <v>0</v>
      </c>
      <c r="K440" s="115">
        <v>0</v>
      </c>
      <c r="L440" s="115">
        <v>0</v>
      </c>
      <c r="M440" s="115">
        <v>0</v>
      </c>
      <c r="N440" s="115">
        <v>0</v>
      </c>
      <c r="O440" s="115">
        <v>0</v>
      </c>
      <c r="P440" s="115">
        <v>0</v>
      </c>
      <c r="Q440" s="115">
        <v>0</v>
      </c>
      <c r="R440" s="115">
        <v>0</v>
      </c>
      <c r="S440" s="115">
        <v>0</v>
      </c>
      <c r="T440" s="115">
        <v>0</v>
      </c>
      <c r="U440" s="115">
        <v>0</v>
      </c>
      <c r="V440" s="115">
        <v>0</v>
      </c>
      <c r="W440" s="115">
        <v>0</v>
      </c>
      <c r="X440" s="115">
        <v>0</v>
      </c>
      <c r="Y440" s="115">
        <v>0</v>
      </c>
      <c r="Z440" s="115">
        <v>0</v>
      </c>
      <c r="AA440" s="115">
        <v>0</v>
      </c>
      <c r="AB440" s="115">
        <v>0</v>
      </c>
      <c r="AC440" s="115">
        <v>0</v>
      </c>
      <c r="AD440" s="115">
        <v>0</v>
      </c>
      <c r="AE440" s="115">
        <v>0</v>
      </c>
      <c r="AF440" s="115">
        <v>0</v>
      </c>
      <c r="AG440" s="115">
        <v>0</v>
      </c>
      <c r="AH440" s="115">
        <v>0</v>
      </c>
      <c r="AI440" s="115">
        <v>0</v>
      </c>
      <c r="AJ440" s="115">
        <v>0</v>
      </c>
      <c r="AK440" s="115">
        <v>0</v>
      </c>
      <c r="AL440" s="115">
        <v>0</v>
      </c>
      <c r="AM440" s="115">
        <f t="shared" si="6"/>
        <v>0</v>
      </c>
      <c r="AP440" s="70"/>
    </row>
    <row r="441" spans="1:42" ht="33" hidden="1" customHeight="1">
      <c r="A441" s="87">
        <v>1426</v>
      </c>
      <c r="B441" s="88" t="s">
        <v>1076</v>
      </c>
      <c r="C441" s="117" t="s">
        <v>1413</v>
      </c>
      <c r="D441" s="115">
        <v>0</v>
      </c>
      <c r="E441" s="115">
        <v>0</v>
      </c>
      <c r="F441" s="115">
        <v>0</v>
      </c>
      <c r="G441" s="115">
        <v>0</v>
      </c>
      <c r="H441" s="115">
        <v>0</v>
      </c>
      <c r="I441" s="115">
        <v>0</v>
      </c>
      <c r="J441" s="115">
        <v>0</v>
      </c>
      <c r="K441" s="115">
        <v>0</v>
      </c>
      <c r="L441" s="115">
        <v>0</v>
      </c>
      <c r="M441" s="115">
        <v>0</v>
      </c>
      <c r="N441" s="115">
        <v>0</v>
      </c>
      <c r="O441" s="115">
        <v>0</v>
      </c>
      <c r="P441" s="115">
        <v>0</v>
      </c>
      <c r="Q441" s="115">
        <v>0</v>
      </c>
      <c r="R441" s="115">
        <v>0</v>
      </c>
      <c r="S441" s="115">
        <v>0</v>
      </c>
      <c r="T441" s="115">
        <v>0</v>
      </c>
      <c r="U441" s="115">
        <v>0</v>
      </c>
      <c r="V441" s="115">
        <v>0</v>
      </c>
      <c r="W441" s="115">
        <v>0</v>
      </c>
      <c r="X441" s="115">
        <v>0</v>
      </c>
      <c r="Y441" s="115">
        <v>0</v>
      </c>
      <c r="Z441" s="115">
        <v>0</v>
      </c>
      <c r="AA441" s="115">
        <v>0</v>
      </c>
      <c r="AB441" s="115">
        <v>0</v>
      </c>
      <c r="AC441" s="115">
        <v>0</v>
      </c>
      <c r="AD441" s="115">
        <v>0</v>
      </c>
      <c r="AE441" s="115">
        <v>0</v>
      </c>
      <c r="AF441" s="115">
        <v>0</v>
      </c>
      <c r="AG441" s="115">
        <v>0</v>
      </c>
      <c r="AH441" s="115">
        <v>0</v>
      </c>
      <c r="AI441" s="115">
        <v>0</v>
      </c>
      <c r="AJ441" s="115">
        <v>0</v>
      </c>
      <c r="AK441" s="115">
        <v>0</v>
      </c>
      <c r="AL441" s="115">
        <v>0</v>
      </c>
      <c r="AM441" s="115">
        <f t="shared" si="6"/>
        <v>0</v>
      </c>
      <c r="AP441" s="70"/>
    </row>
    <row r="442" spans="1:42" ht="33" hidden="1" customHeight="1">
      <c r="A442" s="87">
        <v>1427</v>
      </c>
      <c r="B442" s="88" t="s">
        <v>1077</v>
      </c>
      <c r="C442" s="117" t="s">
        <v>1413</v>
      </c>
      <c r="D442" s="115">
        <v>0</v>
      </c>
      <c r="E442" s="115">
        <v>0</v>
      </c>
      <c r="F442" s="115">
        <v>0</v>
      </c>
      <c r="G442" s="115">
        <v>0</v>
      </c>
      <c r="H442" s="115">
        <v>0</v>
      </c>
      <c r="I442" s="115">
        <v>0</v>
      </c>
      <c r="J442" s="115">
        <v>0</v>
      </c>
      <c r="K442" s="115">
        <v>0</v>
      </c>
      <c r="L442" s="115">
        <v>0</v>
      </c>
      <c r="M442" s="115">
        <v>0</v>
      </c>
      <c r="N442" s="115">
        <v>0</v>
      </c>
      <c r="O442" s="115">
        <v>0</v>
      </c>
      <c r="P442" s="115">
        <v>0</v>
      </c>
      <c r="Q442" s="115">
        <v>0</v>
      </c>
      <c r="R442" s="115">
        <v>0</v>
      </c>
      <c r="S442" s="115">
        <v>0</v>
      </c>
      <c r="T442" s="115">
        <v>0</v>
      </c>
      <c r="U442" s="115">
        <v>0</v>
      </c>
      <c r="V442" s="115">
        <v>0</v>
      </c>
      <c r="W442" s="115">
        <v>0</v>
      </c>
      <c r="X442" s="115">
        <v>0</v>
      </c>
      <c r="Y442" s="115">
        <v>0</v>
      </c>
      <c r="Z442" s="115">
        <v>0</v>
      </c>
      <c r="AA442" s="115">
        <v>0</v>
      </c>
      <c r="AB442" s="115">
        <v>0</v>
      </c>
      <c r="AC442" s="115">
        <v>0</v>
      </c>
      <c r="AD442" s="115">
        <v>0</v>
      </c>
      <c r="AE442" s="115">
        <v>0</v>
      </c>
      <c r="AF442" s="115">
        <v>0</v>
      </c>
      <c r="AG442" s="115">
        <v>0</v>
      </c>
      <c r="AH442" s="115">
        <v>0</v>
      </c>
      <c r="AI442" s="115">
        <v>0</v>
      </c>
      <c r="AJ442" s="115">
        <v>0</v>
      </c>
      <c r="AK442" s="115">
        <v>0</v>
      </c>
      <c r="AL442" s="115">
        <v>0</v>
      </c>
      <c r="AM442" s="115">
        <f t="shared" si="6"/>
        <v>0</v>
      </c>
      <c r="AP442" s="70"/>
    </row>
    <row r="443" spans="1:42" ht="33" hidden="1" customHeight="1">
      <c r="A443" s="87">
        <v>1428</v>
      </c>
      <c r="B443" s="88" t="s">
        <v>1078</v>
      </c>
      <c r="C443" s="117" t="s">
        <v>1413</v>
      </c>
      <c r="D443" s="115">
        <v>0</v>
      </c>
      <c r="E443" s="115">
        <v>0</v>
      </c>
      <c r="F443" s="115">
        <v>0</v>
      </c>
      <c r="G443" s="115">
        <v>0</v>
      </c>
      <c r="H443" s="115">
        <v>0</v>
      </c>
      <c r="I443" s="115">
        <v>0</v>
      </c>
      <c r="J443" s="115">
        <v>0</v>
      </c>
      <c r="K443" s="115">
        <v>0</v>
      </c>
      <c r="L443" s="115">
        <v>0</v>
      </c>
      <c r="M443" s="115">
        <v>0</v>
      </c>
      <c r="N443" s="115">
        <v>0</v>
      </c>
      <c r="O443" s="115">
        <v>0</v>
      </c>
      <c r="P443" s="115">
        <v>0</v>
      </c>
      <c r="Q443" s="115">
        <v>0</v>
      </c>
      <c r="R443" s="115">
        <v>0</v>
      </c>
      <c r="S443" s="115">
        <v>0</v>
      </c>
      <c r="T443" s="115">
        <v>0</v>
      </c>
      <c r="U443" s="115">
        <v>0</v>
      </c>
      <c r="V443" s="115">
        <v>0</v>
      </c>
      <c r="W443" s="115">
        <v>0</v>
      </c>
      <c r="X443" s="115">
        <v>0</v>
      </c>
      <c r="Y443" s="115">
        <v>0</v>
      </c>
      <c r="Z443" s="115">
        <v>0</v>
      </c>
      <c r="AA443" s="115">
        <v>0</v>
      </c>
      <c r="AB443" s="115">
        <v>0</v>
      </c>
      <c r="AC443" s="115">
        <v>0</v>
      </c>
      <c r="AD443" s="115">
        <v>0</v>
      </c>
      <c r="AE443" s="115">
        <v>0</v>
      </c>
      <c r="AF443" s="115">
        <v>0</v>
      </c>
      <c r="AG443" s="115">
        <v>0</v>
      </c>
      <c r="AH443" s="115">
        <v>0</v>
      </c>
      <c r="AI443" s="115">
        <v>0</v>
      </c>
      <c r="AJ443" s="115">
        <v>0</v>
      </c>
      <c r="AK443" s="115">
        <v>0</v>
      </c>
      <c r="AL443" s="115">
        <v>0</v>
      </c>
      <c r="AM443" s="115">
        <f t="shared" si="6"/>
        <v>0</v>
      </c>
      <c r="AP443" s="70"/>
    </row>
    <row r="444" spans="1:42" ht="33" hidden="1" customHeight="1">
      <c r="A444" s="87">
        <v>1429</v>
      </c>
      <c r="B444" s="88" t="s">
        <v>1079</v>
      </c>
      <c r="C444" s="117" t="s">
        <v>1413</v>
      </c>
      <c r="D444" s="115">
        <v>0</v>
      </c>
      <c r="E444" s="115">
        <v>0</v>
      </c>
      <c r="F444" s="115">
        <v>0</v>
      </c>
      <c r="G444" s="115">
        <v>0</v>
      </c>
      <c r="H444" s="115">
        <v>0</v>
      </c>
      <c r="I444" s="115">
        <v>0</v>
      </c>
      <c r="J444" s="115">
        <v>0</v>
      </c>
      <c r="K444" s="115">
        <v>0</v>
      </c>
      <c r="L444" s="115">
        <v>0</v>
      </c>
      <c r="M444" s="115">
        <v>0</v>
      </c>
      <c r="N444" s="115">
        <v>0</v>
      </c>
      <c r="O444" s="115">
        <v>0</v>
      </c>
      <c r="P444" s="115">
        <v>0</v>
      </c>
      <c r="Q444" s="115">
        <v>0</v>
      </c>
      <c r="R444" s="115">
        <v>0</v>
      </c>
      <c r="S444" s="115">
        <v>0</v>
      </c>
      <c r="T444" s="115">
        <v>0</v>
      </c>
      <c r="U444" s="115">
        <v>0</v>
      </c>
      <c r="V444" s="115">
        <v>0</v>
      </c>
      <c r="W444" s="115">
        <v>0</v>
      </c>
      <c r="X444" s="115">
        <v>0</v>
      </c>
      <c r="Y444" s="115">
        <v>0</v>
      </c>
      <c r="Z444" s="115">
        <v>0</v>
      </c>
      <c r="AA444" s="115">
        <v>0</v>
      </c>
      <c r="AB444" s="115">
        <v>0</v>
      </c>
      <c r="AC444" s="115">
        <v>0</v>
      </c>
      <c r="AD444" s="115">
        <v>0</v>
      </c>
      <c r="AE444" s="115">
        <v>0</v>
      </c>
      <c r="AF444" s="115">
        <v>0</v>
      </c>
      <c r="AG444" s="115">
        <v>0</v>
      </c>
      <c r="AH444" s="115">
        <v>0</v>
      </c>
      <c r="AI444" s="115">
        <v>0</v>
      </c>
      <c r="AJ444" s="115">
        <v>0</v>
      </c>
      <c r="AK444" s="115">
        <v>0</v>
      </c>
      <c r="AL444" s="115">
        <v>0</v>
      </c>
      <c r="AM444" s="115">
        <f t="shared" si="6"/>
        <v>0</v>
      </c>
      <c r="AP444" s="70"/>
    </row>
    <row r="445" spans="1:42" ht="33" hidden="1" customHeight="1">
      <c r="A445" s="87">
        <v>1430</v>
      </c>
      <c r="B445" s="88" t="s">
        <v>1080</v>
      </c>
      <c r="C445" s="117" t="s">
        <v>1413</v>
      </c>
      <c r="D445" s="115">
        <v>0</v>
      </c>
      <c r="E445" s="115">
        <v>0</v>
      </c>
      <c r="F445" s="115">
        <v>0</v>
      </c>
      <c r="G445" s="115">
        <v>0</v>
      </c>
      <c r="H445" s="115">
        <v>0</v>
      </c>
      <c r="I445" s="115">
        <v>0</v>
      </c>
      <c r="J445" s="115">
        <v>0</v>
      </c>
      <c r="K445" s="115">
        <v>0</v>
      </c>
      <c r="L445" s="115">
        <v>0</v>
      </c>
      <c r="M445" s="115">
        <v>0</v>
      </c>
      <c r="N445" s="115">
        <v>0</v>
      </c>
      <c r="O445" s="115">
        <v>0</v>
      </c>
      <c r="P445" s="115">
        <v>0</v>
      </c>
      <c r="Q445" s="115">
        <v>0</v>
      </c>
      <c r="R445" s="115">
        <v>0</v>
      </c>
      <c r="S445" s="115">
        <v>0</v>
      </c>
      <c r="T445" s="115">
        <v>0</v>
      </c>
      <c r="U445" s="115">
        <v>0</v>
      </c>
      <c r="V445" s="115">
        <v>0</v>
      </c>
      <c r="W445" s="115">
        <v>0</v>
      </c>
      <c r="X445" s="115">
        <v>0</v>
      </c>
      <c r="Y445" s="115">
        <v>0</v>
      </c>
      <c r="Z445" s="115">
        <v>0</v>
      </c>
      <c r="AA445" s="115">
        <v>0</v>
      </c>
      <c r="AB445" s="115">
        <v>0</v>
      </c>
      <c r="AC445" s="115">
        <v>0</v>
      </c>
      <c r="AD445" s="115">
        <v>0</v>
      </c>
      <c r="AE445" s="115">
        <v>0</v>
      </c>
      <c r="AF445" s="115">
        <v>0</v>
      </c>
      <c r="AG445" s="115">
        <v>0</v>
      </c>
      <c r="AH445" s="115">
        <v>0</v>
      </c>
      <c r="AI445" s="115">
        <v>0</v>
      </c>
      <c r="AJ445" s="115">
        <v>0</v>
      </c>
      <c r="AK445" s="115">
        <v>0</v>
      </c>
      <c r="AL445" s="115">
        <v>0</v>
      </c>
      <c r="AM445" s="115">
        <f t="shared" si="6"/>
        <v>0</v>
      </c>
      <c r="AP445" s="70"/>
    </row>
    <row r="446" spans="1:42" ht="33" hidden="1" customHeight="1">
      <c r="A446" s="87">
        <v>1431</v>
      </c>
      <c r="B446" s="88" t="s">
        <v>1081</v>
      </c>
      <c r="C446" s="117" t="s">
        <v>1413</v>
      </c>
      <c r="D446" s="115">
        <v>0</v>
      </c>
      <c r="E446" s="115">
        <v>0</v>
      </c>
      <c r="F446" s="115">
        <v>0</v>
      </c>
      <c r="G446" s="115">
        <v>0</v>
      </c>
      <c r="H446" s="115">
        <v>0</v>
      </c>
      <c r="I446" s="115">
        <v>0</v>
      </c>
      <c r="J446" s="115">
        <v>0</v>
      </c>
      <c r="K446" s="115">
        <v>0</v>
      </c>
      <c r="L446" s="115">
        <v>0</v>
      </c>
      <c r="M446" s="115">
        <v>0</v>
      </c>
      <c r="N446" s="115">
        <v>0</v>
      </c>
      <c r="O446" s="115">
        <v>0</v>
      </c>
      <c r="P446" s="115">
        <v>0</v>
      </c>
      <c r="Q446" s="115">
        <v>0</v>
      </c>
      <c r="R446" s="115">
        <v>0</v>
      </c>
      <c r="S446" s="115">
        <v>0</v>
      </c>
      <c r="T446" s="115">
        <v>0</v>
      </c>
      <c r="U446" s="115">
        <v>0</v>
      </c>
      <c r="V446" s="115">
        <v>0</v>
      </c>
      <c r="W446" s="115">
        <v>0</v>
      </c>
      <c r="X446" s="115">
        <v>0</v>
      </c>
      <c r="Y446" s="115">
        <v>0</v>
      </c>
      <c r="Z446" s="115">
        <v>0</v>
      </c>
      <c r="AA446" s="115">
        <v>0</v>
      </c>
      <c r="AB446" s="115">
        <v>0</v>
      </c>
      <c r="AC446" s="115">
        <v>0</v>
      </c>
      <c r="AD446" s="115">
        <v>0</v>
      </c>
      <c r="AE446" s="115">
        <v>0</v>
      </c>
      <c r="AF446" s="115">
        <v>0</v>
      </c>
      <c r="AG446" s="115">
        <v>0</v>
      </c>
      <c r="AH446" s="115">
        <v>0</v>
      </c>
      <c r="AI446" s="115">
        <v>0</v>
      </c>
      <c r="AJ446" s="115">
        <v>0</v>
      </c>
      <c r="AK446" s="115">
        <v>0</v>
      </c>
      <c r="AL446" s="115">
        <v>0</v>
      </c>
      <c r="AM446" s="115">
        <f t="shared" si="6"/>
        <v>0</v>
      </c>
      <c r="AP446" s="70"/>
    </row>
    <row r="447" spans="1:42" ht="33" hidden="1" customHeight="1">
      <c r="A447" s="87">
        <v>1432</v>
      </c>
      <c r="B447" s="88" t="s">
        <v>1082</v>
      </c>
      <c r="C447" s="117" t="s">
        <v>1413</v>
      </c>
      <c r="D447" s="115">
        <v>0</v>
      </c>
      <c r="E447" s="115">
        <v>0</v>
      </c>
      <c r="F447" s="115">
        <v>0</v>
      </c>
      <c r="G447" s="115">
        <v>0</v>
      </c>
      <c r="H447" s="115">
        <v>0</v>
      </c>
      <c r="I447" s="115">
        <v>0</v>
      </c>
      <c r="J447" s="115">
        <v>0</v>
      </c>
      <c r="K447" s="115">
        <v>0</v>
      </c>
      <c r="L447" s="115">
        <v>0</v>
      </c>
      <c r="M447" s="115">
        <v>0</v>
      </c>
      <c r="N447" s="115">
        <v>0</v>
      </c>
      <c r="O447" s="115">
        <v>0</v>
      </c>
      <c r="P447" s="115">
        <v>0</v>
      </c>
      <c r="Q447" s="115">
        <v>0</v>
      </c>
      <c r="R447" s="115">
        <v>0</v>
      </c>
      <c r="S447" s="115">
        <v>0</v>
      </c>
      <c r="T447" s="115">
        <v>0</v>
      </c>
      <c r="U447" s="115">
        <v>0</v>
      </c>
      <c r="V447" s="115">
        <v>0</v>
      </c>
      <c r="W447" s="115">
        <v>0</v>
      </c>
      <c r="X447" s="115">
        <v>0</v>
      </c>
      <c r="Y447" s="115">
        <v>0</v>
      </c>
      <c r="Z447" s="115">
        <v>0</v>
      </c>
      <c r="AA447" s="115">
        <v>0</v>
      </c>
      <c r="AB447" s="115">
        <v>0</v>
      </c>
      <c r="AC447" s="115">
        <v>0</v>
      </c>
      <c r="AD447" s="115">
        <v>0</v>
      </c>
      <c r="AE447" s="115">
        <v>0</v>
      </c>
      <c r="AF447" s="115">
        <v>0</v>
      </c>
      <c r="AG447" s="115">
        <v>0</v>
      </c>
      <c r="AH447" s="115">
        <v>0</v>
      </c>
      <c r="AI447" s="115">
        <v>0</v>
      </c>
      <c r="AJ447" s="115">
        <v>0</v>
      </c>
      <c r="AK447" s="115">
        <v>0</v>
      </c>
      <c r="AL447" s="115">
        <v>0</v>
      </c>
      <c r="AM447" s="115">
        <f t="shared" si="6"/>
        <v>0</v>
      </c>
      <c r="AP447" s="70"/>
    </row>
    <row r="448" spans="1:42" ht="33" hidden="1" customHeight="1">
      <c r="A448" s="87">
        <v>1433</v>
      </c>
      <c r="B448" s="88" t="s">
        <v>1083</v>
      </c>
      <c r="C448" s="117" t="s">
        <v>1413</v>
      </c>
      <c r="D448" s="115">
        <v>0</v>
      </c>
      <c r="E448" s="115">
        <v>0</v>
      </c>
      <c r="F448" s="115">
        <v>0</v>
      </c>
      <c r="G448" s="115">
        <v>0</v>
      </c>
      <c r="H448" s="115">
        <v>0</v>
      </c>
      <c r="I448" s="115">
        <v>0</v>
      </c>
      <c r="J448" s="115">
        <v>0</v>
      </c>
      <c r="K448" s="115">
        <v>0</v>
      </c>
      <c r="L448" s="115">
        <v>0</v>
      </c>
      <c r="M448" s="115">
        <v>0</v>
      </c>
      <c r="N448" s="115">
        <v>0</v>
      </c>
      <c r="O448" s="115">
        <v>0</v>
      </c>
      <c r="P448" s="115">
        <v>0</v>
      </c>
      <c r="Q448" s="115">
        <v>0</v>
      </c>
      <c r="R448" s="115">
        <v>0</v>
      </c>
      <c r="S448" s="115">
        <v>0</v>
      </c>
      <c r="T448" s="115">
        <v>0</v>
      </c>
      <c r="U448" s="115">
        <v>0</v>
      </c>
      <c r="V448" s="115">
        <v>0</v>
      </c>
      <c r="W448" s="115">
        <v>0</v>
      </c>
      <c r="X448" s="115">
        <v>0</v>
      </c>
      <c r="Y448" s="115">
        <v>0</v>
      </c>
      <c r="Z448" s="115">
        <v>0</v>
      </c>
      <c r="AA448" s="115">
        <v>0</v>
      </c>
      <c r="AB448" s="115">
        <v>0</v>
      </c>
      <c r="AC448" s="115">
        <v>0</v>
      </c>
      <c r="AD448" s="115">
        <v>0</v>
      </c>
      <c r="AE448" s="115">
        <v>0</v>
      </c>
      <c r="AF448" s="115">
        <v>0</v>
      </c>
      <c r="AG448" s="115">
        <v>0</v>
      </c>
      <c r="AH448" s="115">
        <v>0</v>
      </c>
      <c r="AI448" s="115">
        <v>0</v>
      </c>
      <c r="AJ448" s="115">
        <v>0</v>
      </c>
      <c r="AK448" s="115">
        <v>0</v>
      </c>
      <c r="AL448" s="115">
        <v>0</v>
      </c>
      <c r="AM448" s="115">
        <f t="shared" si="6"/>
        <v>0</v>
      </c>
      <c r="AP448" s="70"/>
    </row>
    <row r="449" spans="1:42" ht="33" hidden="1" customHeight="1">
      <c r="A449" s="87">
        <v>1434</v>
      </c>
      <c r="B449" s="88" t="s">
        <v>1084</v>
      </c>
      <c r="C449" s="117" t="s">
        <v>1413</v>
      </c>
      <c r="D449" s="115">
        <v>0</v>
      </c>
      <c r="E449" s="115">
        <v>0</v>
      </c>
      <c r="F449" s="115">
        <v>0</v>
      </c>
      <c r="G449" s="115">
        <v>0</v>
      </c>
      <c r="H449" s="115">
        <v>0</v>
      </c>
      <c r="I449" s="115">
        <v>0</v>
      </c>
      <c r="J449" s="115">
        <v>0</v>
      </c>
      <c r="K449" s="115">
        <v>0</v>
      </c>
      <c r="L449" s="115">
        <v>0</v>
      </c>
      <c r="M449" s="115">
        <v>0</v>
      </c>
      <c r="N449" s="115">
        <v>0</v>
      </c>
      <c r="O449" s="115">
        <v>0</v>
      </c>
      <c r="P449" s="115">
        <v>0</v>
      </c>
      <c r="Q449" s="115">
        <v>0</v>
      </c>
      <c r="R449" s="115">
        <v>0</v>
      </c>
      <c r="S449" s="115">
        <v>0</v>
      </c>
      <c r="T449" s="115">
        <v>0</v>
      </c>
      <c r="U449" s="115">
        <v>0</v>
      </c>
      <c r="V449" s="115">
        <v>0</v>
      </c>
      <c r="W449" s="115">
        <v>0</v>
      </c>
      <c r="X449" s="115">
        <v>0</v>
      </c>
      <c r="Y449" s="115">
        <v>0</v>
      </c>
      <c r="Z449" s="115">
        <v>0</v>
      </c>
      <c r="AA449" s="115">
        <v>0</v>
      </c>
      <c r="AB449" s="115">
        <v>0</v>
      </c>
      <c r="AC449" s="115">
        <v>0</v>
      </c>
      <c r="AD449" s="115">
        <v>0</v>
      </c>
      <c r="AE449" s="115">
        <v>0</v>
      </c>
      <c r="AF449" s="115">
        <v>0</v>
      </c>
      <c r="AG449" s="115">
        <v>0</v>
      </c>
      <c r="AH449" s="115">
        <v>0</v>
      </c>
      <c r="AI449" s="115">
        <v>0</v>
      </c>
      <c r="AJ449" s="115">
        <v>0</v>
      </c>
      <c r="AK449" s="115">
        <v>0</v>
      </c>
      <c r="AL449" s="115">
        <v>0</v>
      </c>
      <c r="AM449" s="115">
        <f t="shared" si="6"/>
        <v>0</v>
      </c>
      <c r="AP449" s="70"/>
    </row>
    <row r="450" spans="1:42" ht="33" hidden="1" customHeight="1">
      <c r="A450" s="87">
        <v>1435</v>
      </c>
      <c r="B450" s="88" t="s">
        <v>1085</v>
      </c>
      <c r="C450" s="117" t="s">
        <v>1413</v>
      </c>
      <c r="D450" s="115">
        <v>0</v>
      </c>
      <c r="E450" s="115">
        <v>0</v>
      </c>
      <c r="F450" s="115">
        <v>0</v>
      </c>
      <c r="G450" s="115">
        <v>0</v>
      </c>
      <c r="H450" s="115">
        <v>0</v>
      </c>
      <c r="I450" s="115">
        <v>0</v>
      </c>
      <c r="J450" s="115">
        <v>0</v>
      </c>
      <c r="K450" s="115">
        <v>0</v>
      </c>
      <c r="L450" s="115">
        <v>0</v>
      </c>
      <c r="M450" s="115">
        <v>0</v>
      </c>
      <c r="N450" s="115">
        <v>0</v>
      </c>
      <c r="O450" s="115">
        <v>0</v>
      </c>
      <c r="P450" s="115">
        <v>0</v>
      </c>
      <c r="Q450" s="115">
        <v>0</v>
      </c>
      <c r="R450" s="115">
        <v>0</v>
      </c>
      <c r="S450" s="115">
        <v>0</v>
      </c>
      <c r="T450" s="115">
        <v>0</v>
      </c>
      <c r="U450" s="115">
        <v>0</v>
      </c>
      <c r="V450" s="115">
        <v>0</v>
      </c>
      <c r="W450" s="115">
        <v>0</v>
      </c>
      <c r="X450" s="115">
        <v>0</v>
      </c>
      <c r="Y450" s="115">
        <v>0</v>
      </c>
      <c r="Z450" s="115">
        <v>0</v>
      </c>
      <c r="AA450" s="115">
        <v>0</v>
      </c>
      <c r="AB450" s="115">
        <v>0</v>
      </c>
      <c r="AC450" s="115">
        <v>0</v>
      </c>
      <c r="AD450" s="115">
        <v>0</v>
      </c>
      <c r="AE450" s="115">
        <v>0</v>
      </c>
      <c r="AF450" s="115">
        <v>0</v>
      </c>
      <c r="AG450" s="115">
        <v>0</v>
      </c>
      <c r="AH450" s="115">
        <v>0</v>
      </c>
      <c r="AI450" s="115">
        <v>0</v>
      </c>
      <c r="AJ450" s="115">
        <v>0</v>
      </c>
      <c r="AK450" s="115">
        <v>0</v>
      </c>
      <c r="AL450" s="115">
        <v>0</v>
      </c>
      <c r="AM450" s="115">
        <f t="shared" si="6"/>
        <v>0</v>
      </c>
      <c r="AP450" s="70"/>
    </row>
    <row r="451" spans="1:42" ht="33" hidden="1" customHeight="1">
      <c r="A451" s="87">
        <v>1501</v>
      </c>
      <c r="B451" s="88" t="s">
        <v>1086</v>
      </c>
      <c r="C451" s="117" t="s">
        <v>1413</v>
      </c>
      <c r="D451" s="115">
        <v>0</v>
      </c>
      <c r="E451" s="115">
        <v>0</v>
      </c>
      <c r="F451" s="115">
        <v>0</v>
      </c>
      <c r="G451" s="115">
        <v>0</v>
      </c>
      <c r="H451" s="115">
        <v>0</v>
      </c>
      <c r="I451" s="115">
        <v>0</v>
      </c>
      <c r="J451" s="115">
        <v>0</v>
      </c>
      <c r="K451" s="115">
        <v>0</v>
      </c>
      <c r="L451" s="115">
        <v>0</v>
      </c>
      <c r="M451" s="115">
        <v>0</v>
      </c>
      <c r="N451" s="115">
        <v>0</v>
      </c>
      <c r="O451" s="115">
        <v>0</v>
      </c>
      <c r="P451" s="115">
        <v>0</v>
      </c>
      <c r="Q451" s="115">
        <v>0</v>
      </c>
      <c r="R451" s="115">
        <v>0</v>
      </c>
      <c r="S451" s="115">
        <v>0</v>
      </c>
      <c r="T451" s="115">
        <v>0</v>
      </c>
      <c r="U451" s="115">
        <v>0</v>
      </c>
      <c r="V451" s="115">
        <v>0</v>
      </c>
      <c r="W451" s="115">
        <v>0</v>
      </c>
      <c r="X451" s="115">
        <v>0</v>
      </c>
      <c r="Y451" s="115">
        <v>0</v>
      </c>
      <c r="Z451" s="115">
        <v>0</v>
      </c>
      <c r="AA451" s="115">
        <v>0</v>
      </c>
      <c r="AB451" s="115">
        <v>0</v>
      </c>
      <c r="AC451" s="115">
        <v>0</v>
      </c>
      <c r="AD451" s="115">
        <v>0</v>
      </c>
      <c r="AE451" s="115">
        <v>0</v>
      </c>
      <c r="AF451" s="115">
        <v>0</v>
      </c>
      <c r="AG451" s="115">
        <v>0</v>
      </c>
      <c r="AH451" s="115">
        <v>0</v>
      </c>
      <c r="AI451" s="115">
        <v>0</v>
      </c>
      <c r="AJ451" s="115">
        <v>0</v>
      </c>
      <c r="AK451" s="115">
        <v>0</v>
      </c>
      <c r="AL451" s="115">
        <v>0</v>
      </c>
      <c r="AM451" s="115">
        <f t="shared" si="6"/>
        <v>0</v>
      </c>
      <c r="AP451" s="70"/>
    </row>
    <row r="452" spans="1:42" ht="33" hidden="1" customHeight="1">
      <c r="A452" s="87">
        <v>1502</v>
      </c>
      <c r="B452" s="88" t="s">
        <v>1087</v>
      </c>
      <c r="C452" s="117" t="s">
        <v>1413</v>
      </c>
      <c r="D452" s="115">
        <v>0</v>
      </c>
      <c r="E452" s="115">
        <v>0</v>
      </c>
      <c r="F452" s="115">
        <v>0</v>
      </c>
      <c r="G452" s="115">
        <v>0</v>
      </c>
      <c r="H452" s="115">
        <v>0</v>
      </c>
      <c r="I452" s="115">
        <v>0</v>
      </c>
      <c r="J452" s="115">
        <v>0</v>
      </c>
      <c r="K452" s="115">
        <v>0</v>
      </c>
      <c r="L452" s="115">
        <v>0</v>
      </c>
      <c r="M452" s="115">
        <v>0</v>
      </c>
      <c r="N452" s="115">
        <v>0</v>
      </c>
      <c r="O452" s="115">
        <v>0</v>
      </c>
      <c r="P452" s="115">
        <v>0</v>
      </c>
      <c r="Q452" s="115">
        <v>0</v>
      </c>
      <c r="R452" s="115">
        <v>0</v>
      </c>
      <c r="S452" s="115">
        <v>0</v>
      </c>
      <c r="T452" s="115">
        <v>0</v>
      </c>
      <c r="U452" s="115">
        <v>0</v>
      </c>
      <c r="V452" s="115">
        <v>0</v>
      </c>
      <c r="W452" s="115">
        <v>0</v>
      </c>
      <c r="X452" s="115">
        <v>0</v>
      </c>
      <c r="Y452" s="115">
        <v>0</v>
      </c>
      <c r="Z452" s="115">
        <v>0</v>
      </c>
      <c r="AA452" s="115">
        <v>0</v>
      </c>
      <c r="AB452" s="115">
        <v>0</v>
      </c>
      <c r="AC452" s="115">
        <v>0</v>
      </c>
      <c r="AD452" s="115">
        <v>0</v>
      </c>
      <c r="AE452" s="115">
        <v>0</v>
      </c>
      <c r="AF452" s="115">
        <v>0</v>
      </c>
      <c r="AG452" s="115">
        <v>0</v>
      </c>
      <c r="AH452" s="115">
        <v>0</v>
      </c>
      <c r="AI452" s="115">
        <v>0</v>
      </c>
      <c r="AJ452" s="115">
        <v>0</v>
      </c>
      <c r="AK452" s="115">
        <v>0</v>
      </c>
      <c r="AL452" s="115">
        <v>0</v>
      </c>
      <c r="AM452" s="115">
        <f t="shared" si="6"/>
        <v>0</v>
      </c>
      <c r="AP452" s="70"/>
    </row>
    <row r="453" spans="1:42" ht="33" hidden="1" customHeight="1">
      <c r="A453" s="87">
        <v>1503</v>
      </c>
      <c r="B453" s="88" t="s">
        <v>1088</v>
      </c>
      <c r="C453" s="117" t="s">
        <v>1413</v>
      </c>
      <c r="D453" s="115">
        <v>0</v>
      </c>
      <c r="E453" s="115">
        <v>0</v>
      </c>
      <c r="F453" s="115">
        <v>0</v>
      </c>
      <c r="G453" s="115">
        <v>0</v>
      </c>
      <c r="H453" s="115">
        <v>0</v>
      </c>
      <c r="I453" s="115">
        <v>0</v>
      </c>
      <c r="J453" s="115">
        <v>0</v>
      </c>
      <c r="K453" s="115">
        <v>0</v>
      </c>
      <c r="L453" s="115">
        <v>0</v>
      </c>
      <c r="M453" s="115">
        <v>0</v>
      </c>
      <c r="N453" s="115">
        <v>0</v>
      </c>
      <c r="O453" s="115">
        <v>0</v>
      </c>
      <c r="P453" s="115">
        <v>0</v>
      </c>
      <c r="Q453" s="115">
        <v>0</v>
      </c>
      <c r="R453" s="115">
        <v>0</v>
      </c>
      <c r="S453" s="115">
        <v>0</v>
      </c>
      <c r="T453" s="115">
        <v>0</v>
      </c>
      <c r="U453" s="115">
        <v>0</v>
      </c>
      <c r="V453" s="115">
        <v>0</v>
      </c>
      <c r="W453" s="115">
        <v>0</v>
      </c>
      <c r="X453" s="115">
        <v>0</v>
      </c>
      <c r="Y453" s="115">
        <v>0</v>
      </c>
      <c r="Z453" s="115">
        <v>0</v>
      </c>
      <c r="AA453" s="115">
        <v>0</v>
      </c>
      <c r="AB453" s="115">
        <v>0</v>
      </c>
      <c r="AC453" s="115">
        <v>0</v>
      </c>
      <c r="AD453" s="115">
        <v>0</v>
      </c>
      <c r="AE453" s="115">
        <v>0</v>
      </c>
      <c r="AF453" s="115">
        <v>0</v>
      </c>
      <c r="AG453" s="115">
        <v>0</v>
      </c>
      <c r="AH453" s="115">
        <v>0</v>
      </c>
      <c r="AI453" s="115">
        <v>0</v>
      </c>
      <c r="AJ453" s="115">
        <v>0</v>
      </c>
      <c r="AK453" s="115">
        <v>0</v>
      </c>
      <c r="AL453" s="115">
        <v>0</v>
      </c>
      <c r="AM453" s="115">
        <f t="shared" si="6"/>
        <v>0</v>
      </c>
      <c r="AP453" s="70"/>
    </row>
    <row r="454" spans="1:42" ht="33" hidden="1" customHeight="1">
      <c r="A454" s="87">
        <v>1504</v>
      </c>
      <c r="B454" s="88" t="s">
        <v>1089</v>
      </c>
      <c r="C454" s="117" t="s">
        <v>1413</v>
      </c>
      <c r="D454" s="115">
        <v>0</v>
      </c>
      <c r="E454" s="115">
        <v>0</v>
      </c>
      <c r="F454" s="115">
        <v>0</v>
      </c>
      <c r="G454" s="115">
        <v>0</v>
      </c>
      <c r="H454" s="115">
        <v>0</v>
      </c>
      <c r="I454" s="115">
        <v>0</v>
      </c>
      <c r="J454" s="115">
        <v>0</v>
      </c>
      <c r="K454" s="115">
        <v>0</v>
      </c>
      <c r="L454" s="115">
        <v>0</v>
      </c>
      <c r="M454" s="115">
        <v>0</v>
      </c>
      <c r="N454" s="115">
        <v>0</v>
      </c>
      <c r="O454" s="115">
        <v>0</v>
      </c>
      <c r="P454" s="115">
        <v>0</v>
      </c>
      <c r="Q454" s="115">
        <v>0</v>
      </c>
      <c r="R454" s="115">
        <v>0</v>
      </c>
      <c r="S454" s="115">
        <v>0</v>
      </c>
      <c r="T454" s="115">
        <v>0</v>
      </c>
      <c r="U454" s="115">
        <v>0</v>
      </c>
      <c r="V454" s="115">
        <v>0</v>
      </c>
      <c r="W454" s="115">
        <v>0</v>
      </c>
      <c r="X454" s="115">
        <v>0</v>
      </c>
      <c r="Y454" s="115">
        <v>0</v>
      </c>
      <c r="Z454" s="115">
        <v>0</v>
      </c>
      <c r="AA454" s="115">
        <v>0</v>
      </c>
      <c r="AB454" s="115">
        <v>0</v>
      </c>
      <c r="AC454" s="115">
        <v>0</v>
      </c>
      <c r="AD454" s="115">
        <v>0</v>
      </c>
      <c r="AE454" s="115">
        <v>0</v>
      </c>
      <c r="AF454" s="115">
        <v>0</v>
      </c>
      <c r="AG454" s="115">
        <v>0</v>
      </c>
      <c r="AH454" s="115">
        <v>0</v>
      </c>
      <c r="AI454" s="115">
        <v>0</v>
      </c>
      <c r="AJ454" s="115">
        <v>0</v>
      </c>
      <c r="AK454" s="115">
        <v>0</v>
      </c>
      <c r="AL454" s="115">
        <v>0</v>
      </c>
      <c r="AM454" s="115">
        <f t="shared" si="6"/>
        <v>0</v>
      </c>
      <c r="AP454" s="70"/>
    </row>
    <row r="455" spans="1:42" ht="33" hidden="1" customHeight="1">
      <c r="A455" s="87">
        <v>1505</v>
      </c>
      <c r="B455" s="88" t="s">
        <v>1090</v>
      </c>
      <c r="C455" s="117" t="s">
        <v>1413</v>
      </c>
      <c r="D455" s="115">
        <v>0</v>
      </c>
      <c r="E455" s="115">
        <v>0</v>
      </c>
      <c r="F455" s="115">
        <v>0</v>
      </c>
      <c r="G455" s="115">
        <v>0</v>
      </c>
      <c r="H455" s="115">
        <v>0</v>
      </c>
      <c r="I455" s="115">
        <v>0</v>
      </c>
      <c r="J455" s="115">
        <v>0</v>
      </c>
      <c r="K455" s="115">
        <v>0</v>
      </c>
      <c r="L455" s="115">
        <v>0</v>
      </c>
      <c r="M455" s="115">
        <v>0</v>
      </c>
      <c r="N455" s="115">
        <v>0</v>
      </c>
      <c r="O455" s="115">
        <v>0</v>
      </c>
      <c r="P455" s="115">
        <v>0</v>
      </c>
      <c r="Q455" s="115">
        <v>0</v>
      </c>
      <c r="R455" s="115">
        <v>0</v>
      </c>
      <c r="S455" s="115">
        <v>0</v>
      </c>
      <c r="T455" s="115">
        <v>0</v>
      </c>
      <c r="U455" s="115">
        <v>0</v>
      </c>
      <c r="V455" s="115">
        <v>0</v>
      </c>
      <c r="W455" s="115">
        <v>0</v>
      </c>
      <c r="X455" s="115">
        <v>0</v>
      </c>
      <c r="Y455" s="115">
        <v>0</v>
      </c>
      <c r="Z455" s="115">
        <v>0</v>
      </c>
      <c r="AA455" s="115">
        <v>0</v>
      </c>
      <c r="AB455" s="115">
        <v>0</v>
      </c>
      <c r="AC455" s="115">
        <v>0</v>
      </c>
      <c r="AD455" s="115">
        <v>0</v>
      </c>
      <c r="AE455" s="115">
        <v>0</v>
      </c>
      <c r="AF455" s="115">
        <v>0</v>
      </c>
      <c r="AG455" s="115">
        <v>0</v>
      </c>
      <c r="AH455" s="115">
        <v>0</v>
      </c>
      <c r="AI455" s="115">
        <v>0</v>
      </c>
      <c r="AJ455" s="115">
        <v>0</v>
      </c>
      <c r="AK455" s="115">
        <v>0</v>
      </c>
      <c r="AL455" s="115">
        <v>0</v>
      </c>
      <c r="AM455" s="115">
        <f t="shared" si="6"/>
        <v>0</v>
      </c>
      <c r="AP455" s="70"/>
    </row>
    <row r="456" spans="1:42" ht="33" hidden="1" customHeight="1">
      <c r="A456" s="87">
        <v>1506</v>
      </c>
      <c r="B456" s="88" t="s">
        <v>1091</v>
      </c>
      <c r="C456" s="117" t="s">
        <v>1413</v>
      </c>
      <c r="D456" s="115">
        <v>0</v>
      </c>
      <c r="E456" s="115">
        <v>0</v>
      </c>
      <c r="F456" s="115">
        <v>0</v>
      </c>
      <c r="G456" s="115">
        <v>0</v>
      </c>
      <c r="H456" s="115">
        <v>0</v>
      </c>
      <c r="I456" s="115">
        <v>0</v>
      </c>
      <c r="J456" s="115">
        <v>0</v>
      </c>
      <c r="K456" s="115">
        <v>0</v>
      </c>
      <c r="L456" s="115">
        <v>0</v>
      </c>
      <c r="M456" s="115">
        <v>0</v>
      </c>
      <c r="N456" s="115">
        <v>0</v>
      </c>
      <c r="O456" s="115">
        <v>0</v>
      </c>
      <c r="P456" s="115">
        <v>0</v>
      </c>
      <c r="Q456" s="115">
        <v>0</v>
      </c>
      <c r="R456" s="115">
        <v>0</v>
      </c>
      <c r="S456" s="115">
        <v>0</v>
      </c>
      <c r="T456" s="115">
        <v>0</v>
      </c>
      <c r="U456" s="115">
        <v>0</v>
      </c>
      <c r="V456" s="115">
        <v>0</v>
      </c>
      <c r="W456" s="115">
        <v>0</v>
      </c>
      <c r="X456" s="115">
        <v>0</v>
      </c>
      <c r="Y456" s="115">
        <v>0</v>
      </c>
      <c r="Z456" s="115">
        <v>0</v>
      </c>
      <c r="AA456" s="115">
        <v>0</v>
      </c>
      <c r="AB456" s="115">
        <v>0</v>
      </c>
      <c r="AC456" s="115">
        <v>0</v>
      </c>
      <c r="AD456" s="115">
        <v>0</v>
      </c>
      <c r="AE456" s="115">
        <v>0</v>
      </c>
      <c r="AF456" s="115">
        <v>0</v>
      </c>
      <c r="AG456" s="115">
        <v>0</v>
      </c>
      <c r="AH456" s="115">
        <v>0</v>
      </c>
      <c r="AI456" s="115">
        <v>0</v>
      </c>
      <c r="AJ456" s="115">
        <v>0</v>
      </c>
      <c r="AK456" s="115">
        <v>0</v>
      </c>
      <c r="AL456" s="115">
        <v>0</v>
      </c>
      <c r="AM456" s="115">
        <f t="shared" si="6"/>
        <v>0</v>
      </c>
      <c r="AP456" s="70"/>
    </row>
    <row r="457" spans="1:42" ht="33" hidden="1" customHeight="1">
      <c r="A457" s="87">
        <v>1507</v>
      </c>
      <c r="B457" s="88" t="s">
        <v>1092</v>
      </c>
      <c r="C457" s="117" t="s">
        <v>1413</v>
      </c>
      <c r="D457" s="115">
        <v>0</v>
      </c>
      <c r="E457" s="115">
        <v>0</v>
      </c>
      <c r="F457" s="115">
        <v>0</v>
      </c>
      <c r="G457" s="115">
        <v>0</v>
      </c>
      <c r="H457" s="115">
        <v>0</v>
      </c>
      <c r="I457" s="115">
        <v>0</v>
      </c>
      <c r="J457" s="115">
        <v>0</v>
      </c>
      <c r="K457" s="115">
        <v>0</v>
      </c>
      <c r="L457" s="115">
        <v>0</v>
      </c>
      <c r="M457" s="115">
        <v>0</v>
      </c>
      <c r="N457" s="115">
        <v>0</v>
      </c>
      <c r="O457" s="115">
        <v>0</v>
      </c>
      <c r="P457" s="115">
        <v>0</v>
      </c>
      <c r="Q457" s="115">
        <v>0</v>
      </c>
      <c r="R457" s="115">
        <v>0</v>
      </c>
      <c r="S457" s="115">
        <v>0</v>
      </c>
      <c r="T457" s="115">
        <v>0</v>
      </c>
      <c r="U457" s="115">
        <v>0</v>
      </c>
      <c r="V457" s="115">
        <v>0</v>
      </c>
      <c r="W457" s="115">
        <v>0</v>
      </c>
      <c r="X457" s="115">
        <v>0</v>
      </c>
      <c r="Y457" s="115">
        <v>0</v>
      </c>
      <c r="Z457" s="115">
        <v>0</v>
      </c>
      <c r="AA457" s="115">
        <v>0</v>
      </c>
      <c r="AB457" s="115">
        <v>0</v>
      </c>
      <c r="AC457" s="115">
        <v>0</v>
      </c>
      <c r="AD457" s="115">
        <v>0</v>
      </c>
      <c r="AE457" s="115">
        <v>0</v>
      </c>
      <c r="AF457" s="115">
        <v>0</v>
      </c>
      <c r="AG457" s="115">
        <v>0</v>
      </c>
      <c r="AH457" s="115">
        <v>0</v>
      </c>
      <c r="AI457" s="115">
        <v>0</v>
      </c>
      <c r="AJ457" s="115">
        <v>0</v>
      </c>
      <c r="AK457" s="115">
        <v>0</v>
      </c>
      <c r="AL457" s="115">
        <v>0</v>
      </c>
      <c r="AM457" s="115">
        <f t="shared" si="6"/>
        <v>0</v>
      </c>
      <c r="AP457" s="70"/>
    </row>
    <row r="458" spans="1:42" ht="33" hidden="1" customHeight="1">
      <c r="A458" s="87">
        <v>1508</v>
      </c>
      <c r="B458" s="88" t="s">
        <v>1093</v>
      </c>
      <c r="C458" s="117" t="s">
        <v>1413</v>
      </c>
      <c r="D458" s="115">
        <v>0</v>
      </c>
      <c r="E458" s="115">
        <v>0</v>
      </c>
      <c r="F458" s="115">
        <v>0</v>
      </c>
      <c r="G458" s="115">
        <v>0</v>
      </c>
      <c r="H458" s="115">
        <v>0</v>
      </c>
      <c r="I458" s="115">
        <v>0</v>
      </c>
      <c r="J458" s="115">
        <v>0</v>
      </c>
      <c r="K458" s="115">
        <v>0</v>
      </c>
      <c r="L458" s="115">
        <v>0</v>
      </c>
      <c r="M458" s="115">
        <v>0</v>
      </c>
      <c r="N458" s="115">
        <v>0</v>
      </c>
      <c r="O458" s="115">
        <v>0</v>
      </c>
      <c r="P458" s="115">
        <v>0</v>
      </c>
      <c r="Q458" s="115">
        <v>0</v>
      </c>
      <c r="R458" s="115">
        <v>0</v>
      </c>
      <c r="S458" s="115">
        <v>0</v>
      </c>
      <c r="T458" s="115">
        <v>0</v>
      </c>
      <c r="U458" s="115">
        <v>0</v>
      </c>
      <c r="V458" s="115">
        <v>0</v>
      </c>
      <c r="W458" s="115">
        <v>0</v>
      </c>
      <c r="X458" s="115">
        <v>0</v>
      </c>
      <c r="Y458" s="115">
        <v>0</v>
      </c>
      <c r="Z458" s="115">
        <v>0</v>
      </c>
      <c r="AA458" s="115">
        <v>0</v>
      </c>
      <c r="AB458" s="115">
        <v>0</v>
      </c>
      <c r="AC458" s="115">
        <v>0</v>
      </c>
      <c r="AD458" s="115">
        <v>0</v>
      </c>
      <c r="AE458" s="115">
        <v>0</v>
      </c>
      <c r="AF458" s="115">
        <v>0</v>
      </c>
      <c r="AG458" s="115">
        <v>0</v>
      </c>
      <c r="AH458" s="115">
        <v>0</v>
      </c>
      <c r="AI458" s="115">
        <v>0</v>
      </c>
      <c r="AJ458" s="115">
        <v>0</v>
      </c>
      <c r="AK458" s="115">
        <v>0</v>
      </c>
      <c r="AL458" s="115">
        <v>0</v>
      </c>
      <c r="AM458" s="115">
        <f t="shared" si="6"/>
        <v>0</v>
      </c>
      <c r="AP458" s="70"/>
    </row>
    <row r="459" spans="1:42" ht="33" hidden="1" customHeight="1">
      <c r="A459" s="87">
        <v>1509</v>
      </c>
      <c r="B459" s="88" t="s">
        <v>1094</v>
      </c>
      <c r="C459" s="117" t="s">
        <v>1413</v>
      </c>
      <c r="D459" s="115">
        <v>0</v>
      </c>
      <c r="E459" s="115">
        <v>0</v>
      </c>
      <c r="F459" s="115">
        <v>0</v>
      </c>
      <c r="G459" s="115">
        <v>0</v>
      </c>
      <c r="H459" s="115">
        <v>0</v>
      </c>
      <c r="I459" s="115">
        <v>0</v>
      </c>
      <c r="J459" s="115">
        <v>0</v>
      </c>
      <c r="K459" s="115">
        <v>0</v>
      </c>
      <c r="L459" s="115">
        <v>0</v>
      </c>
      <c r="M459" s="115">
        <v>0</v>
      </c>
      <c r="N459" s="115">
        <v>0</v>
      </c>
      <c r="O459" s="115">
        <v>0</v>
      </c>
      <c r="P459" s="115">
        <v>0</v>
      </c>
      <c r="Q459" s="115">
        <v>0</v>
      </c>
      <c r="R459" s="115">
        <v>0</v>
      </c>
      <c r="S459" s="115">
        <v>0</v>
      </c>
      <c r="T459" s="115">
        <v>0</v>
      </c>
      <c r="U459" s="115">
        <v>0</v>
      </c>
      <c r="V459" s="115">
        <v>0</v>
      </c>
      <c r="W459" s="115">
        <v>0</v>
      </c>
      <c r="X459" s="115">
        <v>0</v>
      </c>
      <c r="Y459" s="115">
        <v>0</v>
      </c>
      <c r="Z459" s="115">
        <v>0</v>
      </c>
      <c r="AA459" s="115">
        <v>0</v>
      </c>
      <c r="AB459" s="115">
        <v>0</v>
      </c>
      <c r="AC459" s="115">
        <v>0</v>
      </c>
      <c r="AD459" s="115">
        <v>0</v>
      </c>
      <c r="AE459" s="115">
        <v>0</v>
      </c>
      <c r="AF459" s="115">
        <v>0</v>
      </c>
      <c r="AG459" s="115">
        <v>0</v>
      </c>
      <c r="AH459" s="115">
        <v>0</v>
      </c>
      <c r="AI459" s="115">
        <v>0</v>
      </c>
      <c r="AJ459" s="115">
        <v>0</v>
      </c>
      <c r="AK459" s="115">
        <v>0</v>
      </c>
      <c r="AL459" s="115">
        <v>0</v>
      </c>
      <c r="AM459" s="115">
        <f t="shared" ref="AM459:AM522" si="7">SUM(D459:AL459)</f>
        <v>0</v>
      </c>
      <c r="AP459" s="70"/>
    </row>
    <row r="460" spans="1:42" ht="33" hidden="1" customHeight="1">
      <c r="A460" s="87">
        <v>1510</v>
      </c>
      <c r="B460" s="88" t="s">
        <v>1095</v>
      </c>
      <c r="C460" s="117" t="s">
        <v>1413</v>
      </c>
      <c r="D460" s="115">
        <v>0</v>
      </c>
      <c r="E460" s="115">
        <v>0</v>
      </c>
      <c r="F460" s="115">
        <v>0</v>
      </c>
      <c r="G460" s="115">
        <v>0</v>
      </c>
      <c r="H460" s="115">
        <v>0</v>
      </c>
      <c r="I460" s="115">
        <v>0</v>
      </c>
      <c r="J460" s="115">
        <v>0</v>
      </c>
      <c r="K460" s="115">
        <v>0</v>
      </c>
      <c r="L460" s="115">
        <v>0</v>
      </c>
      <c r="M460" s="115">
        <v>0</v>
      </c>
      <c r="N460" s="115">
        <v>0</v>
      </c>
      <c r="O460" s="115">
        <v>0</v>
      </c>
      <c r="P460" s="115">
        <v>0</v>
      </c>
      <c r="Q460" s="115">
        <v>0</v>
      </c>
      <c r="R460" s="115">
        <v>0</v>
      </c>
      <c r="S460" s="115">
        <v>0</v>
      </c>
      <c r="T460" s="115">
        <v>0</v>
      </c>
      <c r="U460" s="115">
        <v>0</v>
      </c>
      <c r="V460" s="115">
        <v>0</v>
      </c>
      <c r="W460" s="115">
        <v>0</v>
      </c>
      <c r="X460" s="115">
        <v>0</v>
      </c>
      <c r="Y460" s="115">
        <v>0</v>
      </c>
      <c r="Z460" s="115">
        <v>0</v>
      </c>
      <c r="AA460" s="115">
        <v>0</v>
      </c>
      <c r="AB460" s="115">
        <v>0</v>
      </c>
      <c r="AC460" s="115">
        <v>0</v>
      </c>
      <c r="AD460" s="115">
        <v>0</v>
      </c>
      <c r="AE460" s="115">
        <v>0</v>
      </c>
      <c r="AF460" s="115">
        <v>0</v>
      </c>
      <c r="AG460" s="115">
        <v>0</v>
      </c>
      <c r="AH460" s="115">
        <v>0</v>
      </c>
      <c r="AI460" s="115">
        <v>0</v>
      </c>
      <c r="AJ460" s="115">
        <v>0</v>
      </c>
      <c r="AK460" s="115">
        <v>0</v>
      </c>
      <c r="AL460" s="115">
        <v>0</v>
      </c>
      <c r="AM460" s="115">
        <f t="shared" si="7"/>
        <v>0</v>
      </c>
      <c r="AP460" s="70"/>
    </row>
    <row r="461" spans="1:42" ht="33" hidden="1" customHeight="1">
      <c r="A461" s="87">
        <v>1511</v>
      </c>
      <c r="B461" s="88" t="s">
        <v>1096</v>
      </c>
      <c r="C461" s="117" t="s">
        <v>1413</v>
      </c>
      <c r="D461" s="115">
        <v>0</v>
      </c>
      <c r="E461" s="115">
        <v>0</v>
      </c>
      <c r="F461" s="115">
        <v>0</v>
      </c>
      <c r="G461" s="115">
        <v>0</v>
      </c>
      <c r="H461" s="115">
        <v>0</v>
      </c>
      <c r="I461" s="115">
        <v>0</v>
      </c>
      <c r="J461" s="115">
        <v>0</v>
      </c>
      <c r="K461" s="115">
        <v>0</v>
      </c>
      <c r="L461" s="115">
        <v>0</v>
      </c>
      <c r="M461" s="115">
        <v>0</v>
      </c>
      <c r="N461" s="115">
        <v>0</v>
      </c>
      <c r="O461" s="115">
        <v>0</v>
      </c>
      <c r="P461" s="115">
        <v>0</v>
      </c>
      <c r="Q461" s="115">
        <v>0</v>
      </c>
      <c r="R461" s="115">
        <v>0</v>
      </c>
      <c r="S461" s="115">
        <v>0</v>
      </c>
      <c r="T461" s="115">
        <v>0</v>
      </c>
      <c r="U461" s="115">
        <v>0</v>
      </c>
      <c r="V461" s="115">
        <v>0</v>
      </c>
      <c r="W461" s="115">
        <v>0</v>
      </c>
      <c r="X461" s="115">
        <v>0</v>
      </c>
      <c r="Y461" s="115">
        <v>0</v>
      </c>
      <c r="Z461" s="115">
        <v>0</v>
      </c>
      <c r="AA461" s="115">
        <v>0</v>
      </c>
      <c r="AB461" s="115">
        <v>0</v>
      </c>
      <c r="AC461" s="115">
        <v>0</v>
      </c>
      <c r="AD461" s="115">
        <v>0</v>
      </c>
      <c r="AE461" s="115">
        <v>0</v>
      </c>
      <c r="AF461" s="115">
        <v>0</v>
      </c>
      <c r="AG461" s="115">
        <v>0</v>
      </c>
      <c r="AH461" s="115">
        <v>0</v>
      </c>
      <c r="AI461" s="115">
        <v>0</v>
      </c>
      <c r="AJ461" s="115">
        <v>0</v>
      </c>
      <c r="AK461" s="115">
        <v>0</v>
      </c>
      <c r="AL461" s="115">
        <v>0</v>
      </c>
      <c r="AM461" s="115">
        <f t="shared" si="7"/>
        <v>0</v>
      </c>
      <c r="AP461" s="70"/>
    </row>
    <row r="462" spans="1:42" ht="33" hidden="1" customHeight="1">
      <c r="A462" s="87">
        <v>1512</v>
      </c>
      <c r="B462" s="88" t="s">
        <v>1097</v>
      </c>
      <c r="C462" s="117" t="s">
        <v>1413</v>
      </c>
      <c r="D462" s="115">
        <v>0</v>
      </c>
      <c r="E462" s="115">
        <v>0</v>
      </c>
      <c r="F462" s="115">
        <v>0</v>
      </c>
      <c r="G462" s="115">
        <v>0</v>
      </c>
      <c r="H462" s="115">
        <v>0</v>
      </c>
      <c r="I462" s="115">
        <v>0</v>
      </c>
      <c r="J462" s="115">
        <v>0</v>
      </c>
      <c r="K462" s="115">
        <v>0</v>
      </c>
      <c r="L462" s="115">
        <v>0</v>
      </c>
      <c r="M462" s="115">
        <v>0</v>
      </c>
      <c r="N462" s="115">
        <v>0</v>
      </c>
      <c r="O462" s="115">
        <v>0</v>
      </c>
      <c r="P462" s="115">
        <v>0</v>
      </c>
      <c r="Q462" s="115">
        <v>0</v>
      </c>
      <c r="R462" s="115">
        <v>0</v>
      </c>
      <c r="S462" s="115">
        <v>0</v>
      </c>
      <c r="T462" s="115">
        <v>0</v>
      </c>
      <c r="U462" s="115">
        <v>0</v>
      </c>
      <c r="V462" s="115">
        <v>0</v>
      </c>
      <c r="W462" s="115">
        <v>0</v>
      </c>
      <c r="X462" s="115">
        <v>0</v>
      </c>
      <c r="Y462" s="115">
        <v>0</v>
      </c>
      <c r="Z462" s="115">
        <v>0</v>
      </c>
      <c r="AA462" s="115">
        <v>0</v>
      </c>
      <c r="AB462" s="115">
        <v>0</v>
      </c>
      <c r="AC462" s="115">
        <v>0</v>
      </c>
      <c r="AD462" s="115">
        <v>0</v>
      </c>
      <c r="AE462" s="115">
        <v>0</v>
      </c>
      <c r="AF462" s="115">
        <v>0</v>
      </c>
      <c r="AG462" s="115">
        <v>0</v>
      </c>
      <c r="AH462" s="115">
        <v>0</v>
      </c>
      <c r="AI462" s="115">
        <v>0</v>
      </c>
      <c r="AJ462" s="115">
        <v>0</v>
      </c>
      <c r="AK462" s="115">
        <v>0</v>
      </c>
      <c r="AL462" s="115">
        <v>0</v>
      </c>
      <c r="AM462" s="115">
        <f t="shared" si="7"/>
        <v>0</v>
      </c>
      <c r="AP462" s="70"/>
    </row>
    <row r="463" spans="1:42" ht="33" hidden="1" customHeight="1">
      <c r="A463" s="87">
        <v>1513</v>
      </c>
      <c r="B463" s="88" t="s">
        <v>1098</v>
      </c>
      <c r="C463" s="117" t="s">
        <v>1413</v>
      </c>
      <c r="D463" s="115">
        <v>0</v>
      </c>
      <c r="E463" s="115">
        <v>0</v>
      </c>
      <c r="F463" s="115">
        <v>0</v>
      </c>
      <c r="G463" s="115">
        <v>0</v>
      </c>
      <c r="H463" s="115">
        <v>0</v>
      </c>
      <c r="I463" s="115">
        <v>0</v>
      </c>
      <c r="J463" s="115">
        <v>0</v>
      </c>
      <c r="K463" s="115">
        <v>0</v>
      </c>
      <c r="L463" s="115">
        <v>0</v>
      </c>
      <c r="M463" s="115">
        <v>0</v>
      </c>
      <c r="N463" s="115">
        <v>0</v>
      </c>
      <c r="O463" s="115">
        <v>0</v>
      </c>
      <c r="P463" s="115">
        <v>0</v>
      </c>
      <c r="Q463" s="115">
        <v>0</v>
      </c>
      <c r="R463" s="115">
        <v>0</v>
      </c>
      <c r="S463" s="115">
        <v>0</v>
      </c>
      <c r="T463" s="115">
        <v>0</v>
      </c>
      <c r="U463" s="115">
        <v>0</v>
      </c>
      <c r="V463" s="115">
        <v>0</v>
      </c>
      <c r="W463" s="115">
        <v>0</v>
      </c>
      <c r="X463" s="115">
        <v>0</v>
      </c>
      <c r="Y463" s="115">
        <v>0</v>
      </c>
      <c r="Z463" s="115">
        <v>0</v>
      </c>
      <c r="AA463" s="115">
        <v>0</v>
      </c>
      <c r="AB463" s="115">
        <v>0</v>
      </c>
      <c r="AC463" s="115">
        <v>0</v>
      </c>
      <c r="AD463" s="115">
        <v>0</v>
      </c>
      <c r="AE463" s="115">
        <v>0</v>
      </c>
      <c r="AF463" s="115">
        <v>0</v>
      </c>
      <c r="AG463" s="115">
        <v>0</v>
      </c>
      <c r="AH463" s="115">
        <v>0</v>
      </c>
      <c r="AI463" s="115">
        <v>0</v>
      </c>
      <c r="AJ463" s="115">
        <v>0</v>
      </c>
      <c r="AK463" s="115">
        <v>0</v>
      </c>
      <c r="AL463" s="115">
        <v>0</v>
      </c>
      <c r="AM463" s="115">
        <f t="shared" si="7"/>
        <v>0</v>
      </c>
      <c r="AP463" s="70"/>
    </row>
    <row r="464" spans="1:42" ht="33" hidden="1" customHeight="1">
      <c r="A464" s="87">
        <v>1514</v>
      </c>
      <c r="B464" s="88" t="s">
        <v>1099</v>
      </c>
      <c r="C464" s="117" t="s">
        <v>1413</v>
      </c>
      <c r="D464" s="115">
        <v>0</v>
      </c>
      <c r="E464" s="115">
        <v>0</v>
      </c>
      <c r="F464" s="115">
        <v>0</v>
      </c>
      <c r="G464" s="115">
        <v>0</v>
      </c>
      <c r="H464" s="115">
        <v>0</v>
      </c>
      <c r="I464" s="115">
        <v>0</v>
      </c>
      <c r="J464" s="115">
        <v>0</v>
      </c>
      <c r="K464" s="115">
        <v>0</v>
      </c>
      <c r="L464" s="115">
        <v>0</v>
      </c>
      <c r="M464" s="115">
        <v>0</v>
      </c>
      <c r="N464" s="115">
        <v>0</v>
      </c>
      <c r="O464" s="115">
        <v>0</v>
      </c>
      <c r="P464" s="115">
        <v>0</v>
      </c>
      <c r="Q464" s="115">
        <v>0</v>
      </c>
      <c r="R464" s="115">
        <v>0</v>
      </c>
      <c r="S464" s="115">
        <v>0</v>
      </c>
      <c r="T464" s="115">
        <v>0</v>
      </c>
      <c r="U464" s="115">
        <v>0</v>
      </c>
      <c r="V464" s="115">
        <v>0</v>
      </c>
      <c r="W464" s="115">
        <v>0</v>
      </c>
      <c r="X464" s="115">
        <v>0</v>
      </c>
      <c r="Y464" s="115">
        <v>0</v>
      </c>
      <c r="Z464" s="115">
        <v>0</v>
      </c>
      <c r="AA464" s="115">
        <v>0</v>
      </c>
      <c r="AB464" s="115">
        <v>0</v>
      </c>
      <c r="AC464" s="115">
        <v>0</v>
      </c>
      <c r="AD464" s="115">
        <v>0</v>
      </c>
      <c r="AE464" s="115">
        <v>0</v>
      </c>
      <c r="AF464" s="115">
        <v>0</v>
      </c>
      <c r="AG464" s="115">
        <v>0</v>
      </c>
      <c r="AH464" s="115">
        <v>0</v>
      </c>
      <c r="AI464" s="115">
        <v>0</v>
      </c>
      <c r="AJ464" s="115">
        <v>0</v>
      </c>
      <c r="AK464" s="115">
        <v>0</v>
      </c>
      <c r="AL464" s="115">
        <v>0</v>
      </c>
      <c r="AM464" s="115">
        <f t="shared" si="7"/>
        <v>0</v>
      </c>
      <c r="AP464" s="70"/>
    </row>
    <row r="465" spans="1:42" ht="33" hidden="1" customHeight="1">
      <c r="A465" s="87">
        <v>1515</v>
      </c>
      <c r="B465" s="88" t="s">
        <v>1100</v>
      </c>
      <c r="C465" s="117" t="s">
        <v>1413</v>
      </c>
      <c r="D465" s="115">
        <v>0</v>
      </c>
      <c r="E465" s="115">
        <v>0</v>
      </c>
      <c r="F465" s="115">
        <v>0</v>
      </c>
      <c r="G465" s="115">
        <v>0</v>
      </c>
      <c r="H465" s="115">
        <v>0</v>
      </c>
      <c r="I465" s="115">
        <v>0</v>
      </c>
      <c r="J465" s="115">
        <v>0</v>
      </c>
      <c r="K465" s="115">
        <v>0</v>
      </c>
      <c r="L465" s="115">
        <v>0</v>
      </c>
      <c r="M465" s="115">
        <v>0</v>
      </c>
      <c r="N465" s="115">
        <v>0</v>
      </c>
      <c r="O465" s="115">
        <v>0</v>
      </c>
      <c r="P465" s="115">
        <v>0</v>
      </c>
      <c r="Q465" s="115">
        <v>0</v>
      </c>
      <c r="R465" s="115">
        <v>0</v>
      </c>
      <c r="S465" s="115">
        <v>0</v>
      </c>
      <c r="T465" s="115">
        <v>0</v>
      </c>
      <c r="U465" s="115">
        <v>0</v>
      </c>
      <c r="V465" s="115">
        <v>0</v>
      </c>
      <c r="W465" s="115">
        <v>0</v>
      </c>
      <c r="X465" s="115">
        <v>0</v>
      </c>
      <c r="Y465" s="115">
        <v>0</v>
      </c>
      <c r="Z465" s="115">
        <v>0</v>
      </c>
      <c r="AA465" s="115">
        <v>0</v>
      </c>
      <c r="AB465" s="115">
        <v>0</v>
      </c>
      <c r="AC465" s="115">
        <v>0</v>
      </c>
      <c r="AD465" s="115">
        <v>0</v>
      </c>
      <c r="AE465" s="115">
        <v>0</v>
      </c>
      <c r="AF465" s="115">
        <v>0</v>
      </c>
      <c r="AG465" s="115">
        <v>0</v>
      </c>
      <c r="AH465" s="115">
        <v>0</v>
      </c>
      <c r="AI465" s="115">
        <v>0</v>
      </c>
      <c r="AJ465" s="115">
        <v>0</v>
      </c>
      <c r="AK465" s="115">
        <v>0</v>
      </c>
      <c r="AL465" s="115">
        <v>0</v>
      </c>
      <c r="AM465" s="115">
        <f t="shared" si="7"/>
        <v>0</v>
      </c>
      <c r="AP465" s="70"/>
    </row>
    <row r="466" spans="1:42" ht="33" hidden="1" customHeight="1">
      <c r="A466" s="87">
        <v>1516</v>
      </c>
      <c r="B466" s="88" t="s">
        <v>1101</v>
      </c>
      <c r="C466" s="117" t="s">
        <v>1413</v>
      </c>
      <c r="D466" s="115">
        <v>0</v>
      </c>
      <c r="E466" s="115">
        <v>0</v>
      </c>
      <c r="F466" s="115">
        <v>0</v>
      </c>
      <c r="G466" s="115">
        <v>0</v>
      </c>
      <c r="H466" s="115">
        <v>0</v>
      </c>
      <c r="I466" s="115">
        <v>0</v>
      </c>
      <c r="J466" s="115">
        <v>0</v>
      </c>
      <c r="K466" s="115">
        <v>0</v>
      </c>
      <c r="L466" s="115">
        <v>0</v>
      </c>
      <c r="M466" s="115">
        <v>0</v>
      </c>
      <c r="N466" s="115">
        <v>0</v>
      </c>
      <c r="O466" s="115">
        <v>0</v>
      </c>
      <c r="P466" s="115">
        <v>0</v>
      </c>
      <c r="Q466" s="115">
        <v>0</v>
      </c>
      <c r="R466" s="115">
        <v>0</v>
      </c>
      <c r="S466" s="115">
        <v>0</v>
      </c>
      <c r="T466" s="115">
        <v>0</v>
      </c>
      <c r="U466" s="115">
        <v>0</v>
      </c>
      <c r="V466" s="115">
        <v>0</v>
      </c>
      <c r="W466" s="115">
        <v>0</v>
      </c>
      <c r="X466" s="115">
        <v>0</v>
      </c>
      <c r="Y466" s="115">
        <v>0</v>
      </c>
      <c r="Z466" s="115">
        <v>0</v>
      </c>
      <c r="AA466" s="115">
        <v>0</v>
      </c>
      <c r="AB466" s="115">
        <v>0</v>
      </c>
      <c r="AC466" s="115">
        <v>0</v>
      </c>
      <c r="AD466" s="115">
        <v>0</v>
      </c>
      <c r="AE466" s="115">
        <v>0</v>
      </c>
      <c r="AF466" s="115">
        <v>0</v>
      </c>
      <c r="AG466" s="115">
        <v>0</v>
      </c>
      <c r="AH466" s="115">
        <v>0</v>
      </c>
      <c r="AI466" s="115">
        <v>0</v>
      </c>
      <c r="AJ466" s="115">
        <v>0</v>
      </c>
      <c r="AK466" s="115">
        <v>0</v>
      </c>
      <c r="AL466" s="115">
        <v>0</v>
      </c>
      <c r="AM466" s="115">
        <f t="shared" si="7"/>
        <v>0</v>
      </c>
      <c r="AP466" s="70"/>
    </row>
    <row r="467" spans="1:42" ht="33" hidden="1" customHeight="1">
      <c r="A467" s="87">
        <v>1517</v>
      </c>
      <c r="B467" s="88" t="s">
        <v>1102</v>
      </c>
      <c r="C467" s="117" t="s">
        <v>1413</v>
      </c>
      <c r="D467" s="115">
        <v>0</v>
      </c>
      <c r="E467" s="115">
        <v>0</v>
      </c>
      <c r="F467" s="115">
        <v>0</v>
      </c>
      <c r="G467" s="115">
        <v>0</v>
      </c>
      <c r="H467" s="115">
        <v>0</v>
      </c>
      <c r="I467" s="115">
        <v>0</v>
      </c>
      <c r="J467" s="115">
        <v>0</v>
      </c>
      <c r="K467" s="115">
        <v>0</v>
      </c>
      <c r="L467" s="115">
        <v>0</v>
      </c>
      <c r="M467" s="115">
        <v>0</v>
      </c>
      <c r="N467" s="115">
        <v>0</v>
      </c>
      <c r="O467" s="115">
        <v>0</v>
      </c>
      <c r="P467" s="115">
        <v>0</v>
      </c>
      <c r="Q467" s="115">
        <v>0</v>
      </c>
      <c r="R467" s="115">
        <v>0</v>
      </c>
      <c r="S467" s="115">
        <v>0</v>
      </c>
      <c r="T467" s="115">
        <v>0</v>
      </c>
      <c r="U467" s="115">
        <v>0</v>
      </c>
      <c r="V467" s="115">
        <v>0</v>
      </c>
      <c r="W467" s="115">
        <v>0</v>
      </c>
      <c r="X467" s="115">
        <v>0</v>
      </c>
      <c r="Y467" s="115">
        <v>0</v>
      </c>
      <c r="Z467" s="115">
        <v>0</v>
      </c>
      <c r="AA467" s="115">
        <v>0</v>
      </c>
      <c r="AB467" s="115">
        <v>0</v>
      </c>
      <c r="AC467" s="115">
        <v>0</v>
      </c>
      <c r="AD467" s="115">
        <v>0</v>
      </c>
      <c r="AE467" s="115">
        <v>0</v>
      </c>
      <c r="AF467" s="115">
        <v>0</v>
      </c>
      <c r="AG467" s="115">
        <v>0</v>
      </c>
      <c r="AH467" s="115">
        <v>0</v>
      </c>
      <c r="AI467" s="115">
        <v>0</v>
      </c>
      <c r="AJ467" s="115">
        <v>0</v>
      </c>
      <c r="AK467" s="115">
        <v>0</v>
      </c>
      <c r="AL467" s="115">
        <v>0</v>
      </c>
      <c r="AM467" s="115">
        <f t="shared" si="7"/>
        <v>0</v>
      </c>
      <c r="AP467" s="70"/>
    </row>
    <row r="468" spans="1:42" ht="33" hidden="1" customHeight="1">
      <c r="A468" s="87">
        <v>1518</v>
      </c>
      <c r="B468" s="88" t="s">
        <v>1103</v>
      </c>
      <c r="C468" s="117" t="s">
        <v>1413</v>
      </c>
      <c r="D468" s="115">
        <v>0</v>
      </c>
      <c r="E468" s="115">
        <v>0</v>
      </c>
      <c r="F468" s="115">
        <v>0</v>
      </c>
      <c r="G468" s="115">
        <v>0</v>
      </c>
      <c r="H468" s="115">
        <v>0</v>
      </c>
      <c r="I468" s="115">
        <v>0</v>
      </c>
      <c r="J468" s="115">
        <v>0</v>
      </c>
      <c r="K468" s="115">
        <v>0</v>
      </c>
      <c r="L468" s="115">
        <v>0</v>
      </c>
      <c r="M468" s="115">
        <v>0</v>
      </c>
      <c r="N468" s="115">
        <v>0</v>
      </c>
      <c r="O468" s="115">
        <v>0</v>
      </c>
      <c r="P468" s="115">
        <v>0</v>
      </c>
      <c r="Q468" s="115">
        <v>0</v>
      </c>
      <c r="R468" s="115">
        <v>0</v>
      </c>
      <c r="S468" s="115">
        <v>0</v>
      </c>
      <c r="T468" s="115">
        <v>0</v>
      </c>
      <c r="U468" s="115">
        <v>0</v>
      </c>
      <c r="V468" s="115">
        <v>0</v>
      </c>
      <c r="W468" s="115">
        <v>0</v>
      </c>
      <c r="X468" s="115">
        <v>0</v>
      </c>
      <c r="Y468" s="115">
        <v>0</v>
      </c>
      <c r="Z468" s="115">
        <v>0</v>
      </c>
      <c r="AA468" s="115">
        <v>0</v>
      </c>
      <c r="AB468" s="115">
        <v>0</v>
      </c>
      <c r="AC468" s="115">
        <v>0</v>
      </c>
      <c r="AD468" s="115">
        <v>0</v>
      </c>
      <c r="AE468" s="115">
        <v>0</v>
      </c>
      <c r="AF468" s="115">
        <v>0</v>
      </c>
      <c r="AG468" s="115">
        <v>0</v>
      </c>
      <c r="AH468" s="115">
        <v>0</v>
      </c>
      <c r="AI468" s="115">
        <v>0</v>
      </c>
      <c r="AJ468" s="115">
        <v>0</v>
      </c>
      <c r="AK468" s="115">
        <v>0</v>
      </c>
      <c r="AL468" s="115">
        <v>0</v>
      </c>
      <c r="AM468" s="115">
        <f t="shared" si="7"/>
        <v>0</v>
      </c>
      <c r="AP468" s="70"/>
    </row>
    <row r="469" spans="1:42" ht="33" hidden="1" customHeight="1">
      <c r="A469" s="87">
        <v>1519</v>
      </c>
      <c r="B469" s="88" t="s">
        <v>1104</v>
      </c>
      <c r="C469" s="117" t="s">
        <v>1413</v>
      </c>
      <c r="D469" s="115">
        <v>0</v>
      </c>
      <c r="E469" s="115">
        <v>0</v>
      </c>
      <c r="F469" s="115">
        <v>0</v>
      </c>
      <c r="G469" s="115">
        <v>0</v>
      </c>
      <c r="H469" s="115">
        <v>0</v>
      </c>
      <c r="I469" s="115">
        <v>0</v>
      </c>
      <c r="J469" s="115">
        <v>0</v>
      </c>
      <c r="K469" s="115">
        <v>0</v>
      </c>
      <c r="L469" s="115">
        <v>0</v>
      </c>
      <c r="M469" s="115">
        <v>0</v>
      </c>
      <c r="N469" s="115">
        <v>0</v>
      </c>
      <c r="O469" s="115">
        <v>0</v>
      </c>
      <c r="P469" s="115">
        <v>0</v>
      </c>
      <c r="Q469" s="115">
        <v>0</v>
      </c>
      <c r="R469" s="115">
        <v>0</v>
      </c>
      <c r="S469" s="115">
        <v>0</v>
      </c>
      <c r="T469" s="115">
        <v>0</v>
      </c>
      <c r="U469" s="115">
        <v>0</v>
      </c>
      <c r="V469" s="115">
        <v>0</v>
      </c>
      <c r="W469" s="115">
        <v>0</v>
      </c>
      <c r="X469" s="115">
        <v>0</v>
      </c>
      <c r="Y469" s="115">
        <v>0</v>
      </c>
      <c r="Z469" s="115">
        <v>0</v>
      </c>
      <c r="AA469" s="115">
        <v>0</v>
      </c>
      <c r="AB469" s="115">
        <v>0</v>
      </c>
      <c r="AC469" s="115">
        <v>0</v>
      </c>
      <c r="AD469" s="115">
        <v>0</v>
      </c>
      <c r="AE469" s="115">
        <v>0</v>
      </c>
      <c r="AF469" s="115">
        <v>0</v>
      </c>
      <c r="AG469" s="115">
        <v>0</v>
      </c>
      <c r="AH469" s="115">
        <v>0</v>
      </c>
      <c r="AI469" s="115">
        <v>0</v>
      </c>
      <c r="AJ469" s="115">
        <v>0</v>
      </c>
      <c r="AK469" s="115">
        <v>0</v>
      </c>
      <c r="AL469" s="115">
        <v>0</v>
      </c>
      <c r="AM469" s="115">
        <f t="shared" si="7"/>
        <v>0</v>
      </c>
      <c r="AP469" s="70"/>
    </row>
    <row r="470" spans="1:42" ht="33" hidden="1" customHeight="1">
      <c r="A470" s="87">
        <v>1520</v>
      </c>
      <c r="B470" s="88" t="s">
        <v>1105</v>
      </c>
      <c r="C470" s="117" t="s">
        <v>1413</v>
      </c>
      <c r="D470" s="115">
        <v>0</v>
      </c>
      <c r="E470" s="115">
        <v>0</v>
      </c>
      <c r="F470" s="115">
        <v>0</v>
      </c>
      <c r="G470" s="115">
        <v>0</v>
      </c>
      <c r="H470" s="115">
        <v>0</v>
      </c>
      <c r="I470" s="115">
        <v>0</v>
      </c>
      <c r="J470" s="115">
        <v>0</v>
      </c>
      <c r="K470" s="115">
        <v>0</v>
      </c>
      <c r="L470" s="115">
        <v>0</v>
      </c>
      <c r="M470" s="115">
        <v>0</v>
      </c>
      <c r="N470" s="115">
        <v>0</v>
      </c>
      <c r="O470" s="115">
        <v>0</v>
      </c>
      <c r="P470" s="115">
        <v>0</v>
      </c>
      <c r="Q470" s="115">
        <v>0</v>
      </c>
      <c r="R470" s="115">
        <v>0</v>
      </c>
      <c r="S470" s="115">
        <v>0</v>
      </c>
      <c r="T470" s="115">
        <v>0</v>
      </c>
      <c r="U470" s="115">
        <v>0</v>
      </c>
      <c r="V470" s="115">
        <v>0</v>
      </c>
      <c r="W470" s="115">
        <v>0</v>
      </c>
      <c r="X470" s="115">
        <v>0</v>
      </c>
      <c r="Y470" s="115">
        <v>0</v>
      </c>
      <c r="Z470" s="115">
        <v>0</v>
      </c>
      <c r="AA470" s="115">
        <v>0</v>
      </c>
      <c r="AB470" s="115">
        <v>0</v>
      </c>
      <c r="AC470" s="115">
        <v>0</v>
      </c>
      <c r="AD470" s="115">
        <v>0</v>
      </c>
      <c r="AE470" s="115">
        <v>0</v>
      </c>
      <c r="AF470" s="115">
        <v>0</v>
      </c>
      <c r="AG470" s="115">
        <v>0</v>
      </c>
      <c r="AH470" s="115">
        <v>0</v>
      </c>
      <c r="AI470" s="115">
        <v>0</v>
      </c>
      <c r="AJ470" s="115">
        <v>0</v>
      </c>
      <c r="AK470" s="115">
        <v>0</v>
      </c>
      <c r="AL470" s="115">
        <v>0</v>
      </c>
      <c r="AM470" s="115">
        <f t="shared" si="7"/>
        <v>0</v>
      </c>
      <c r="AP470" s="70"/>
    </row>
    <row r="471" spans="1:42" ht="33" hidden="1" customHeight="1">
      <c r="A471" s="87">
        <v>1521</v>
      </c>
      <c r="B471" s="88" t="s">
        <v>1106</v>
      </c>
      <c r="C471" s="117" t="s">
        <v>1413</v>
      </c>
      <c r="D471" s="115">
        <v>0</v>
      </c>
      <c r="E471" s="115">
        <v>0</v>
      </c>
      <c r="F471" s="115">
        <v>0</v>
      </c>
      <c r="G471" s="115">
        <v>0</v>
      </c>
      <c r="H471" s="115">
        <v>0</v>
      </c>
      <c r="I471" s="115">
        <v>0</v>
      </c>
      <c r="J471" s="115">
        <v>0</v>
      </c>
      <c r="K471" s="115">
        <v>0</v>
      </c>
      <c r="L471" s="115">
        <v>0</v>
      </c>
      <c r="M471" s="115">
        <v>0</v>
      </c>
      <c r="N471" s="115">
        <v>0</v>
      </c>
      <c r="O471" s="115">
        <v>0</v>
      </c>
      <c r="P471" s="115">
        <v>0</v>
      </c>
      <c r="Q471" s="115">
        <v>0</v>
      </c>
      <c r="R471" s="115">
        <v>0</v>
      </c>
      <c r="S471" s="115">
        <v>0</v>
      </c>
      <c r="T471" s="115">
        <v>0</v>
      </c>
      <c r="U471" s="115">
        <v>0</v>
      </c>
      <c r="V471" s="115">
        <v>0</v>
      </c>
      <c r="W471" s="115">
        <v>0</v>
      </c>
      <c r="X471" s="115">
        <v>0</v>
      </c>
      <c r="Y471" s="115">
        <v>0</v>
      </c>
      <c r="Z471" s="115">
        <v>0</v>
      </c>
      <c r="AA471" s="115">
        <v>0</v>
      </c>
      <c r="AB471" s="115">
        <v>0</v>
      </c>
      <c r="AC471" s="115">
        <v>0</v>
      </c>
      <c r="AD471" s="115">
        <v>0</v>
      </c>
      <c r="AE471" s="115">
        <v>0</v>
      </c>
      <c r="AF471" s="115">
        <v>0</v>
      </c>
      <c r="AG471" s="115">
        <v>0</v>
      </c>
      <c r="AH471" s="115">
        <v>0</v>
      </c>
      <c r="AI471" s="115">
        <v>0</v>
      </c>
      <c r="AJ471" s="115">
        <v>0</v>
      </c>
      <c r="AK471" s="115">
        <v>0</v>
      </c>
      <c r="AL471" s="115">
        <v>0</v>
      </c>
      <c r="AM471" s="115">
        <f t="shared" si="7"/>
        <v>0</v>
      </c>
      <c r="AP471" s="70"/>
    </row>
    <row r="472" spans="1:42" ht="33" hidden="1" customHeight="1">
      <c r="A472" s="87">
        <v>1522</v>
      </c>
      <c r="B472" s="88" t="s">
        <v>1107</v>
      </c>
      <c r="C472" s="117" t="s">
        <v>1413</v>
      </c>
      <c r="D472" s="115">
        <v>0</v>
      </c>
      <c r="E472" s="115">
        <v>0</v>
      </c>
      <c r="F472" s="115">
        <v>0</v>
      </c>
      <c r="G472" s="115">
        <v>0</v>
      </c>
      <c r="H472" s="115">
        <v>0</v>
      </c>
      <c r="I472" s="115">
        <v>0</v>
      </c>
      <c r="J472" s="115">
        <v>0</v>
      </c>
      <c r="K472" s="115">
        <v>0</v>
      </c>
      <c r="L472" s="115">
        <v>0</v>
      </c>
      <c r="M472" s="115">
        <v>0</v>
      </c>
      <c r="N472" s="115">
        <v>0</v>
      </c>
      <c r="O472" s="115">
        <v>0</v>
      </c>
      <c r="P472" s="115">
        <v>0</v>
      </c>
      <c r="Q472" s="115">
        <v>0</v>
      </c>
      <c r="R472" s="115">
        <v>0</v>
      </c>
      <c r="S472" s="115">
        <v>0</v>
      </c>
      <c r="T472" s="115">
        <v>0</v>
      </c>
      <c r="U472" s="115">
        <v>0</v>
      </c>
      <c r="V472" s="115">
        <v>0</v>
      </c>
      <c r="W472" s="115">
        <v>0</v>
      </c>
      <c r="X472" s="115">
        <v>0</v>
      </c>
      <c r="Y472" s="115">
        <v>0</v>
      </c>
      <c r="Z472" s="115">
        <v>0</v>
      </c>
      <c r="AA472" s="115">
        <v>0</v>
      </c>
      <c r="AB472" s="115">
        <v>0</v>
      </c>
      <c r="AC472" s="115">
        <v>0</v>
      </c>
      <c r="AD472" s="115">
        <v>0</v>
      </c>
      <c r="AE472" s="115">
        <v>0</v>
      </c>
      <c r="AF472" s="115">
        <v>0</v>
      </c>
      <c r="AG472" s="115">
        <v>0</v>
      </c>
      <c r="AH472" s="115">
        <v>0</v>
      </c>
      <c r="AI472" s="115">
        <v>0</v>
      </c>
      <c r="AJ472" s="115">
        <v>0</v>
      </c>
      <c r="AK472" s="115">
        <v>0</v>
      </c>
      <c r="AL472" s="115">
        <v>0</v>
      </c>
      <c r="AM472" s="115">
        <f t="shared" si="7"/>
        <v>0</v>
      </c>
      <c r="AP472" s="70"/>
    </row>
    <row r="473" spans="1:42" ht="33" hidden="1" customHeight="1">
      <c r="A473" s="87">
        <v>1523</v>
      </c>
      <c r="B473" s="88" t="s">
        <v>1108</v>
      </c>
      <c r="C473" s="117" t="s">
        <v>1413</v>
      </c>
      <c r="D473" s="115">
        <v>0</v>
      </c>
      <c r="E473" s="115">
        <v>0</v>
      </c>
      <c r="F473" s="115">
        <v>0</v>
      </c>
      <c r="G473" s="115">
        <v>0</v>
      </c>
      <c r="H473" s="115">
        <v>0</v>
      </c>
      <c r="I473" s="115">
        <v>0</v>
      </c>
      <c r="J473" s="115">
        <v>0</v>
      </c>
      <c r="K473" s="115">
        <v>0</v>
      </c>
      <c r="L473" s="115">
        <v>0</v>
      </c>
      <c r="M473" s="115">
        <v>0</v>
      </c>
      <c r="N473" s="115">
        <v>0</v>
      </c>
      <c r="O473" s="115">
        <v>0</v>
      </c>
      <c r="P473" s="115">
        <v>0</v>
      </c>
      <c r="Q473" s="115">
        <v>0</v>
      </c>
      <c r="R473" s="115">
        <v>0</v>
      </c>
      <c r="S473" s="115">
        <v>0</v>
      </c>
      <c r="T473" s="115">
        <v>0</v>
      </c>
      <c r="U473" s="115">
        <v>0</v>
      </c>
      <c r="V473" s="115">
        <v>0</v>
      </c>
      <c r="W473" s="115">
        <v>0</v>
      </c>
      <c r="X473" s="115">
        <v>0</v>
      </c>
      <c r="Y473" s="115">
        <v>0</v>
      </c>
      <c r="Z473" s="115">
        <v>0</v>
      </c>
      <c r="AA473" s="115">
        <v>0</v>
      </c>
      <c r="AB473" s="115">
        <v>0</v>
      </c>
      <c r="AC473" s="115">
        <v>0</v>
      </c>
      <c r="AD473" s="115">
        <v>0</v>
      </c>
      <c r="AE473" s="115">
        <v>0</v>
      </c>
      <c r="AF473" s="115">
        <v>0</v>
      </c>
      <c r="AG473" s="115">
        <v>0</v>
      </c>
      <c r="AH473" s="115">
        <v>0</v>
      </c>
      <c r="AI473" s="115">
        <v>0</v>
      </c>
      <c r="AJ473" s="115">
        <v>0</v>
      </c>
      <c r="AK473" s="115">
        <v>0</v>
      </c>
      <c r="AL473" s="115">
        <v>0</v>
      </c>
      <c r="AM473" s="115">
        <f t="shared" si="7"/>
        <v>0</v>
      </c>
      <c r="AP473" s="70"/>
    </row>
    <row r="474" spans="1:42" ht="33" hidden="1" customHeight="1">
      <c r="A474" s="87">
        <v>1524</v>
      </c>
      <c r="B474" s="88" t="s">
        <v>1109</v>
      </c>
      <c r="C474" s="117" t="s">
        <v>1413</v>
      </c>
      <c r="D474" s="115">
        <v>0</v>
      </c>
      <c r="E474" s="115">
        <v>0</v>
      </c>
      <c r="F474" s="115">
        <v>0</v>
      </c>
      <c r="G474" s="115">
        <v>0</v>
      </c>
      <c r="H474" s="115">
        <v>0</v>
      </c>
      <c r="I474" s="115">
        <v>0</v>
      </c>
      <c r="J474" s="115">
        <v>0</v>
      </c>
      <c r="K474" s="115">
        <v>0</v>
      </c>
      <c r="L474" s="115">
        <v>0</v>
      </c>
      <c r="M474" s="115">
        <v>0</v>
      </c>
      <c r="N474" s="115">
        <v>0</v>
      </c>
      <c r="O474" s="115">
        <v>0</v>
      </c>
      <c r="P474" s="115">
        <v>0</v>
      </c>
      <c r="Q474" s="115">
        <v>0</v>
      </c>
      <c r="R474" s="115">
        <v>0</v>
      </c>
      <c r="S474" s="115">
        <v>0</v>
      </c>
      <c r="T474" s="115">
        <v>0</v>
      </c>
      <c r="U474" s="115">
        <v>0</v>
      </c>
      <c r="V474" s="115">
        <v>0</v>
      </c>
      <c r="W474" s="115">
        <v>0</v>
      </c>
      <c r="X474" s="115">
        <v>0</v>
      </c>
      <c r="Y474" s="115">
        <v>0</v>
      </c>
      <c r="Z474" s="115">
        <v>0</v>
      </c>
      <c r="AA474" s="115">
        <v>0</v>
      </c>
      <c r="AB474" s="115">
        <v>0</v>
      </c>
      <c r="AC474" s="115">
        <v>0</v>
      </c>
      <c r="AD474" s="115">
        <v>0</v>
      </c>
      <c r="AE474" s="115">
        <v>0</v>
      </c>
      <c r="AF474" s="115">
        <v>0</v>
      </c>
      <c r="AG474" s="115">
        <v>0</v>
      </c>
      <c r="AH474" s="115">
        <v>0</v>
      </c>
      <c r="AI474" s="115">
        <v>0</v>
      </c>
      <c r="AJ474" s="115">
        <v>0</v>
      </c>
      <c r="AK474" s="115">
        <v>0</v>
      </c>
      <c r="AL474" s="115">
        <v>0</v>
      </c>
      <c r="AM474" s="115">
        <f t="shared" si="7"/>
        <v>0</v>
      </c>
      <c r="AP474" s="70"/>
    </row>
    <row r="475" spans="1:42" ht="33" hidden="1" customHeight="1">
      <c r="A475" s="87">
        <v>1525</v>
      </c>
      <c r="B475" s="88" t="s">
        <v>1110</v>
      </c>
      <c r="C475" s="117" t="s">
        <v>1413</v>
      </c>
      <c r="D475" s="115">
        <v>0</v>
      </c>
      <c r="E475" s="115">
        <v>0</v>
      </c>
      <c r="F475" s="115">
        <v>0</v>
      </c>
      <c r="G475" s="115">
        <v>0</v>
      </c>
      <c r="H475" s="115">
        <v>0</v>
      </c>
      <c r="I475" s="115">
        <v>0</v>
      </c>
      <c r="J475" s="115">
        <v>0</v>
      </c>
      <c r="K475" s="115">
        <v>0</v>
      </c>
      <c r="L475" s="115">
        <v>0</v>
      </c>
      <c r="M475" s="115">
        <v>0</v>
      </c>
      <c r="N475" s="115">
        <v>0</v>
      </c>
      <c r="O475" s="115">
        <v>0</v>
      </c>
      <c r="P475" s="115">
        <v>0</v>
      </c>
      <c r="Q475" s="115">
        <v>0</v>
      </c>
      <c r="R475" s="115">
        <v>0</v>
      </c>
      <c r="S475" s="115">
        <v>0</v>
      </c>
      <c r="T475" s="115">
        <v>0</v>
      </c>
      <c r="U475" s="115">
        <v>0</v>
      </c>
      <c r="V475" s="115">
        <v>0</v>
      </c>
      <c r="W475" s="115">
        <v>0</v>
      </c>
      <c r="X475" s="115">
        <v>0</v>
      </c>
      <c r="Y475" s="115">
        <v>0</v>
      </c>
      <c r="Z475" s="115">
        <v>0</v>
      </c>
      <c r="AA475" s="115">
        <v>0</v>
      </c>
      <c r="AB475" s="115">
        <v>0</v>
      </c>
      <c r="AC475" s="115">
        <v>0</v>
      </c>
      <c r="AD475" s="115">
        <v>0</v>
      </c>
      <c r="AE475" s="115">
        <v>0</v>
      </c>
      <c r="AF475" s="115">
        <v>0</v>
      </c>
      <c r="AG475" s="115">
        <v>0</v>
      </c>
      <c r="AH475" s="115">
        <v>0</v>
      </c>
      <c r="AI475" s="115">
        <v>0</v>
      </c>
      <c r="AJ475" s="115">
        <v>0</v>
      </c>
      <c r="AK475" s="115">
        <v>0</v>
      </c>
      <c r="AL475" s="115">
        <v>0</v>
      </c>
      <c r="AM475" s="115">
        <f t="shared" si="7"/>
        <v>0</v>
      </c>
      <c r="AP475" s="70"/>
    </row>
    <row r="476" spans="1:42" ht="33" hidden="1" customHeight="1">
      <c r="A476" s="87">
        <v>1526</v>
      </c>
      <c r="B476" s="88" t="s">
        <v>1111</v>
      </c>
      <c r="C476" s="117" t="s">
        <v>1413</v>
      </c>
      <c r="D476" s="115">
        <v>0</v>
      </c>
      <c r="E476" s="115">
        <v>0</v>
      </c>
      <c r="F476" s="115">
        <v>0</v>
      </c>
      <c r="G476" s="115">
        <v>0</v>
      </c>
      <c r="H476" s="115">
        <v>0</v>
      </c>
      <c r="I476" s="115">
        <v>0</v>
      </c>
      <c r="J476" s="115">
        <v>0</v>
      </c>
      <c r="K476" s="115">
        <v>0</v>
      </c>
      <c r="L476" s="115">
        <v>0</v>
      </c>
      <c r="M476" s="115">
        <v>0</v>
      </c>
      <c r="N476" s="115">
        <v>0</v>
      </c>
      <c r="O476" s="115">
        <v>0</v>
      </c>
      <c r="P476" s="115">
        <v>0</v>
      </c>
      <c r="Q476" s="115">
        <v>0</v>
      </c>
      <c r="R476" s="115">
        <v>0</v>
      </c>
      <c r="S476" s="115">
        <v>0</v>
      </c>
      <c r="T476" s="115">
        <v>0</v>
      </c>
      <c r="U476" s="115">
        <v>0</v>
      </c>
      <c r="V476" s="115">
        <v>0</v>
      </c>
      <c r="W476" s="115">
        <v>0</v>
      </c>
      <c r="X476" s="115">
        <v>0</v>
      </c>
      <c r="Y476" s="115">
        <v>0</v>
      </c>
      <c r="Z476" s="115">
        <v>0</v>
      </c>
      <c r="AA476" s="115">
        <v>0</v>
      </c>
      <c r="AB476" s="115">
        <v>0</v>
      </c>
      <c r="AC476" s="115">
        <v>0</v>
      </c>
      <c r="AD476" s="115">
        <v>0</v>
      </c>
      <c r="AE476" s="115">
        <v>0</v>
      </c>
      <c r="AF476" s="115">
        <v>0</v>
      </c>
      <c r="AG476" s="115">
        <v>0</v>
      </c>
      <c r="AH476" s="115">
        <v>0</v>
      </c>
      <c r="AI476" s="115">
        <v>0</v>
      </c>
      <c r="AJ476" s="115">
        <v>0</v>
      </c>
      <c r="AK476" s="115">
        <v>0</v>
      </c>
      <c r="AL476" s="115">
        <v>0</v>
      </c>
      <c r="AM476" s="115">
        <f t="shared" si="7"/>
        <v>0</v>
      </c>
      <c r="AP476" s="70"/>
    </row>
    <row r="477" spans="1:42" ht="33" hidden="1" customHeight="1">
      <c r="A477" s="87">
        <v>1527</v>
      </c>
      <c r="B477" s="88" t="s">
        <v>1112</v>
      </c>
      <c r="C477" s="117" t="s">
        <v>1413</v>
      </c>
      <c r="D477" s="115">
        <v>0</v>
      </c>
      <c r="E477" s="115">
        <v>0</v>
      </c>
      <c r="F477" s="115">
        <v>0</v>
      </c>
      <c r="G477" s="115">
        <v>0</v>
      </c>
      <c r="H477" s="115">
        <v>0</v>
      </c>
      <c r="I477" s="115">
        <v>0</v>
      </c>
      <c r="J477" s="115">
        <v>0</v>
      </c>
      <c r="K477" s="115">
        <v>0</v>
      </c>
      <c r="L477" s="115">
        <v>0</v>
      </c>
      <c r="M477" s="115">
        <v>0</v>
      </c>
      <c r="N477" s="115">
        <v>0</v>
      </c>
      <c r="O477" s="115">
        <v>0</v>
      </c>
      <c r="P477" s="115">
        <v>0</v>
      </c>
      <c r="Q477" s="115">
        <v>0</v>
      </c>
      <c r="R477" s="115">
        <v>0</v>
      </c>
      <c r="S477" s="115">
        <v>0</v>
      </c>
      <c r="T477" s="115">
        <v>0</v>
      </c>
      <c r="U477" s="115">
        <v>0</v>
      </c>
      <c r="V477" s="115">
        <v>0</v>
      </c>
      <c r="W477" s="115">
        <v>0</v>
      </c>
      <c r="X477" s="115">
        <v>0</v>
      </c>
      <c r="Y477" s="115">
        <v>0</v>
      </c>
      <c r="Z477" s="115">
        <v>0</v>
      </c>
      <c r="AA477" s="115">
        <v>0</v>
      </c>
      <c r="AB477" s="115">
        <v>0</v>
      </c>
      <c r="AC477" s="115">
        <v>0</v>
      </c>
      <c r="AD477" s="115">
        <v>0</v>
      </c>
      <c r="AE477" s="115">
        <v>0</v>
      </c>
      <c r="AF477" s="115">
        <v>0</v>
      </c>
      <c r="AG477" s="115">
        <v>0</v>
      </c>
      <c r="AH477" s="115">
        <v>0</v>
      </c>
      <c r="AI477" s="115">
        <v>0</v>
      </c>
      <c r="AJ477" s="115">
        <v>0</v>
      </c>
      <c r="AK477" s="115">
        <v>0</v>
      </c>
      <c r="AL477" s="115">
        <v>0</v>
      </c>
      <c r="AM477" s="115">
        <f t="shared" si="7"/>
        <v>0</v>
      </c>
      <c r="AP477" s="70"/>
    </row>
    <row r="478" spans="1:42" ht="33" hidden="1" customHeight="1">
      <c r="A478" s="87">
        <v>1528</v>
      </c>
      <c r="B478" s="88" t="s">
        <v>1113</v>
      </c>
      <c r="C478" s="117" t="s">
        <v>1413</v>
      </c>
      <c r="D478" s="115">
        <v>0</v>
      </c>
      <c r="E478" s="115">
        <v>0</v>
      </c>
      <c r="F478" s="115">
        <v>0</v>
      </c>
      <c r="G478" s="115">
        <v>0</v>
      </c>
      <c r="H478" s="115">
        <v>0</v>
      </c>
      <c r="I478" s="115">
        <v>0</v>
      </c>
      <c r="J478" s="115">
        <v>0</v>
      </c>
      <c r="K478" s="115">
        <v>0</v>
      </c>
      <c r="L478" s="115">
        <v>0</v>
      </c>
      <c r="M478" s="115">
        <v>0</v>
      </c>
      <c r="N478" s="115">
        <v>0</v>
      </c>
      <c r="O478" s="115">
        <v>0</v>
      </c>
      <c r="P478" s="115">
        <v>0</v>
      </c>
      <c r="Q478" s="115">
        <v>0</v>
      </c>
      <c r="R478" s="115">
        <v>0</v>
      </c>
      <c r="S478" s="115">
        <v>0</v>
      </c>
      <c r="T478" s="115">
        <v>0</v>
      </c>
      <c r="U478" s="115">
        <v>0</v>
      </c>
      <c r="V478" s="115">
        <v>0</v>
      </c>
      <c r="W478" s="115">
        <v>0</v>
      </c>
      <c r="X478" s="115">
        <v>0</v>
      </c>
      <c r="Y478" s="115">
        <v>0</v>
      </c>
      <c r="Z478" s="115">
        <v>0</v>
      </c>
      <c r="AA478" s="115">
        <v>0</v>
      </c>
      <c r="AB478" s="115">
        <v>0</v>
      </c>
      <c r="AC478" s="115">
        <v>0</v>
      </c>
      <c r="AD478" s="115">
        <v>0</v>
      </c>
      <c r="AE478" s="115">
        <v>0</v>
      </c>
      <c r="AF478" s="115">
        <v>0</v>
      </c>
      <c r="AG478" s="115">
        <v>0</v>
      </c>
      <c r="AH478" s="115">
        <v>0</v>
      </c>
      <c r="AI478" s="115">
        <v>0</v>
      </c>
      <c r="AJ478" s="115">
        <v>0</v>
      </c>
      <c r="AK478" s="115">
        <v>0</v>
      </c>
      <c r="AL478" s="115">
        <v>0</v>
      </c>
      <c r="AM478" s="115">
        <f t="shared" si="7"/>
        <v>0</v>
      </c>
      <c r="AP478" s="70"/>
    </row>
    <row r="479" spans="1:42" ht="33" hidden="1" customHeight="1">
      <c r="A479" s="87">
        <v>1529</v>
      </c>
      <c r="B479" s="88" t="s">
        <v>1114</v>
      </c>
      <c r="C479" s="117" t="s">
        <v>1413</v>
      </c>
      <c r="D479" s="115">
        <v>0</v>
      </c>
      <c r="E479" s="115">
        <v>0</v>
      </c>
      <c r="F479" s="115">
        <v>0</v>
      </c>
      <c r="G479" s="115">
        <v>0</v>
      </c>
      <c r="H479" s="115">
        <v>0</v>
      </c>
      <c r="I479" s="115">
        <v>0</v>
      </c>
      <c r="J479" s="115">
        <v>0</v>
      </c>
      <c r="K479" s="115">
        <v>0</v>
      </c>
      <c r="L479" s="115">
        <v>0</v>
      </c>
      <c r="M479" s="115">
        <v>0</v>
      </c>
      <c r="N479" s="115">
        <v>0</v>
      </c>
      <c r="O479" s="115">
        <v>0</v>
      </c>
      <c r="P479" s="115">
        <v>0</v>
      </c>
      <c r="Q479" s="115">
        <v>0</v>
      </c>
      <c r="R479" s="115">
        <v>0</v>
      </c>
      <c r="S479" s="115">
        <v>0</v>
      </c>
      <c r="T479" s="115">
        <v>0</v>
      </c>
      <c r="U479" s="115">
        <v>0</v>
      </c>
      <c r="V479" s="115">
        <v>0</v>
      </c>
      <c r="W479" s="115">
        <v>0</v>
      </c>
      <c r="X479" s="115">
        <v>0</v>
      </c>
      <c r="Y479" s="115">
        <v>0</v>
      </c>
      <c r="Z479" s="115">
        <v>0</v>
      </c>
      <c r="AA479" s="115">
        <v>0</v>
      </c>
      <c r="AB479" s="115">
        <v>0</v>
      </c>
      <c r="AC479" s="115">
        <v>0</v>
      </c>
      <c r="AD479" s="115">
        <v>0</v>
      </c>
      <c r="AE479" s="115">
        <v>0</v>
      </c>
      <c r="AF479" s="115">
        <v>0</v>
      </c>
      <c r="AG479" s="115">
        <v>0</v>
      </c>
      <c r="AH479" s="115">
        <v>0</v>
      </c>
      <c r="AI479" s="115">
        <v>0</v>
      </c>
      <c r="AJ479" s="115">
        <v>0</v>
      </c>
      <c r="AK479" s="115">
        <v>0</v>
      </c>
      <c r="AL479" s="115">
        <v>0</v>
      </c>
      <c r="AM479" s="115">
        <f t="shared" si="7"/>
        <v>0</v>
      </c>
      <c r="AP479" s="70"/>
    </row>
    <row r="480" spans="1:42" ht="33" hidden="1" customHeight="1">
      <c r="A480" s="87">
        <v>1530</v>
      </c>
      <c r="B480" s="88" t="s">
        <v>1115</v>
      </c>
      <c r="C480" s="117" t="s">
        <v>1413</v>
      </c>
      <c r="D480" s="115">
        <v>0</v>
      </c>
      <c r="E480" s="115">
        <v>0</v>
      </c>
      <c r="F480" s="115">
        <v>0</v>
      </c>
      <c r="G480" s="115">
        <v>0</v>
      </c>
      <c r="H480" s="115">
        <v>0</v>
      </c>
      <c r="I480" s="115">
        <v>0</v>
      </c>
      <c r="J480" s="115">
        <v>0</v>
      </c>
      <c r="K480" s="115">
        <v>0</v>
      </c>
      <c r="L480" s="115">
        <v>0</v>
      </c>
      <c r="M480" s="115">
        <v>0</v>
      </c>
      <c r="N480" s="115">
        <v>0</v>
      </c>
      <c r="O480" s="115">
        <v>0</v>
      </c>
      <c r="P480" s="115">
        <v>0</v>
      </c>
      <c r="Q480" s="115">
        <v>0</v>
      </c>
      <c r="R480" s="115">
        <v>0</v>
      </c>
      <c r="S480" s="115">
        <v>0</v>
      </c>
      <c r="T480" s="115">
        <v>0</v>
      </c>
      <c r="U480" s="115">
        <v>0</v>
      </c>
      <c r="V480" s="115">
        <v>0</v>
      </c>
      <c r="W480" s="115">
        <v>0</v>
      </c>
      <c r="X480" s="115">
        <v>0</v>
      </c>
      <c r="Y480" s="115">
        <v>0</v>
      </c>
      <c r="Z480" s="115">
        <v>0</v>
      </c>
      <c r="AA480" s="115">
        <v>0</v>
      </c>
      <c r="AB480" s="115">
        <v>0</v>
      </c>
      <c r="AC480" s="115">
        <v>0</v>
      </c>
      <c r="AD480" s="115">
        <v>0</v>
      </c>
      <c r="AE480" s="115">
        <v>0</v>
      </c>
      <c r="AF480" s="115">
        <v>0</v>
      </c>
      <c r="AG480" s="115">
        <v>0</v>
      </c>
      <c r="AH480" s="115">
        <v>0</v>
      </c>
      <c r="AI480" s="115">
        <v>0</v>
      </c>
      <c r="AJ480" s="115">
        <v>0</v>
      </c>
      <c r="AK480" s="115">
        <v>0</v>
      </c>
      <c r="AL480" s="115">
        <v>0</v>
      </c>
      <c r="AM480" s="115">
        <f t="shared" si="7"/>
        <v>0</v>
      </c>
      <c r="AP480" s="70"/>
    </row>
    <row r="481" spans="1:42" ht="33" hidden="1" customHeight="1">
      <c r="A481" s="87">
        <v>1531</v>
      </c>
      <c r="B481" s="88" t="s">
        <v>1116</v>
      </c>
      <c r="C481" s="117" t="s">
        <v>1413</v>
      </c>
      <c r="D481" s="115">
        <v>0</v>
      </c>
      <c r="E481" s="115">
        <v>0</v>
      </c>
      <c r="F481" s="115">
        <v>0</v>
      </c>
      <c r="G481" s="115">
        <v>0</v>
      </c>
      <c r="H481" s="115">
        <v>0</v>
      </c>
      <c r="I481" s="115">
        <v>0</v>
      </c>
      <c r="J481" s="115">
        <v>0</v>
      </c>
      <c r="K481" s="115">
        <v>0</v>
      </c>
      <c r="L481" s="115">
        <v>0</v>
      </c>
      <c r="M481" s="115">
        <v>0</v>
      </c>
      <c r="N481" s="115">
        <v>0</v>
      </c>
      <c r="O481" s="115">
        <v>0</v>
      </c>
      <c r="P481" s="115">
        <v>0</v>
      </c>
      <c r="Q481" s="115">
        <v>0</v>
      </c>
      <c r="R481" s="115">
        <v>0</v>
      </c>
      <c r="S481" s="115">
        <v>0</v>
      </c>
      <c r="T481" s="115">
        <v>0</v>
      </c>
      <c r="U481" s="115">
        <v>0</v>
      </c>
      <c r="V481" s="115">
        <v>0</v>
      </c>
      <c r="W481" s="115">
        <v>0</v>
      </c>
      <c r="X481" s="115">
        <v>0</v>
      </c>
      <c r="Y481" s="115">
        <v>0</v>
      </c>
      <c r="Z481" s="115">
        <v>0</v>
      </c>
      <c r="AA481" s="115">
        <v>0</v>
      </c>
      <c r="AB481" s="115">
        <v>0</v>
      </c>
      <c r="AC481" s="115">
        <v>0</v>
      </c>
      <c r="AD481" s="115">
        <v>0</v>
      </c>
      <c r="AE481" s="115">
        <v>0</v>
      </c>
      <c r="AF481" s="115">
        <v>0</v>
      </c>
      <c r="AG481" s="115">
        <v>0</v>
      </c>
      <c r="AH481" s="115">
        <v>0</v>
      </c>
      <c r="AI481" s="115">
        <v>0</v>
      </c>
      <c r="AJ481" s="115">
        <v>0</v>
      </c>
      <c r="AK481" s="115">
        <v>0</v>
      </c>
      <c r="AL481" s="115">
        <v>0</v>
      </c>
      <c r="AM481" s="115">
        <f t="shared" si="7"/>
        <v>0</v>
      </c>
      <c r="AP481" s="70"/>
    </row>
    <row r="482" spans="1:42" ht="33" hidden="1" customHeight="1">
      <c r="A482" s="87">
        <v>1532</v>
      </c>
      <c r="B482" s="88" t="s">
        <v>1117</v>
      </c>
      <c r="C482" s="117" t="s">
        <v>1413</v>
      </c>
      <c r="D482" s="115">
        <v>0</v>
      </c>
      <c r="E482" s="115">
        <v>0</v>
      </c>
      <c r="F482" s="115">
        <v>0</v>
      </c>
      <c r="G482" s="115">
        <v>0</v>
      </c>
      <c r="H482" s="115">
        <v>0</v>
      </c>
      <c r="I482" s="115">
        <v>0</v>
      </c>
      <c r="J482" s="115">
        <v>0</v>
      </c>
      <c r="K482" s="115">
        <v>0</v>
      </c>
      <c r="L482" s="115">
        <v>0</v>
      </c>
      <c r="M482" s="115">
        <v>0</v>
      </c>
      <c r="N482" s="115">
        <v>0</v>
      </c>
      <c r="O482" s="115">
        <v>0</v>
      </c>
      <c r="P482" s="115">
        <v>0</v>
      </c>
      <c r="Q482" s="115">
        <v>0</v>
      </c>
      <c r="R482" s="115">
        <v>0</v>
      </c>
      <c r="S482" s="115">
        <v>0</v>
      </c>
      <c r="T482" s="115">
        <v>0</v>
      </c>
      <c r="U482" s="115">
        <v>0</v>
      </c>
      <c r="V482" s="115">
        <v>0</v>
      </c>
      <c r="W482" s="115">
        <v>0</v>
      </c>
      <c r="X482" s="115">
        <v>0</v>
      </c>
      <c r="Y482" s="115">
        <v>0</v>
      </c>
      <c r="Z482" s="115">
        <v>0</v>
      </c>
      <c r="AA482" s="115">
        <v>0</v>
      </c>
      <c r="AB482" s="115">
        <v>0</v>
      </c>
      <c r="AC482" s="115">
        <v>0</v>
      </c>
      <c r="AD482" s="115">
        <v>0</v>
      </c>
      <c r="AE482" s="115">
        <v>0</v>
      </c>
      <c r="AF482" s="115">
        <v>0</v>
      </c>
      <c r="AG482" s="115">
        <v>0</v>
      </c>
      <c r="AH482" s="115">
        <v>0</v>
      </c>
      <c r="AI482" s="115">
        <v>0</v>
      </c>
      <c r="AJ482" s="115">
        <v>0</v>
      </c>
      <c r="AK482" s="115">
        <v>0</v>
      </c>
      <c r="AL482" s="115">
        <v>0</v>
      </c>
      <c r="AM482" s="115">
        <f t="shared" si="7"/>
        <v>0</v>
      </c>
      <c r="AP482" s="70"/>
    </row>
    <row r="483" spans="1:42" ht="33" hidden="1" customHeight="1">
      <c r="A483" s="87">
        <v>1533</v>
      </c>
      <c r="B483" s="88" t="s">
        <v>1118</v>
      </c>
      <c r="C483" s="117" t="s">
        <v>1413</v>
      </c>
      <c r="D483" s="115">
        <v>0</v>
      </c>
      <c r="E483" s="115">
        <v>0</v>
      </c>
      <c r="F483" s="115">
        <v>0</v>
      </c>
      <c r="G483" s="115">
        <v>0</v>
      </c>
      <c r="H483" s="115">
        <v>0</v>
      </c>
      <c r="I483" s="115">
        <v>0</v>
      </c>
      <c r="J483" s="115">
        <v>0</v>
      </c>
      <c r="K483" s="115">
        <v>0</v>
      </c>
      <c r="L483" s="115">
        <v>0</v>
      </c>
      <c r="M483" s="115">
        <v>0</v>
      </c>
      <c r="N483" s="115">
        <v>0</v>
      </c>
      <c r="O483" s="115">
        <v>0</v>
      </c>
      <c r="P483" s="115">
        <v>0</v>
      </c>
      <c r="Q483" s="115">
        <v>0</v>
      </c>
      <c r="R483" s="115">
        <v>0</v>
      </c>
      <c r="S483" s="115">
        <v>0</v>
      </c>
      <c r="T483" s="115">
        <v>0</v>
      </c>
      <c r="U483" s="115">
        <v>0</v>
      </c>
      <c r="V483" s="115">
        <v>0</v>
      </c>
      <c r="W483" s="115">
        <v>0</v>
      </c>
      <c r="X483" s="115">
        <v>0</v>
      </c>
      <c r="Y483" s="115">
        <v>0</v>
      </c>
      <c r="Z483" s="115">
        <v>0</v>
      </c>
      <c r="AA483" s="115">
        <v>0</v>
      </c>
      <c r="AB483" s="115">
        <v>0</v>
      </c>
      <c r="AC483" s="115">
        <v>0</v>
      </c>
      <c r="AD483" s="115">
        <v>0</v>
      </c>
      <c r="AE483" s="115">
        <v>0</v>
      </c>
      <c r="AF483" s="115">
        <v>0</v>
      </c>
      <c r="AG483" s="115">
        <v>0</v>
      </c>
      <c r="AH483" s="115">
        <v>0</v>
      </c>
      <c r="AI483" s="115">
        <v>0</v>
      </c>
      <c r="AJ483" s="115">
        <v>0</v>
      </c>
      <c r="AK483" s="115">
        <v>0</v>
      </c>
      <c r="AL483" s="115">
        <v>0</v>
      </c>
      <c r="AM483" s="115">
        <f t="shared" si="7"/>
        <v>0</v>
      </c>
      <c r="AP483" s="70"/>
    </row>
    <row r="484" spans="1:42" ht="33" hidden="1" customHeight="1">
      <c r="A484" s="87">
        <v>1534</v>
      </c>
      <c r="B484" s="88" t="s">
        <v>1119</v>
      </c>
      <c r="C484" s="117" t="s">
        <v>1413</v>
      </c>
      <c r="D484" s="115">
        <v>0</v>
      </c>
      <c r="E484" s="115">
        <v>0</v>
      </c>
      <c r="F484" s="115">
        <v>0</v>
      </c>
      <c r="G484" s="115">
        <v>0</v>
      </c>
      <c r="H484" s="115">
        <v>0</v>
      </c>
      <c r="I484" s="115">
        <v>0</v>
      </c>
      <c r="J484" s="115">
        <v>0</v>
      </c>
      <c r="K484" s="115">
        <v>0</v>
      </c>
      <c r="L484" s="115">
        <v>0</v>
      </c>
      <c r="M484" s="115">
        <v>0</v>
      </c>
      <c r="N484" s="115">
        <v>0</v>
      </c>
      <c r="O484" s="115">
        <v>0</v>
      </c>
      <c r="P484" s="115">
        <v>0</v>
      </c>
      <c r="Q484" s="115">
        <v>0</v>
      </c>
      <c r="R484" s="115">
        <v>0</v>
      </c>
      <c r="S484" s="115">
        <v>0</v>
      </c>
      <c r="T484" s="115">
        <v>0</v>
      </c>
      <c r="U484" s="115">
        <v>0</v>
      </c>
      <c r="V484" s="115">
        <v>0</v>
      </c>
      <c r="W484" s="115">
        <v>0</v>
      </c>
      <c r="X484" s="115">
        <v>0</v>
      </c>
      <c r="Y484" s="115">
        <v>0</v>
      </c>
      <c r="Z484" s="115">
        <v>0</v>
      </c>
      <c r="AA484" s="115">
        <v>0</v>
      </c>
      <c r="AB484" s="115">
        <v>0</v>
      </c>
      <c r="AC484" s="115">
        <v>0</v>
      </c>
      <c r="AD484" s="115">
        <v>0</v>
      </c>
      <c r="AE484" s="115">
        <v>0</v>
      </c>
      <c r="AF484" s="115">
        <v>0</v>
      </c>
      <c r="AG484" s="115">
        <v>0</v>
      </c>
      <c r="AH484" s="115">
        <v>0</v>
      </c>
      <c r="AI484" s="115">
        <v>0</v>
      </c>
      <c r="AJ484" s="115">
        <v>0</v>
      </c>
      <c r="AK484" s="115">
        <v>0</v>
      </c>
      <c r="AL484" s="115">
        <v>0</v>
      </c>
      <c r="AM484" s="115">
        <f t="shared" si="7"/>
        <v>0</v>
      </c>
      <c r="AP484" s="70"/>
    </row>
    <row r="485" spans="1:42" ht="33" hidden="1" customHeight="1">
      <c r="A485" s="87">
        <v>1535</v>
      </c>
      <c r="B485" s="88" t="s">
        <v>1120</v>
      </c>
      <c r="C485" s="117" t="s">
        <v>1413</v>
      </c>
      <c r="D485" s="115">
        <v>0</v>
      </c>
      <c r="E485" s="115">
        <v>0</v>
      </c>
      <c r="F485" s="115">
        <v>0</v>
      </c>
      <c r="G485" s="115">
        <v>0</v>
      </c>
      <c r="H485" s="115">
        <v>0</v>
      </c>
      <c r="I485" s="115">
        <v>0</v>
      </c>
      <c r="J485" s="115">
        <v>0</v>
      </c>
      <c r="K485" s="115">
        <v>0</v>
      </c>
      <c r="L485" s="115">
        <v>0</v>
      </c>
      <c r="M485" s="115">
        <v>0</v>
      </c>
      <c r="N485" s="115">
        <v>0</v>
      </c>
      <c r="O485" s="115">
        <v>0</v>
      </c>
      <c r="P485" s="115">
        <v>0</v>
      </c>
      <c r="Q485" s="115">
        <v>0</v>
      </c>
      <c r="R485" s="115">
        <v>0</v>
      </c>
      <c r="S485" s="115">
        <v>0</v>
      </c>
      <c r="T485" s="115">
        <v>0</v>
      </c>
      <c r="U485" s="115">
        <v>0</v>
      </c>
      <c r="V485" s="115">
        <v>0</v>
      </c>
      <c r="W485" s="115">
        <v>0</v>
      </c>
      <c r="X485" s="115">
        <v>0</v>
      </c>
      <c r="Y485" s="115">
        <v>0</v>
      </c>
      <c r="Z485" s="115">
        <v>0</v>
      </c>
      <c r="AA485" s="115">
        <v>0</v>
      </c>
      <c r="AB485" s="115">
        <v>0</v>
      </c>
      <c r="AC485" s="115">
        <v>0</v>
      </c>
      <c r="AD485" s="115">
        <v>0</v>
      </c>
      <c r="AE485" s="115">
        <v>0</v>
      </c>
      <c r="AF485" s="115">
        <v>0</v>
      </c>
      <c r="AG485" s="115">
        <v>0</v>
      </c>
      <c r="AH485" s="115">
        <v>0</v>
      </c>
      <c r="AI485" s="115">
        <v>0</v>
      </c>
      <c r="AJ485" s="115">
        <v>0</v>
      </c>
      <c r="AK485" s="115">
        <v>0</v>
      </c>
      <c r="AL485" s="115">
        <v>0</v>
      </c>
      <c r="AM485" s="115">
        <f t="shared" si="7"/>
        <v>0</v>
      </c>
      <c r="AP485" s="70"/>
    </row>
    <row r="486" spans="1:42" ht="33" hidden="1" customHeight="1">
      <c r="A486" s="87">
        <v>1536</v>
      </c>
      <c r="B486" s="88" t="s">
        <v>1121</v>
      </c>
      <c r="C486" s="117" t="s">
        <v>1413</v>
      </c>
      <c r="D486" s="115">
        <v>0</v>
      </c>
      <c r="E486" s="115">
        <v>0</v>
      </c>
      <c r="F486" s="115">
        <v>0</v>
      </c>
      <c r="G486" s="115">
        <v>0</v>
      </c>
      <c r="H486" s="115">
        <v>0</v>
      </c>
      <c r="I486" s="115">
        <v>0</v>
      </c>
      <c r="J486" s="115">
        <v>0</v>
      </c>
      <c r="K486" s="115">
        <v>0</v>
      </c>
      <c r="L486" s="115">
        <v>0</v>
      </c>
      <c r="M486" s="115">
        <v>0</v>
      </c>
      <c r="N486" s="115">
        <v>0</v>
      </c>
      <c r="O486" s="115">
        <v>0</v>
      </c>
      <c r="P486" s="115">
        <v>0</v>
      </c>
      <c r="Q486" s="115">
        <v>0</v>
      </c>
      <c r="R486" s="115">
        <v>0</v>
      </c>
      <c r="S486" s="115">
        <v>0</v>
      </c>
      <c r="T486" s="115">
        <v>0</v>
      </c>
      <c r="U486" s="115">
        <v>0</v>
      </c>
      <c r="V486" s="115">
        <v>0</v>
      </c>
      <c r="W486" s="115">
        <v>0</v>
      </c>
      <c r="X486" s="115">
        <v>0</v>
      </c>
      <c r="Y486" s="115">
        <v>0</v>
      </c>
      <c r="Z486" s="115">
        <v>0</v>
      </c>
      <c r="AA486" s="115">
        <v>0</v>
      </c>
      <c r="AB486" s="115">
        <v>0</v>
      </c>
      <c r="AC486" s="115">
        <v>0</v>
      </c>
      <c r="AD486" s="115">
        <v>0</v>
      </c>
      <c r="AE486" s="115">
        <v>0</v>
      </c>
      <c r="AF486" s="115">
        <v>0</v>
      </c>
      <c r="AG486" s="115">
        <v>0</v>
      </c>
      <c r="AH486" s="115">
        <v>0</v>
      </c>
      <c r="AI486" s="115">
        <v>0</v>
      </c>
      <c r="AJ486" s="115">
        <v>0</v>
      </c>
      <c r="AK486" s="115">
        <v>0</v>
      </c>
      <c r="AL486" s="115">
        <v>0</v>
      </c>
      <c r="AM486" s="115">
        <f t="shared" si="7"/>
        <v>0</v>
      </c>
      <c r="AP486" s="70"/>
    </row>
    <row r="487" spans="1:42" ht="33" hidden="1" customHeight="1">
      <c r="A487" s="87">
        <v>1537</v>
      </c>
      <c r="B487" s="88" t="s">
        <v>1122</v>
      </c>
      <c r="C487" s="117" t="s">
        <v>1413</v>
      </c>
      <c r="D487" s="115">
        <v>0</v>
      </c>
      <c r="E487" s="115">
        <v>0</v>
      </c>
      <c r="F487" s="115">
        <v>0</v>
      </c>
      <c r="G487" s="115">
        <v>0</v>
      </c>
      <c r="H487" s="115">
        <v>0</v>
      </c>
      <c r="I487" s="115">
        <v>0</v>
      </c>
      <c r="J487" s="115">
        <v>0</v>
      </c>
      <c r="K487" s="115">
        <v>0</v>
      </c>
      <c r="L487" s="115">
        <v>0</v>
      </c>
      <c r="M487" s="115">
        <v>0</v>
      </c>
      <c r="N487" s="115">
        <v>0</v>
      </c>
      <c r="O487" s="115">
        <v>0</v>
      </c>
      <c r="P487" s="115">
        <v>0</v>
      </c>
      <c r="Q487" s="115">
        <v>0</v>
      </c>
      <c r="R487" s="115">
        <v>0</v>
      </c>
      <c r="S487" s="115">
        <v>0</v>
      </c>
      <c r="T487" s="115">
        <v>0</v>
      </c>
      <c r="U487" s="115">
        <v>0</v>
      </c>
      <c r="V487" s="115">
        <v>0</v>
      </c>
      <c r="W487" s="115">
        <v>0</v>
      </c>
      <c r="X487" s="115">
        <v>0</v>
      </c>
      <c r="Y487" s="115">
        <v>0</v>
      </c>
      <c r="Z487" s="115">
        <v>0</v>
      </c>
      <c r="AA487" s="115">
        <v>0</v>
      </c>
      <c r="AB487" s="115">
        <v>0</v>
      </c>
      <c r="AC487" s="115">
        <v>0</v>
      </c>
      <c r="AD487" s="115">
        <v>0</v>
      </c>
      <c r="AE487" s="115">
        <v>0</v>
      </c>
      <c r="AF487" s="115">
        <v>0</v>
      </c>
      <c r="AG487" s="115">
        <v>0</v>
      </c>
      <c r="AH487" s="115">
        <v>0</v>
      </c>
      <c r="AI487" s="115">
        <v>0</v>
      </c>
      <c r="AJ487" s="115">
        <v>0</v>
      </c>
      <c r="AK487" s="115">
        <v>0</v>
      </c>
      <c r="AL487" s="115">
        <v>0</v>
      </c>
      <c r="AM487" s="115">
        <f t="shared" si="7"/>
        <v>0</v>
      </c>
      <c r="AP487" s="70"/>
    </row>
    <row r="488" spans="1:42" ht="33" hidden="1" customHeight="1">
      <c r="A488" s="87">
        <v>1538</v>
      </c>
      <c r="B488" s="88" t="s">
        <v>1123</v>
      </c>
      <c r="C488" s="117" t="s">
        <v>1413</v>
      </c>
      <c r="D488" s="115">
        <v>0</v>
      </c>
      <c r="E488" s="115">
        <v>0</v>
      </c>
      <c r="F488" s="115">
        <v>0</v>
      </c>
      <c r="G488" s="115">
        <v>0</v>
      </c>
      <c r="H488" s="115">
        <v>0</v>
      </c>
      <c r="I488" s="115">
        <v>0</v>
      </c>
      <c r="J488" s="115">
        <v>0</v>
      </c>
      <c r="K488" s="115">
        <v>0</v>
      </c>
      <c r="L488" s="115">
        <v>0</v>
      </c>
      <c r="M488" s="115">
        <v>0</v>
      </c>
      <c r="N488" s="115">
        <v>0</v>
      </c>
      <c r="O488" s="115">
        <v>0</v>
      </c>
      <c r="P488" s="115">
        <v>0</v>
      </c>
      <c r="Q488" s="115">
        <v>0</v>
      </c>
      <c r="R488" s="115">
        <v>0</v>
      </c>
      <c r="S488" s="115">
        <v>0</v>
      </c>
      <c r="T488" s="115">
        <v>0</v>
      </c>
      <c r="U488" s="115">
        <v>0</v>
      </c>
      <c r="V488" s="115">
        <v>0</v>
      </c>
      <c r="W488" s="115">
        <v>0</v>
      </c>
      <c r="X488" s="115">
        <v>0</v>
      </c>
      <c r="Y488" s="115">
        <v>0</v>
      </c>
      <c r="Z488" s="115">
        <v>0</v>
      </c>
      <c r="AA488" s="115">
        <v>0</v>
      </c>
      <c r="AB488" s="115">
        <v>0</v>
      </c>
      <c r="AC488" s="115">
        <v>0</v>
      </c>
      <c r="AD488" s="115">
        <v>0</v>
      </c>
      <c r="AE488" s="115">
        <v>0</v>
      </c>
      <c r="AF488" s="115">
        <v>0</v>
      </c>
      <c r="AG488" s="115">
        <v>0</v>
      </c>
      <c r="AH488" s="115">
        <v>0</v>
      </c>
      <c r="AI488" s="115">
        <v>0</v>
      </c>
      <c r="AJ488" s="115">
        <v>0</v>
      </c>
      <c r="AK488" s="115">
        <v>0</v>
      </c>
      <c r="AL488" s="115">
        <v>0</v>
      </c>
      <c r="AM488" s="115">
        <f t="shared" si="7"/>
        <v>0</v>
      </c>
      <c r="AP488" s="70"/>
    </row>
    <row r="489" spans="1:42" ht="33" hidden="1" customHeight="1">
      <c r="A489" s="87">
        <v>1539</v>
      </c>
      <c r="B489" s="88" t="s">
        <v>1124</v>
      </c>
      <c r="C489" s="117" t="s">
        <v>1413</v>
      </c>
      <c r="D489" s="115">
        <v>0</v>
      </c>
      <c r="E489" s="115">
        <v>0</v>
      </c>
      <c r="F489" s="115">
        <v>0</v>
      </c>
      <c r="G489" s="115">
        <v>0</v>
      </c>
      <c r="H489" s="115">
        <v>0</v>
      </c>
      <c r="I489" s="115">
        <v>0</v>
      </c>
      <c r="J489" s="115">
        <v>0</v>
      </c>
      <c r="K489" s="115">
        <v>0</v>
      </c>
      <c r="L489" s="115">
        <v>0</v>
      </c>
      <c r="M489" s="115">
        <v>0</v>
      </c>
      <c r="N489" s="115">
        <v>0</v>
      </c>
      <c r="O489" s="115">
        <v>0</v>
      </c>
      <c r="P489" s="115">
        <v>0</v>
      </c>
      <c r="Q489" s="115">
        <v>0</v>
      </c>
      <c r="R489" s="115">
        <v>0</v>
      </c>
      <c r="S489" s="115">
        <v>0</v>
      </c>
      <c r="T489" s="115">
        <v>0</v>
      </c>
      <c r="U489" s="115">
        <v>0</v>
      </c>
      <c r="V489" s="115">
        <v>0</v>
      </c>
      <c r="W489" s="115">
        <v>0</v>
      </c>
      <c r="X489" s="115">
        <v>0</v>
      </c>
      <c r="Y489" s="115">
        <v>0</v>
      </c>
      <c r="Z489" s="115">
        <v>0</v>
      </c>
      <c r="AA489" s="115">
        <v>0</v>
      </c>
      <c r="AB489" s="115">
        <v>0</v>
      </c>
      <c r="AC489" s="115">
        <v>0</v>
      </c>
      <c r="AD489" s="115">
        <v>0</v>
      </c>
      <c r="AE489" s="115">
        <v>0</v>
      </c>
      <c r="AF489" s="115">
        <v>0</v>
      </c>
      <c r="AG489" s="115">
        <v>0</v>
      </c>
      <c r="AH489" s="115">
        <v>0</v>
      </c>
      <c r="AI489" s="115">
        <v>0</v>
      </c>
      <c r="AJ489" s="115">
        <v>0</v>
      </c>
      <c r="AK489" s="115">
        <v>0</v>
      </c>
      <c r="AL489" s="115">
        <v>0</v>
      </c>
      <c r="AM489" s="115">
        <f t="shared" si="7"/>
        <v>0</v>
      </c>
      <c r="AP489" s="70"/>
    </row>
    <row r="490" spans="1:42" ht="33" hidden="1" customHeight="1">
      <c r="A490" s="87">
        <v>1540</v>
      </c>
      <c r="B490" s="88" t="s">
        <v>1125</v>
      </c>
      <c r="C490" s="117" t="s">
        <v>1413</v>
      </c>
      <c r="D490" s="115">
        <v>0</v>
      </c>
      <c r="E490" s="115">
        <v>0</v>
      </c>
      <c r="F490" s="115">
        <v>0</v>
      </c>
      <c r="G490" s="115">
        <v>0</v>
      </c>
      <c r="H490" s="115">
        <v>0</v>
      </c>
      <c r="I490" s="115">
        <v>0</v>
      </c>
      <c r="J490" s="115">
        <v>0</v>
      </c>
      <c r="K490" s="115">
        <v>0</v>
      </c>
      <c r="L490" s="115">
        <v>0</v>
      </c>
      <c r="M490" s="115">
        <v>0</v>
      </c>
      <c r="N490" s="115">
        <v>0</v>
      </c>
      <c r="O490" s="115">
        <v>0</v>
      </c>
      <c r="P490" s="115">
        <v>0</v>
      </c>
      <c r="Q490" s="115">
        <v>0</v>
      </c>
      <c r="R490" s="115">
        <v>0</v>
      </c>
      <c r="S490" s="115">
        <v>0</v>
      </c>
      <c r="T490" s="115">
        <v>0</v>
      </c>
      <c r="U490" s="115">
        <v>0</v>
      </c>
      <c r="V490" s="115">
        <v>0</v>
      </c>
      <c r="W490" s="115">
        <v>0</v>
      </c>
      <c r="X490" s="115">
        <v>0</v>
      </c>
      <c r="Y490" s="115">
        <v>0</v>
      </c>
      <c r="Z490" s="115">
        <v>0</v>
      </c>
      <c r="AA490" s="115">
        <v>0</v>
      </c>
      <c r="AB490" s="115">
        <v>0</v>
      </c>
      <c r="AC490" s="115">
        <v>0</v>
      </c>
      <c r="AD490" s="115">
        <v>0</v>
      </c>
      <c r="AE490" s="115">
        <v>0</v>
      </c>
      <c r="AF490" s="115">
        <v>0</v>
      </c>
      <c r="AG490" s="115">
        <v>0</v>
      </c>
      <c r="AH490" s="115">
        <v>0</v>
      </c>
      <c r="AI490" s="115">
        <v>0</v>
      </c>
      <c r="AJ490" s="115">
        <v>0</v>
      </c>
      <c r="AK490" s="115">
        <v>0</v>
      </c>
      <c r="AL490" s="115">
        <v>0</v>
      </c>
      <c r="AM490" s="115">
        <f t="shared" si="7"/>
        <v>0</v>
      </c>
      <c r="AP490" s="70"/>
    </row>
    <row r="491" spans="1:42" ht="33" hidden="1" customHeight="1">
      <c r="A491" s="87">
        <v>1601</v>
      </c>
      <c r="B491" s="88" t="s">
        <v>1126</v>
      </c>
      <c r="C491" s="117" t="s">
        <v>1413</v>
      </c>
      <c r="D491" s="115">
        <v>0</v>
      </c>
      <c r="E491" s="115">
        <v>0</v>
      </c>
      <c r="F491" s="115">
        <v>0</v>
      </c>
      <c r="G491" s="115">
        <v>0</v>
      </c>
      <c r="H491" s="115">
        <v>0</v>
      </c>
      <c r="I491" s="115">
        <v>0</v>
      </c>
      <c r="J491" s="115">
        <v>0</v>
      </c>
      <c r="K491" s="115">
        <v>0</v>
      </c>
      <c r="L491" s="115">
        <v>0</v>
      </c>
      <c r="M491" s="115">
        <v>0</v>
      </c>
      <c r="N491" s="115">
        <v>0</v>
      </c>
      <c r="O491" s="115">
        <v>0</v>
      </c>
      <c r="P491" s="115">
        <v>0</v>
      </c>
      <c r="Q491" s="115">
        <v>0</v>
      </c>
      <c r="R491" s="115">
        <v>0</v>
      </c>
      <c r="S491" s="115">
        <v>0</v>
      </c>
      <c r="T491" s="115">
        <v>0</v>
      </c>
      <c r="U491" s="115">
        <v>0</v>
      </c>
      <c r="V491" s="115">
        <v>0</v>
      </c>
      <c r="W491" s="115">
        <v>0</v>
      </c>
      <c r="X491" s="115">
        <v>0</v>
      </c>
      <c r="Y491" s="115">
        <v>0</v>
      </c>
      <c r="Z491" s="115">
        <v>0</v>
      </c>
      <c r="AA491" s="115">
        <v>0</v>
      </c>
      <c r="AB491" s="115">
        <v>0</v>
      </c>
      <c r="AC491" s="115">
        <v>0</v>
      </c>
      <c r="AD491" s="115">
        <v>0</v>
      </c>
      <c r="AE491" s="115">
        <v>0</v>
      </c>
      <c r="AF491" s="115">
        <v>0</v>
      </c>
      <c r="AG491" s="115">
        <v>0</v>
      </c>
      <c r="AH491" s="115">
        <v>0</v>
      </c>
      <c r="AI491" s="115">
        <v>0</v>
      </c>
      <c r="AJ491" s="115">
        <v>0</v>
      </c>
      <c r="AK491" s="115">
        <v>0</v>
      </c>
      <c r="AL491" s="115">
        <v>0</v>
      </c>
      <c r="AM491" s="115">
        <f t="shared" si="7"/>
        <v>0</v>
      </c>
      <c r="AP491" s="70"/>
    </row>
    <row r="492" spans="1:42" ht="33" hidden="1" customHeight="1">
      <c r="A492" s="87">
        <v>1602</v>
      </c>
      <c r="B492" s="88" t="s">
        <v>1127</v>
      </c>
      <c r="C492" s="117" t="s">
        <v>1413</v>
      </c>
      <c r="D492" s="115">
        <v>0</v>
      </c>
      <c r="E492" s="115">
        <v>0</v>
      </c>
      <c r="F492" s="115">
        <v>0</v>
      </c>
      <c r="G492" s="115">
        <v>0</v>
      </c>
      <c r="H492" s="115">
        <v>0</v>
      </c>
      <c r="I492" s="115">
        <v>0</v>
      </c>
      <c r="J492" s="115">
        <v>0</v>
      </c>
      <c r="K492" s="115">
        <v>0</v>
      </c>
      <c r="L492" s="115">
        <v>0</v>
      </c>
      <c r="M492" s="115">
        <v>0</v>
      </c>
      <c r="N492" s="115">
        <v>0</v>
      </c>
      <c r="O492" s="115">
        <v>0</v>
      </c>
      <c r="P492" s="115">
        <v>0</v>
      </c>
      <c r="Q492" s="115">
        <v>0</v>
      </c>
      <c r="R492" s="115">
        <v>0</v>
      </c>
      <c r="S492" s="115">
        <v>0</v>
      </c>
      <c r="T492" s="115">
        <v>0</v>
      </c>
      <c r="U492" s="115">
        <v>0</v>
      </c>
      <c r="V492" s="115">
        <v>0</v>
      </c>
      <c r="W492" s="115">
        <v>0</v>
      </c>
      <c r="X492" s="115">
        <v>0</v>
      </c>
      <c r="Y492" s="115">
        <v>0</v>
      </c>
      <c r="Z492" s="115">
        <v>0</v>
      </c>
      <c r="AA492" s="115">
        <v>0</v>
      </c>
      <c r="AB492" s="115">
        <v>0</v>
      </c>
      <c r="AC492" s="115">
        <v>0</v>
      </c>
      <c r="AD492" s="115">
        <v>0</v>
      </c>
      <c r="AE492" s="115">
        <v>0</v>
      </c>
      <c r="AF492" s="115">
        <v>0</v>
      </c>
      <c r="AG492" s="115">
        <v>0</v>
      </c>
      <c r="AH492" s="115">
        <v>0</v>
      </c>
      <c r="AI492" s="115">
        <v>0</v>
      </c>
      <c r="AJ492" s="115">
        <v>0</v>
      </c>
      <c r="AK492" s="115">
        <v>0</v>
      </c>
      <c r="AL492" s="115">
        <v>0</v>
      </c>
      <c r="AM492" s="115">
        <f t="shared" si="7"/>
        <v>0</v>
      </c>
      <c r="AP492" s="70"/>
    </row>
    <row r="493" spans="1:42" ht="33" hidden="1" customHeight="1">
      <c r="A493" s="87">
        <v>1603</v>
      </c>
      <c r="B493" s="88" t="s">
        <v>1128</v>
      </c>
      <c r="C493" s="117" t="s">
        <v>1413</v>
      </c>
      <c r="D493" s="115">
        <v>0</v>
      </c>
      <c r="E493" s="115">
        <v>0</v>
      </c>
      <c r="F493" s="115">
        <v>0</v>
      </c>
      <c r="G493" s="115">
        <v>0</v>
      </c>
      <c r="H493" s="115">
        <v>0</v>
      </c>
      <c r="I493" s="115">
        <v>0</v>
      </c>
      <c r="J493" s="115">
        <v>0</v>
      </c>
      <c r="K493" s="115">
        <v>0</v>
      </c>
      <c r="L493" s="115">
        <v>0</v>
      </c>
      <c r="M493" s="115">
        <v>0</v>
      </c>
      <c r="N493" s="115">
        <v>0</v>
      </c>
      <c r="O493" s="115">
        <v>0</v>
      </c>
      <c r="P493" s="115">
        <v>0</v>
      </c>
      <c r="Q493" s="115">
        <v>0</v>
      </c>
      <c r="R493" s="115">
        <v>0</v>
      </c>
      <c r="S493" s="115">
        <v>0</v>
      </c>
      <c r="T493" s="115">
        <v>0</v>
      </c>
      <c r="U493" s="115">
        <v>0</v>
      </c>
      <c r="V493" s="115">
        <v>0</v>
      </c>
      <c r="W493" s="115">
        <v>0</v>
      </c>
      <c r="X493" s="115">
        <v>0</v>
      </c>
      <c r="Y493" s="115">
        <v>0</v>
      </c>
      <c r="Z493" s="115">
        <v>0</v>
      </c>
      <c r="AA493" s="115">
        <v>0</v>
      </c>
      <c r="AB493" s="115">
        <v>0</v>
      </c>
      <c r="AC493" s="115">
        <v>0</v>
      </c>
      <c r="AD493" s="115">
        <v>0</v>
      </c>
      <c r="AE493" s="115">
        <v>0</v>
      </c>
      <c r="AF493" s="115">
        <v>0</v>
      </c>
      <c r="AG493" s="115">
        <v>0</v>
      </c>
      <c r="AH493" s="115">
        <v>0</v>
      </c>
      <c r="AI493" s="115">
        <v>0</v>
      </c>
      <c r="AJ493" s="115">
        <v>0</v>
      </c>
      <c r="AK493" s="115">
        <v>0</v>
      </c>
      <c r="AL493" s="115">
        <v>0</v>
      </c>
      <c r="AM493" s="115">
        <f t="shared" si="7"/>
        <v>0</v>
      </c>
      <c r="AP493" s="70"/>
    </row>
    <row r="494" spans="1:42" ht="33" hidden="1" customHeight="1">
      <c r="A494" s="87">
        <v>1604</v>
      </c>
      <c r="B494" s="88" t="s">
        <v>1129</v>
      </c>
      <c r="C494" s="117" t="s">
        <v>1413</v>
      </c>
      <c r="D494" s="115">
        <v>0</v>
      </c>
      <c r="E494" s="115">
        <v>0</v>
      </c>
      <c r="F494" s="115">
        <v>0</v>
      </c>
      <c r="G494" s="115">
        <v>0</v>
      </c>
      <c r="H494" s="115">
        <v>0</v>
      </c>
      <c r="I494" s="115">
        <v>0</v>
      </c>
      <c r="J494" s="115">
        <v>0</v>
      </c>
      <c r="K494" s="115">
        <v>0</v>
      </c>
      <c r="L494" s="115">
        <v>0</v>
      </c>
      <c r="M494" s="115">
        <v>0</v>
      </c>
      <c r="N494" s="115">
        <v>0</v>
      </c>
      <c r="O494" s="115">
        <v>0</v>
      </c>
      <c r="P494" s="115">
        <v>0</v>
      </c>
      <c r="Q494" s="115">
        <v>0</v>
      </c>
      <c r="R494" s="115">
        <v>0</v>
      </c>
      <c r="S494" s="115">
        <v>0</v>
      </c>
      <c r="T494" s="115">
        <v>0</v>
      </c>
      <c r="U494" s="115">
        <v>0</v>
      </c>
      <c r="V494" s="115">
        <v>0</v>
      </c>
      <c r="W494" s="115">
        <v>0</v>
      </c>
      <c r="X494" s="115">
        <v>0</v>
      </c>
      <c r="Y494" s="115">
        <v>0</v>
      </c>
      <c r="Z494" s="115">
        <v>0</v>
      </c>
      <c r="AA494" s="115">
        <v>0</v>
      </c>
      <c r="AB494" s="115">
        <v>0</v>
      </c>
      <c r="AC494" s="115">
        <v>0</v>
      </c>
      <c r="AD494" s="115">
        <v>0</v>
      </c>
      <c r="AE494" s="115">
        <v>0</v>
      </c>
      <c r="AF494" s="115">
        <v>0</v>
      </c>
      <c r="AG494" s="115">
        <v>0</v>
      </c>
      <c r="AH494" s="115">
        <v>0</v>
      </c>
      <c r="AI494" s="115">
        <v>0</v>
      </c>
      <c r="AJ494" s="115">
        <v>0</v>
      </c>
      <c r="AK494" s="115">
        <v>0</v>
      </c>
      <c r="AL494" s="115">
        <v>0</v>
      </c>
      <c r="AM494" s="115">
        <f t="shared" si="7"/>
        <v>0</v>
      </c>
      <c r="AP494" s="70"/>
    </row>
    <row r="495" spans="1:42" ht="33" hidden="1" customHeight="1">
      <c r="A495" s="87">
        <v>1605</v>
      </c>
      <c r="B495" s="88" t="s">
        <v>1130</v>
      </c>
      <c r="C495" s="117" t="s">
        <v>1413</v>
      </c>
      <c r="D495" s="115">
        <v>0</v>
      </c>
      <c r="E495" s="115">
        <v>0</v>
      </c>
      <c r="F495" s="115">
        <v>0</v>
      </c>
      <c r="G495" s="115">
        <v>0</v>
      </c>
      <c r="H495" s="115">
        <v>0</v>
      </c>
      <c r="I495" s="115">
        <v>0</v>
      </c>
      <c r="J495" s="115">
        <v>0</v>
      </c>
      <c r="K495" s="115">
        <v>0</v>
      </c>
      <c r="L495" s="115">
        <v>0</v>
      </c>
      <c r="M495" s="115">
        <v>0</v>
      </c>
      <c r="N495" s="115">
        <v>0</v>
      </c>
      <c r="O495" s="115">
        <v>0</v>
      </c>
      <c r="P495" s="115">
        <v>0</v>
      </c>
      <c r="Q495" s="115">
        <v>0</v>
      </c>
      <c r="R495" s="115">
        <v>0</v>
      </c>
      <c r="S495" s="115">
        <v>0</v>
      </c>
      <c r="T495" s="115">
        <v>0</v>
      </c>
      <c r="U495" s="115">
        <v>0</v>
      </c>
      <c r="V495" s="115">
        <v>0</v>
      </c>
      <c r="W495" s="115">
        <v>0</v>
      </c>
      <c r="X495" s="115">
        <v>0</v>
      </c>
      <c r="Y495" s="115">
        <v>0</v>
      </c>
      <c r="Z495" s="115">
        <v>0</v>
      </c>
      <c r="AA495" s="115">
        <v>0</v>
      </c>
      <c r="AB495" s="115">
        <v>0</v>
      </c>
      <c r="AC495" s="115">
        <v>0</v>
      </c>
      <c r="AD495" s="115">
        <v>0</v>
      </c>
      <c r="AE495" s="115">
        <v>0</v>
      </c>
      <c r="AF495" s="115">
        <v>0</v>
      </c>
      <c r="AG495" s="115">
        <v>0</v>
      </c>
      <c r="AH495" s="115">
        <v>0</v>
      </c>
      <c r="AI495" s="115">
        <v>0</v>
      </c>
      <c r="AJ495" s="115">
        <v>0</v>
      </c>
      <c r="AK495" s="115">
        <v>0</v>
      </c>
      <c r="AL495" s="115">
        <v>0</v>
      </c>
      <c r="AM495" s="115">
        <f t="shared" si="7"/>
        <v>0</v>
      </c>
      <c r="AP495" s="70"/>
    </row>
    <row r="496" spans="1:42" ht="33" hidden="1" customHeight="1">
      <c r="A496" s="87">
        <v>1606</v>
      </c>
      <c r="B496" s="88" t="s">
        <v>1131</v>
      </c>
      <c r="C496" s="117" t="s">
        <v>1413</v>
      </c>
      <c r="D496" s="115">
        <v>0</v>
      </c>
      <c r="E496" s="115">
        <v>0</v>
      </c>
      <c r="F496" s="115">
        <v>0</v>
      </c>
      <c r="G496" s="115">
        <v>0</v>
      </c>
      <c r="H496" s="115">
        <v>0</v>
      </c>
      <c r="I496" s="115">
        <v>0</v>
      </c>
      <c r="J496" s="115">
        <v>0</v>
      </c>
      <c r="K496" s="115">
        <v>0</v>
      </c>
      <c r="L496" s="115">
        <v>0</v>
      </c>
      <c r="M496" s="115">
        <v>0</v>
      </c>
      <c r="N496" s="115">
        <v>0</v>
      </c>
      <c r="O496" s="115">
        <v>0</v>
      </c>
      <c r="P496" s="115">
        <v>0</v>
      </c>
      <c r="Q496" s="115">
        <v>0</v>
      </c>
      <c r="R496" s="115">
        <v>0</v>
      </c>
      <c r="S496" s="115">
        <v>0</v>
      </c>
      <c r="T496" s="115">
        <v>0</v>
      </c>
      <c r="U496" s="115">
        <v>0</v>
      </c>
      <c r="V496" s="115">
        <v>0</v>
      </c>
      <c r="W496" s="115">
        <v>0</v>
      </c>
      <c r="X496" s="115">
        <v>0</v>
      </c>
      <c r="Y496" s="115">
        <v>0</v>
      </c>
      <c r="Z496" s="115">
        <v>0</v>
      </c>
      <c r="AA496" s="115">
        <v>0</v>
      </c>
      <c r="AB496" s="115">
        <v>0</v>
      </c>
      <c r="AC496" s="115">
        <v>0</v>
      </c>
      <c r="AD496" s="115">
        <v>0</v>
      </c>
      <c r="AE496" s="115">
        <v>0</v>
      </c>
      <c r="AF496" s="115">
        <v>0</v>
      </c>
      <c r="AG496" s="115">
        <v>0</v>
      </c>
      <c r="AH496" s="115">
        <v>0</v>
      </c>
      <c r="AI496" s="115">
        <v>0</v>
      </c>
      <c r="AJ496" s="115">
        <v>0</v>
      </c>
      <c r="AK496" s="115">
        <v>0</v>
      </c>
      <c r="AL496" s="115">
        <v>0</v>
      </c>
      <c r="AM496" s="115">
        <f t="shared" si="7"/>
        <v>0</v>
      </c>
      <c r="AP496" s="70"/>
    </row>
    <row r="497" spans="1:42" ht="33" hidden="1" customHeight="1">
      <c r="A497" s="87">
        <v>1607</v>
      </c>
      <c r="B497" s="88" t="s">
        <v>1132</v>
      </c>
      <c r="C497" s="117" t="s">
        <v>1413</v>
      </c>
      <c r="D497" s="115">
        <v>0</v>
      </c>
      <c r="E497" s="115">
        <v>0</v>
      </c>
      <c r="F497" s="115">
        <v>0</v>
      </c>
      <c r="G497" s="115">
        <v>0</v>
      </c>
      <c r="H497" s="115">
        <v>0</v>
      </c>
      <c r="I497" s="115">
        <v>0</v>
      </c>
      <c r="J497" s="115">
        <v>0</v>
      </c>
      <c r="K497" s="115">
        <v>0</v>
      </c>
      <c r="L497" s="115">
        <v>0</v>
      </c>
      <c r="M497" s="115">
        <v>0</v>
      </c>
      <c r="N497" s="115">
        <v>0</v>
      </c>
      <c r="O497" s="115">
        <v>0</v>
      </c>
      <c r="P497" s="115">
        <v>0</v>
      </c>
      <c r="Q497" s="115">
        <v>0</v>
      </c>
      <c r="R497" s="115">
        <v>0</v>
      </c>
      <c r="S497" s="115">
        <v>0</v>
      </c>
      <c r="T497" s="115">
        <v>0</v>
      </c>
      <c r="U497" s="115">
        <v>0</v>
      </c>
      <c r="V497" s="115">
        <v>0</v>
      </c>
      <c r="W497" s="115">
        <v>0</v>
      </c>
      <c r="X497" s="115">
        <v>0</v>
      </c>
      <c r="Y497" s="115">
        <v>0</v>
      </c>
      <c r="Z497" s="115">
        <v>0</v>
      </c>
      <c r="AA497" s="115">
        <v>0</v>
      </c>
      <c r="AB497" s="115">
        <v>0</v>
      </c>
      <c r="AC497" s="115">
        <v>0</v>
      </c>
      <c r="AD497" s="115">
        <v>0</v>
      </c>
      <c r="AE497" s="115">
        <v>0</v>
      </c>
      <c r="AF497" s="115">
        <v>0</v>
      </c>
      <c r="AG497" s="115">
        <v>0</v>
      </c>
      <c r="AH497" s="115">
        <v>0</v>
      </c>
      <c r="AI497" s="115">
        <v>0</v>
      </c>
      <c r="AJ497" s="115">
        <v>0</v>
      </c>
      <c r="AK497" s="115">
        <v>0</v>
      </c>
      <c r="AL497" s="115">
        <v>0</v>
      </c>
      <c r="AM497" s="115">
        <f t="shared" si="7"/>
        <v>0</v>
      </c>
      <c r="AP497" s="70"/>
    </row>
    <row r="498" spans="1:42" ht="33" hidden="1" customHeight="1">
      <c r="A498" s="87">
        <v>1608</v>
      </c>
      <c r="B498" s="88" t="s">
        <v>1133</v>
      </c>
      <c r="C498" s="117" t="s">
        <v>1413</v>
      </c>
      <c r="D498" s="115">
        <v>0</v>
      </c>
      <c r="E498" s="115">
        <v>0</v>
      </c>
      <c r="F498" s="115">
        <v>0</v>
      </c>
      <c r="G498" s="115">
        <v>0</v>
      </c>
      <c r="H498" s="115">
        <v>0</v>
      </c>
      <c r="I498" s="115">
        <v>0</v>
      </c>
      <c r="J498" s="115">
        <v>0</v>
      </c>
      <c r="K498" s="115">
        <v>0</v>
      </c>
      <c r="L498" s="115">
        <v>0</v>
      </c>
      <c r="M498" s="115">
        <v>0</v>
      </c>
      <c r="N498" s="115">
        <v>0</v>
      </c>
      <c r="O498" s="115">
        <v>0</v>
      </c>
      <c r="P498" s="115">
        <v>0</v>
      </c>
      <c r="Q498" s="115">
        <v>0</v>
      </c>
      <c r="R498" s="115">
        <v>0</v>
      </c>
      <c r="S498" s="115">
        <v>0</v>
      </c>
      <c r="T498" s="115">
        <v>0</v>
      </c>
      <c r="U498" s="115">
        <v>0</v>
      </c>
      <c r="V498" s="115">
        <v>0</v>
      </c>
      <c r="W498" s="115">
        <v>0</v>
      </c>
      <c r="X498" s="115">
        <v>0</v>
      </c>
      <c r="Y498" s="115">
        <v>0</v>
      </c>
      <c r="Z498" s="115">
        <v>0</v>
      </c>
      <c r="AA498" s="115">
        <v>0</v>
      </c>
      <c r="AB498" s="115">
        <v>0</v>
      </c>
      <c r="AC498" s="115">
        <v>0</v>
      </c>
      <c r="AD498" s="115">
        <v>0</v>
      </c>
      <c r="AE498" s="115">
        <v>0</v>
      </c>
      <c r="AF498" s="115">
        <v>0</v>
      </c>
      <c r="AG498" s="115">
        <v>0</v>
      </c>
      <c r="AH498" s="115">
        <v>0</v>
      </c>
      <c r="AI498" s="115">
        <v>0</v>
      </c>
      <c r="AJ498" s="115">
        <v>0</v>
      </c>
      <c r="AK498" s="115">
        <v>0</v>
      </c>
      <c r="AL498" s="115">
        <v>0</v>
      </c>
      <c r="AM498" s="115">
        <f t="shared" si="7"/>
        <v>0</v>
      </c>
      <c r="AP498" s="70"/>
    </row>
    <row r="499" spans="1:42" ht="33" hidden="1" customHeight="1">
      <c r="A499" s="87">
        <v>1609</v>
      </c>
      <c r="B499" s="88" t="s">
        <v>1134</v>
      </c>
      <c r="C499" s="117" t="s">
        <v>1413</v>
      </c>
      <c r="D499" s="115">
        <v>0</v>
      </c>
      <c r="E499" s="115">
        <v>0</v>
      </c>
      <c r="F499" s="115">
        <v>0</v>
      </c>
      <c r="G499" s="115">
        <v>0</v>
      </c>
      <c r="H499" s="115">
        <v>0</v>
      </c>
      <c r="I499" s="115">
        <v>0</v>
      </c>
      <c r="J499" s="115">
        <v>0</v>
      </c>
      <c r="K499" s="115">
        <v>0</v>
      </c>
      <c r="L499" s="115">
        <v>0</v>
      </c>
      <c r="M499" s="115">
        <v>0</v>
      </c>
      <c r="N499" s="115">
        <v>0</v>
      </c>
      <c r="O499" s="115">
        <v>0</v>
      </c>
      <c r="P499" s="115">
        <v>0</v>
      </c>
      <c r="Q499" s="115">
        <v>0</v>
      </c>
      <c r="R499" s="115">
        <v>0</v>
      </c>
      <c r="S499" s="115">
        <v>0</v>
      </c>
      <c r="T499" s="115">
        <v>0</v>
      </c>
      <c r="U499" s="115">
        <v>0</v>
      </c>
      <c r="V499" s="115">
        <v>0</v>
      </c>
      <c r="W499" s="115">
        <v>0</v>
      </c>
      <c r="X499" s="115">
        <v>0</v>
      </c>
      <c r="Y499" s="115">
        <v>0</v>
      </c>
      <c r="Z499" s="115">
        <v>0</v>
      </c>
      <c r="AA499" s="115">
        <v>0</v>
      </c>
      <c r="AB499" s="115">
        <v>0</v>
      </c>
      <c r="AC499" s="115">
        <v>0</v>
      </c>
      <c r="AD499" s="115">
        <v>0</v>
      </c>
      <c r="AE499" s="115">
        <v>0</v>
      </c>
      <c r="AF499" s="115">
        <v>0</v>
      </c>
      <c r="AG499" s="115">
        <v>0</v>
      </c>
      <c r="AH499" s="115">
        <v>0</v>
      </c>
      <c r="AI499" s="115">
        <v>0</v>
      </c>
      <c r="AJ499" s="115">
        <v>0</v>
      </c>
      <c r="AK499" s="115">
        <v>0</v>
      </c>
      <c r="AL499" s="115">
        <v>0</v>
      </c>
      <c r="AM499" s="115">
        <f t="shared" si="7"/>
        <v>0</v>
      </c>
      <c r="AP499" s="70"/>
    </row>
    <row r="500" spans="1:42" ht="33" hidden="1" customHeight="1">
      <c r="A500" s="87">
        <v>1610</v>
      </c>
      <c r="B500" s="88" t="s">
        <v>1135</v>
      </c>
      <c r="C500" s="117" t="s">
        <v>1413</v>
      </c>
      <c r="D500" s="115">
        <v>0</v>
      </c>
      <c r="E500" s="115">
        <v>0</v>
      </c>
      <c r="F500" s="115">
        <v>0</v>
      </c>
      <c r="G500" s="115">
        <v>0</v>
      </c>
      <c r="H500" s="115">
        <v>0</v>
      </c>
      <c r="I500" s="115">
        <v>0</v>
      </c>
      <c r="J500" s="115">
        <v>0</v>
      </c>
      <c r="K500" s="115">
        <v>0</v>
      </c>
      <c r="L500" s="115">
        <v>0</v>
      </c>
      <c r="M500" s="115">
        <v>0</v>
      </c>
      <c r="N500" s="115">
        <v>0</v>
      </c>
      <c r="O500" s="115">
        <v>0</v>
      </c>
      <c r="P500" s="115">
        <v>0</v>
      </c>
      <c r="Q500" s="115">
        <v>0</v>
      </c>
      <c r="R500" s="115">
        <v>0</v>
      </c>
      <c r="S500" s="115">
        <v>0</v>
      </c>
      <c r="T500" s="115">
        <v>0</v>
      </c>
      <c r="U500" s="115">
        <v>0</v>
      </c>
      <c r="V500" s="115">
        <v>0</v>
      </c>
      <c r="W500" s="115">
        <v>0</v>
      </c>
      <c r="X500" s="115">
        <v>0</v>
      </c>
      <c r="Y500" s="115">
        <v>0</v>
      </c>
      <c r="Z500" s="115">
        <v>0</v>
      </c>
      <c r="AA500" s="115">
        <v>0</v>
      </c>
      <c r="AB500" s="115">
        <v>0</v>
      </c>
      <c r="AC500" s="115">
        <v>0</v>
      </c>
      <c r="AD500" s="115">
        <v>0</v>
      </c>
      <c r="AE500" s="115">
        <v>0</v>
      </c>
      <c r="AF500" s="115">
        <v>0</v>
      </c>
      <c r="AG500" s="115">
        <v>0</v>
      </c>
      <c r="AH500" s="115">
        <v>0</v>
      </c>
      <c r="AI500" s="115">
        <v>0</v>
      </c>
      <c r="AJ500" s="115">
        <v>0</v>
      </c>
      <c r="AK500" s="115">
        <v>0</v>
      </c>
      <c r="AL500" s="115">
        <v>0</v>
      </c>
      <c r="AM500" s="115">
        <f t="shared" si="7"/>
        <v>0</v>
      </c>
      <c r="AP500" s="70"/>
    </row>
    <row r="501" spans="1:42" ht="33" hidden="1" customHeight="1">
      <c r="A501" s="87">
        <v>1611</v>
      </c>
      <c r="B501" s="88" t="s">
        <v>1136</v>
      </c>
      <c r="C501" s="117" t="s">
        <v>1413</v>
      </c>
      <c r="D501" s="115">
        <v>0</v>
      </c>
      <c r="E501" s="115">
        <v>0</v>
      </c>
      <c r="F501" s="115">
        <v>0</v>
      </c>
      <c r="G501" s="115">
        <v>0</v>
      </c>
      <c r="H501" s="115">
        <v>0</v>
      </c>
      <c r="I501" s="115">
        <v>0</v>
      </c>
      <c r="J501" s="115">
        <v>0</v>
      </c>
      <c r="K501" s="115">
        <v>0</v>
      </c>
      <c r="L501" s="115">
        <v>0</v>
      </c>
      <c r="M501" s="115">
        <v>0</v>
      </c>
      <c r="N501" s="115">
        <v>0</v>
      </c>
      <c r="O501" s="115">
        <v>0</v>
      </c>
      <c r="P501" s="115">
        <v>0</v>
      </c>
      <c r="Q501" s="115">
        <v>0</v>
      </c>
      <c r="R501" s="115">
        <v>0</v>
      </c>
      <c r="S501" s="115">
        <v>0</v>
      </c>
      <c r="T501" s="115">
        <v>0</v>
      </c>
      <c r="U501" s="115">
        <v>0</v>
      </c>
      <c r="V501" s="115">
        <v>0</v>
      </c>
      <c r="W501" s="115">
        <v>0</v>
      </c>
      <c r="X501" s="115">
        <v>0</v>
      </c>
      <c r="Y501" s="115">
        <v>0</v>
      </c>
      <c r="Z501" s="115">
        <v>0</v>
      </c>
      <c r="AA501" s="115">
        <v>0</v>
      </c>
      <c r="AB501" s="115">
        <v>0</v>
      </c>
      <c r="AC501" s="115">
        <v>0</v>
      </c>
      <c r="AD501" s="115">
        <v>0</v>
      </c>
      <c r="AE501" s="115">
        <v>0</v>
      </c>
      <c r="AF501" s="115">
        <v>0</v>
      </c>
      <c r="AG501" s="115">
        <v>0</v>
      </c>
      <c r="AH501" s="115">
        <v>0</v>
      </c>
      <c r="AI501" s="115">
        <v>0</v>
      </c>
      <c r="AJ501" s="115">
        <v>0</v>
      </c>
      <c r="AK501" s="115">
        <v>0</v>
      </c>
      <c r="AL501" s="115">
        <v>0</v>
      </c>
      <c r="AM501" s="115">
        <f t="shared" si="7"/>
        <v>0</v>
      </c>
      <c r="AP501" s="70"/>
    </row>
    <row r="502" spans="1:42" ht="33" hidden="1" customHeight="1">
      <c r="A502" s="87">
        <v>1701</v>
      </c>
      <c r="B502" s="88" t="s">
        <v>1137</v>
      </c>
      <c r="C502" s="117" t="s">
        <v>1413</v>
      </c>
      <c r="D502" s="115">
        <v>0</v>
      </c>
      <c r="E502" s="115">
        <v>0</v>
      </c>
      <c r="F502" s="115">
        <v>0</v>
      </c>
      <c r="G502" s="115">
        <v>0</v>
      </c>
      <c r="H502" s="115">
        <v>0</v>
      </c>
      <c r="I502" s="115">
        <v>0</v>
      </c>
      <c r="J502" s="115">
        <v>0</v>
      </c>
      <c r="K502" s="115">
        <v>0</v>
      </c>
      <c r="L502" s="115">
        <v>0</v>
      </c>
      <c r="M502" s="115">
        <v>0</v>
      </c>
      <c r="N502" s="115">
        <v>0</v>
      </c>
      <c r="O502" s="115">
        <v>0</v>
      </c>
      <c r="P502" s="115">
        <v>0</v>
      </c>
      <c r="Q502" s="115">
        <v>0</v>
      </c>
      <c r="R502" s="115">
        <v>0</v>
      </c>
      <c r="S502" s="115">
        <v>0</v>
      </c>
      <c r="T502" s="115">
        <v>0</v>
      </c>
      <c r="U502" s="115">
        <v>0</v>
      </c>
      <c r="V502" s="115">
        <v>0</v>
      </c>
      <c r="W502" s="115">
        <v>0</v>
      </c>
      <c r="X502" s="115">
        <v>0</v>
      </c>
      <c r="Y502" s="115">
        <v>0</v>
      </c>
      <c r="Z502" s="115">
        <v>0</v>
      </c>
      <c r="AA502" s="115">
        <v>0</v>
      </c>
      <c r="AB502" s="115">
        <v>0</v>
      </c>
      <c r="AC502" s="115">
        <v>0</v>
      </c>
      <c r="AD502" s="115">
        <v>0</v>
      </c>
      <c r="AE502" s="115">
        <v>0</v>
      </c>
      <c r="AF502" s="115">
        <v>0</v>
      </c>
      <c r="AG502" s="115">
        <v>0</v>
      </c>
      <c r="AH502" s="115">
        <v>0</v>
      </c>
      <c r="AI502" s="115">
        <v>0</v>
      </c>
      <c r="AJ502" s="115">
        <v>0</v>
      </c>
      <c r="AK502" s="115">
        <v>0</v>
      </c>
      <c r="AL502" s="115">
        <v>0</v>
      </c>
      <c r="AM502" s="115">
        <f t="shared" si="7"/>
        <v>0</v>
      </c>
      <c r="AP502" s="70"/>
    </row>
    <row r="503" spans="1:42" ht="33" hidden="1" customHeight="1">
      <c r="A503" s="87">
        <v>1702</v>
      </c>
      <c r="B503" s="88" t="s">
        <v>1138</v>
      </c>
      <c r="C503" s="117" t="s">
        <v>1413</v>
      </c>
      <c r="D503" s="115">
        <v>0</v>
      </c>
      <c r="E503" s="115">
        <v>0</v>
      </c>
      <c r="F503" s="115">
        <v>0</v>
      </c>
      <c r="G503" s="115">
        <v>0</v>
      </c>
      <c r="H503" s="115">
        <v>0</v>
      </c>
      <c r="I503" s="115">
        <v>0</v>
      </c>
      <c r="J503" s="115">
        <v>0</v>
      </c>
      <c r="K503" s="115">
        <v>0</v>
      </c>
      <c r="L503" s="115">
        <v>0</v>
      </c>
      <c r="M503" s="115">
        <v>0</v>
      </c>
      <c r="N503" s="115">
        <v>0</v>
      </c>
      <c r="O503" s="115">
        <v>0</v>
      </c>
      <c r="P503" s="115">
        <v>0</v>
      </c>
      <c r="Q503" s="115">
        <v>0</v>
      </c>
      <c r="R503" s="115">
        <v>0</v>
      </c>
      <c r="S503" s="115">
        <v>0</v>
      </c>
      <c r="T503" s="115">
        <v>0</v>
      </c>
      <c r="U503" s="115">
        <v>0</v>
      </c>
      <c r="V503" s="115">
        <v>0</v>
      </c>
      <c r="W503" s="115">
        <v>0</v>
      </c>
      <c r="X503" s="115">
        <v>0</v>
      </c>
      <c r="Y503" s="115">
        <v>0</v>
      </c>
      <c r="Z503" s="115">
        <v>0</v>
      </c>
      <c r="AA503" s="115">
        <v>0</v>
      </c>
      <c r="AB503" s="115">
        <v>0</v>
      </c>
      <c r="AC503" s="115">
        <v>0</v>
      </c>
      <c r="AD503" s="115">
        <v>0</v>
      </c>
      <c r="AE503" s="115">
        <v>0</v>
      </c>
      <c r="AF503" s="115">
        <v>0</v>
      </c>
      <c r="AG503" s="115">
        <v>0</v>
      </c>
      <c r="AH503" s="115">
        <v>0</v>
      </c>
      <c r="AI503" s="115">
        <v>0</v>
      </c>
      <c r="AJ503" s="115">
        <v>0</v>
      </c>
      <c r="AK503" s="115">
        <v>0</v>
      </c>
      <c r="AL503" s="115">
        <v>0</v>
      </c>
      <c r="AM503" s="115">
        <f t="shared" si="7"/>
        <v>0</v>
      </c>
      <c r="AP503" s="70"/>
    </row>
    <row r="504" spans="1:42" ht="33" hidden="1" customHeight="1">
      <c r="A504" s="87">
        <v>1703</v>
      </c>
      <c r="B504" s="88" t="s">
        <v>1139</v>
      </c>
      <c r="C504" s="117" t="s">
        <v>1413</v>
      </c>
      <c r="D504" s="115">
        <v>0</v>
      </c>
      <c r="E504" s="115">
        <v>0</v>
      </c>
      <c r="F504" s="115">
        <v>0</v>
      </c>
      <c r="G504" s="115">
        <v>0</v>
      </c>
      <c r="H504" s="115">
        <v>0</v>
      </c>
      <c r="I504" s="115">
        <v>0</v>
      </c>
      <c r="J504" s="115">
        <v>0</v>
      </c>
      <c r="K504" s="115">
        <v>0</v>
      </c>
      <c r="L504" s="115">
        <v>0</v>
      </c>
      <c r="M504" s="115">
        <v>0</v>
      </c>
      <c r="N504" s="115">
        <v>0</v>
      </c>
      <c r="O504" s="115">
        <v>0</v>
      </c>
      <c r="P504" s="115">
        <v>0</v>
      </c>
      <c r="Q504" s="115">
        <v>0</v>
      </c>
      <c r="R504" s="115">
        <v>0</v>
      </c>
      <c r="S504" s="115">
        <v>0</v>
      </c>
      <c r="T504" s="115">
        <v>0</v>
      </c>
      <c r="U504" s="115">
        <v>0</v>
      </c>
      <c r="V504" s="115">
        <v>0</v>
      </c>
      <c r="W504" s="115">
        <v>0</v>
      </c>
      <c r="X504" s="115">
        <v>0</v>
      </c>
      <c r="Y504" s="115">
        <v>0</v>
      </c>
      <c r="Z504" s="115">
        <v>0</v>
      </c>
      <c r="AA504" s="115">
        <v>0</v>
      </c>
      <c r="AB504" s="115">
        <v>0</v>
      </c>
      <c r="AC504" s="115">
        <v>0</v>
      </c>
      <c r="AD504" s="115">
        <v>0</v>
      </c>
      <c r="AE504" s="115">
        <v>0</v>
      </c>
      <c r="AF504" s="115">
        <v>0</v>
      </c>
      <c r="AG504" s="115">
        <v>0</v>
      </c>
      <c r="AH504" s="115">
        <v>0</v>
      </c>
      <c r="AI504" s="115">
        <v>0</v>
      </c>
      <c r="AJ504" s="115">
        <v>0</v>
      </c>
      <c r="AK504" s="115">
        <v>0</v>
      </c>
      <c r="AL504" s="115">
        <v>0</v>
      </c>
      <c r="AM504" s="115">
        <f t="shared" si="7"/>
        <v>0</v>
      </c>
      <c r="AP504" s="70"/>
    </row>
    <row r="505" spans="1:42" ht="33" hidden="1" customHeight="1">
      <c r="A505" s="87">
        <v>1704</v>
      </c>
      <c r="B505" s="88" t="s">
        <v>1140</v>
      </c>
      <c r="C505" s="117" t="s">
        <v>1413</v>
      </c>
      <c r="D505" s="115">
        <v>0</v>
      </c>
      <c r="E505" s="115">
        <v>0</v>
      </c>
      <c r="F505" s="115">
        <v>0</v>
      </c>
      <c r="G505" s="115">
        <v>0</v>
      </c>
      <c r="H505" s="115">
        <v>0</v>
      </c>
      <c r="I505" s="115">
        <v>0</v>
      </c>
      <c r="J505" s="115">
        <v>0</v>
      </c>
      <c r="K505" s="115">
        <v>0</v>
      </c>
      <c r="L505" s="115">
        <v>0</v>
      </c>
      <c r="M505" s="115">
        <v>0</v>
      </c>
      <c r="N505" s="115">
        <v>0</v>
      </c>
      <c r="O505" s="115">
        <v>0</v>
      </c>
      <c r="P505" s="115">
        <v>0</v>
      </c>
      <c r="Q505" s="115">
        <v>0</v>
      </c>
      <c r="R505" s="115">
        <v>0</v>
      </c>
      <c r="S505" s="115">
        <v>0</v>
      </c>
      <c r="T505" s="115">
        <v>0</v>
      </c>
      <c r="U505" s="115">
        <v>0</v>
      </c>
      <c r="V505" s="115">
        <v>0</v>
      </c>
      <c r="W505" s="115">
        <v>0</v>
      </c>
      <c r="X505" s="115">
        <v>0</v>
      </c>
      <c r="Y505" s="115">
        <v>0</v>
      </c>
      <c r="Z505" s="115">
        <v>0</v>
      </c>
      <c r="AA505" s="115">
        <v>0</v>
      </c>
      <c r="AB505" s="115">
        <v>0</v>
      </c>
      <c r="AC505" s="115">
        <v>0</v>
      </c>
      <c r="AD505" s="115">
        <v>0</v>
      </c>
      <c r="AE505" s="115">
        <v>0</v>
      </c>
      <c r="AF505" s="115">
        <v>0</v>
      </c>
      <c r="AG505" s="115">
        <v>0</v>
      </c>
      <c r="AH505" s="115">
        <v>0</v>
      </c>
      <c r="AI505" s="115">
        <v>0</v>
      </c>
      <c r="AJ505" s="115">
        <v>0</v>
      </c>
      <c r="AK505" s="115">
        <v>0</v>
      </c>
      <c r="AL505" s="115">
        <v>0</v>
      </c>
      <c r="AM505" s="115">
        <f t="shared" si="7"/>
        <v>0</v>
      </c>
      <c r="AP505" s="70"/>
    </row>
    <row r="506" spans="1:42" ht="33" hidden="1" customHeight="1">
      <c r="A506" s="87">
        <v>1705</v>
      </c>
      <c r="B506" s="88" t="s">
        <v>1141</v>
      </c>
      <c r="C506" s="117" t="s">
        <v>1413</v>
      </c>
      <c r="D506" s="115">
        <v>0</v>
      </c>
      <c r="E506" s="115">
        <v>0</v>
      </c>
      <c r="F506" s="115">
        <v>0</v>
      </c>
      <c r="G506" s="115">
        <v>0</v>
      </c>
      <c r="H506" s="115">
        <v>0</v>
      </c>
      <c r="I506" s="115">
        <v>0</v>
      </c>
      <c r="J506" s="115">
        <v>0</v>
      </c>
      <c r="K506" s="115">
        <v>0</v>
      </c>
      <c r="L506" s="115">
        <v>0</v>
      </c>
      <c r="M506" s="115">
        <v>0</v>
      </c>
      <c r="N506" s="115">
        <v>0</v>
      </c>
      <c r="O506" s="115">
        <v>0</v>
      </c>
      <c r="P506" s="115">
        <v>0</v>
      </c>
      <c r="Q506" s="115">
        <v>0</v>
      </c>
      <c r="R506" s="115">
        <v>0</v>
      </c>
      <c r="S506" s="115">
        <v>0</v>
      </c>
      <c r="T506" s="115">
        <v>0</v>
      </c>
      <c r="U506" s="115">
        <v>0</v>
      </c>
      <c r="V506" s="115">
        <v>0</v>
      </c>
      <c r="W506" s="115">
        <v>0</v>
      </c>
      <c r="X506" s="115">
        <v>0</v>
      </c>
      <c r="Y506" s="115">
        <v>0</v>
      </c>
      <c r="Z506" s="115">
        <v>0</v>
      </c>
      <c r="AA506" s="115">
        <v>0</v>
      </c>
      <c r="AB506" s="115">
        <v>0</v>
      </c>
      <c r="AC506" s="115">
        <v>0</v>
      </c>
      <c r="AD506" s="115">
        <v>0</v>
      </c>
      <c r="AE506" s="115">
        <v>0</v>
      </c>
      <c r="AF506" s="115">
        <v>0</v>
      </c>
      <c r="AG506" s="115">
        <v>0</v>
      </c>
      <c r="AH506" s="115">
        <v>0</v>
      </c>
      <c r="AI506" s="115">
        <v>0</v>
      </c>
      <c r="AJ506" s="115">
        <v>0</v>
      </c>
      <c r="AK506" s="115">
        <v>0</v>
      </c>
      <c r="AL506" s="115">
        <v>0</v>
      </c>
      <c r="AM506" s="115">
        <f t="shared" si="7"/>
        <v>0</v>
      </c>
      <c r="AP506" s="70"/>
    </row>
    <row r="507" spans="1:42" ht="33" hidden="1" customHeight="1">
      <c r="A507" s="87">
        <v>1706</v>
      </c>
      <c r="B507" s="88" t="s">
        <v>1142</v>
      </c>
      <c r="C507" s="117" t="s">
        <v>1413</v>
      </c>
      <c r="D507" s="115">
        <v>0</v>
      </c>
      <c r="E507" s="115">
        <v>0</v>
      </c>
      <c r="F507" s="115">
        <v>0</v>
      </c>
      <c r="G507" s="115">
        <v>0</v>
      </c>
      <c r="H507" s="115">
        <v>0</v>
      </c>
      <c r="I507" s="115">
        <v>0</v>
      </c>
      <c r="J507" s="115">
        <v>0</v>
      </c>
      <c r="K507" s="115">
        <v>0</v>
      </c>
      <c r="L507" s="115">
        <v>0</v>
      </c>
      <c r="M507" s="115">
        <v>0</v>
      </c>
      <c r="N507" s="115">
        <v>0</v>
      </c>
      <c r="O507" s="115">
        <v>0</v>
      </c>
      <c r="P507" s="115">
        <v>0</v>
      </c>
      <c r="Q507" s="115">
        <v>0</v>
      </c>
      <c r="R507" s="115">
        <v>0</v>
      </c>
      <c r="S507" s="115">
        <v>0</v>
      </c>
      <c r="T507" s="115">
        <v>0</v>
      </c>
      <c r="U507" s="115">
        <v>0</v>
      </c>
      <c r="V507" s="115">
        <v>0</v>
      </c>
      <c r="W507" s="115">
        <v>0</v>
      </c>
      <c r="X507" s="115">
        <v>0</v>
      </c>
      <c r="Y507" s="115">
        <v>0</v>
      </c>
      <c r="Z507" s="115">
        <v>0</v>
      </c>
      <c r="AA507" s="115">
        <v>0</v>
      </c>
      <c r="AB507" s="115">
        <v>0</v>
      </c>
      <c r="AC507" s="115">
        <v>0</v>
      </c>
      <c r="AD507" s="115">
        <v>0</v>
      </c>
      <c r="AE507" s="115">
        <v>0</v>
      </c>
      <c r="AF507" s="115">
        <v>0</v>
      </c>
      <c r="AG507" s="115">
        <v>0</v>
      </c>
      <c r="AH507" s="115">
        <v>0</v>
      </c>
      <c r="AI507" s="115">
        <v>0</v>
      </c>
      <c r="AJ507" s="115">
        <v>0</v>
      </c>
      <c r="AK507" s="115">
        <v>0</v>
      </c>
      <c r="AL507" s="115">
        <v>0</v>
      </c>
      <c r="AM507" s="115">
        <f t="shared" si="7"/>
        <v>0</v>
      </c>
      <c r="AP507" s="70"/>
    </row>
    <row r="508" spans="1:42" ht="33" hidden="1" customHeight="1">
      <c r="A508" s="87">
        <v>1707</v>
      </c>
      <c r="B508" s="88" t="s">
        <v>1143</v>
      </c>
      <c r="C508" s="117" t="s">
        <v>1413</v>
      </c>
      <c r="D508" s="115">
        <v>0</v>
      </c>
      <c r="E508" s="115">
        <v>0</v>
      </c>
      <c r="F508" s="115">
        <v>0</v>
      </c>
      <c r="G508" s="115">
        <v>0</v>
      </c>
      <c r="H508" s="115">
        <v>0</v>
      </c>
      <c r="I508" s="115">
        <v>0</v>
      </c>
      <c r="J508" s="115">
        <v>0</v>
      </c>
      <c r="K508" s="115">
        <v>0</v>
      </c>
      <c r="L508" s="115">
        <v>0</v>
      </c>
      <c r="M508" s="115">
        <v>0</v>
      </c>
      <c r="N508" s="115">
        <v>0</v>
      </c>
      <c r="O508" s="115">
        <v>0</v>
      </c>
      <c r="P508" s="115">
        <v>0</v>
      </c>
      <c r="Q508" s="115">
        <v>0</v>
      </c>
      <c r="R508" s="115">
        <v>0</v>
      </c>
      <c r="S508" s="115">
        <v>0</v>
      </c>
      <c r="T508" s="115">
        <v>0</v>
      </c>
      <c r="U508" s="115">
        <v>0</v>
      </c>
      <c r="V508" s="115">
        <v>0</v>
      </c>
      <c r="W508" s="115">
        <v>0</v>
      </c>
      <c r="X508" s="115">
        <v>0</v>
      </c>
      <c r="Y508" s="115">
        <v>0</v>
      </c>
      <c r="Z508" s="115">
        <v>0</v>
      </c>
      <c r="AA508" s="115">
        <v>0</v>
      </c>
      <c r="AB508" s="115">
        <v>0</v>
      </c>
      <c r="AC508" s="115">
        <v>0</v>
      </c>
      <c r="AD508" s="115">
        <v>0</v>
      </c>
      <c r="AE508" s="115">
        <v>0</v>
      </c>
      <c r="AF508" s="115">
        <v>0</v>
      </c>
      <c r="AG508" s="115">
        <v>0</v>
      </c>
      <c r="AH508" s="115">
        <v>0</v>
      </c>
      <c r="AI508" s="115">
        <v>0</v>
      </c>
      <c r="AJ508" s="115">
        <v>0</v>
      </c>
      <c r="AK508" s="115">
        <v>0</v>
      </c>
      <c r="AL508" s="115">
        <v>0</v>
      </c>
      <c r="AM508" s="115">
        <f t="shared" si="7"/>
        <v>0</v>
      </c>
      <c r="AP508" s="70"/>
    </row>
    <row r="509" spans="1:42" ht="33" hidden="1" customHeight="1">
      <c r="A509" s="87">
        <v>1708</v>
      </c>
      <c r="B509" s="88" t="s">
        <v>1144</v>
      </c>
      <c r="C509" s="117" t="s">
        <v>1413</v>
      </c>
      <c r="D509" s="115">
        <v>0</v>
      </c>
      <c r="E509" s="115">
        <v>0</v>
      </c>
      <c r="F509" s="115">
        <v>0</v>
      </c>
      <c r="G509" s="115">
        <v>0</v>
      </c>
      <c r="H509" s="115">
        <v>0</v>
      </c>
      <c r="I509" s="115">
        <v>0</v>
      </c>
      <c r="J509" s="115">
        <v>0</v>
      </c>
      <c r="K509" s="115">
        <v>0</v>
      </c>
      <c r="L509" s="115">
        <v>0</v>
      </c>
      <c r="M509" s="115">
        <v>0</v>
      </c>
      <c r="N509" s="115">
        <v>0</v>
      </c>
      <c r="O509" s="115">
        <v>0</v>
      </c>
      <c r="P509" s="115">
        <v>0</v>
      </c>
      <c r="Q509" s="115">
        <v>0</v>
      </c>
      <c r="R509" s="115">
        <v>0</v>
      </c>
      <c r="S509" s="115">
        <v>0</v>
      </c>
      <c r="T509" s="115">
        <v>0</v>
      </c>
      <c r="U509" s="115">
        <v>0</v>
      </c>
      <c r="V509" s="115">
        <v>0</v>
      </c>
      <c r="W509" s="115">
        <v>0</v>
      </c>
      <c r="X509" s="115">
        <v>0</v>
      </c>
      <c r="Y509" s="115">
        <v>0</v>
      </c>
      <c r="Z509" s="115">
        <v>0</v>
      </c>
      <c r="AA509" s="115">
        <v>0</v>
      </c>
      <c r="AB509" s="115">
        <v>0</v>
      </c>
      <c r="AC509" s="115">
        <v>0</v>
      </c>
      <c r="AD509" s="115">
        <v>0</v>
      </c>
      <c r="AE509" s="115">
        <v>0</v>
      </c>
      <c r="AF509" s="115">
        <v>0</v>
      </c>
      <c r="AG509" s="115">
        <v>0</v>
      </c>
      <c r="AH509" s="115">
        <v>0</v>
      </c>
      <c r="AI509" s="115">
        <v>0</v>
      </c>
      <c r="AJ509" s="115">
        <v>0</v>
      </c>
      <c r="AK509" s="115">
        <v>0</v>
      </c>
      <c r="AL509" s="115">
        <v>0</v>
      </c>
      <c r="AM509" s="115">
        <f t="shared" si="7"/>
        <v>0</v>
      </c>
      <c r="AP509" s="70"/>
    </row>
    <row r="510" spans="1:42" ht="33" hidden="1" customHeight="1">
      <c r="A510" s="87">
        <v>1709</v>
      </c>
      <c r="B510" s="88" t="s">
        <v>1145</v>
      </c>
      <c r="C510" s="117" t="s">
        <v>1413</v>
      </c>
      <c r="D510" s="115">
        <v>0</v>
      </c>
      <c r="E510" s="115">
        <v>0</v>
      </c>
      <c r="F510" s="115">
        <v>0</v>
      </c>
      <c r="G510" s="115">
        <v>0</v>
      </c>
      <c r="H510" s="115">
        <v>0</v>
      </c>
      <c r="I510" s="115">
        <v>0</v>
      </c>
      <c r="J510" s="115">
        <v>0</v>
      </c>
      <c r="K510" s="115">
        <v>0</v>
      </c>
      <c r="L510" s="115">
        <v>0</v>
      </c>
      <c r="M510" s="115">
        <v>0</v>
      </c>
      <c r="N510" s="115">
        <v>0</v>
      </c>
      <c r="O510" s="115">
        <v>0</v>
      </c>
      <c r="P510" s="115">
        <v>0</v>
      </c>
      <c r="Q510" s="115">
        <v>0</v>
      </c>
      <c r="R510" s="115">
        <v>0</v>
      </c>
      <c r="S510" s="115">
        <v>0</v>
      </c>
      <c r="T510" s="115">
        <v>0</v>
      </c>
      <c r="U510" s="115">
        <v>0</v>
      </c>
      <c r="V510" s="115">
        <v>0</v>
      </c>
      <c r="W510" s="115">
        <v>0</v>
      </c>
      <c r="X510" s="115">
        <v>0</v>
      </c>
      <c r="Y510" s="115">
        <v>0</v>
      </c>
      <c r="Z510" s="115">
        <v>0</v>
      </c>
      <c r="AA510" s="115">
        <v>0</v>
      </c>
      <c r="AB510" s="115">
        <v>0</v>
      </c>
      <c r="AC510" s="115">
        <v>0</v>
      </c>
      <c r="AD510" s="115">
        <v>0</v>
      </c>
      <c r="AE510" s="115">
        <v>0</v>
      </c>
      <c r="AF510" s="115">
        <v>0</v>
      </c>
      <c r="AG510" s="115">
        <v>0</v>
      </c>
      <c r="AH510" s="115">
        <v>0</v>
      </c>
      <c r="AI510" s="115">
        <v>0</v>
      </c>
      <c r="AJ510" s="115">
        <v>0</v>
      </c>
      <c r="AK510" s="115">
        <v>0</v>
      </c>
      <c r="AL510" s="115">
        <v>0</v>
      </c>
      <c r="AM510" s="115">
        <f t="shared" si="7"/>
        <v>0</v>
      </c>
      <c r="AP510" s="70"/>
    </row>
    <row r="511" spans="1:42" ht="33" hidden="1" customHeight="1">
      <c r="A511" s="87">
        <v>1710</v>
      </c>
      <c r="B511" s="88" t="s">
        <v>1146</v>
      </c>
      <c r="C511" s="117" t="s">
        <v>1413</v>
      </c>
      <c r="D511" s="115">
        <v>0</v>
      </c>
      <c r="E511" s="115">
        <v>0</v>
      </c>
      <c r="F511" s="115">
        <v>0</v>
      </c>
      <c r="G511" s="115">
        <v>0</v>
      </c>
      <c r="H511" s="115">
        <v>0</v>
      </c>
      <c r="I511" s="115">
        <v>0</v>
      </c>
      <c r="J511" s="115">
        <v>0</v>
      </c>
      <c r="K511" s="115">
        <v>0</v>
      </c>
      <c r="L511" s="115">
        <v>0</v>
      </c>
      <c r="M511" s="115">
        <v>0</v>
      </c>
      <c r="N511" s="115">
        <v>0</v>
      </c>
      <c r="O511" s="115">
        <v>0</v>
      </c>
      <c r="P511" s="115">
        <v>0</v>
      </c>
      <c r="Q511" s="115">
        <v>0</v>
      </c>
      <c r="R511" s="115">
        <v>0</v>
      </c>
      <c r="S511" s="115">
        <v>0</v>
      </c>
      <c r="T511" s="115">
        <v>0</v>
      </c>
      <c r="U511" s="115">
        <v>0</v>
      </c>
      <c r="V511" s="115">
        <v>0</v>
      </c>
      <c r="W511" s="115">
        <v>0</v>
      </c>
      <c r="X511" s="115">
        <v>0</v>
      </c>
      <c r="Y511" s="115">
        <v>0</v>
      </c>
      <c r="Z511" s="115">
        <v>0</v>
      </c>
      <c r="AA511" s="115">
        <v>0</v>
      </c>
      <c r="AB511" s="115">
        <v>0</v>
      </c>
      <c r="AC511" s="115">
        <v>0</v>
      </c>
      <c r="AD511" s="115">
        <v>0</v>
      </c>
      <c r="AE511" s="115">
        <v>0</v>
      </c>
      <c r="AF511" s="115">
        <v>0</v>
      </c>
      <c r="AG511" s="115">
        <v>0</v>
      </c>
      <c r="AH511" s="115">
        <v>0</v>
      </c>
      <c r="AI511" s="115">
        <v>0</v>
      </c>
      <c r="AJ511" s="115">
        <v>0</v>
      </c>
      <c r="AK511" s="115">
        <v>0</v>
      </c>
      <c r="AL511" s="115">
        <v>0</v>
      </c>
      <c r="AM511" s="115">
        <f t="shared" si="7"/>
        <v>0</v>
      </c>
      <c r="AP511" s="70"/>
    </row>
    <row r="512" spans="1:42" ht="33" hidden="1" customHeight="1">
      <c r="A512" s="87">
        <v>1711</v>
      </c>
      <c r="B512" s="88" t="s">
        <v>1147</v>
      </c>
      <c r="C512" s="117" t="s">
        <v>1413</v>
      </c>
      <c r="D512" s="115">
        <v>0</v>
      </c>
      <c r="E512" s="115">
        <v>0</v>
      </c>
      <c r="F512" s="115">
        <v>0</v>
      </c>
      <c r="G512" s="115">
        <v>0</v>
      </c>
      <c r="H512" s="115">
        <v>0</v>
      </c>
      <c r="I512" s="115">
        <v>0</v>
      </c>
      <c r="J512" s="115">
        <v>0</v>
      </c>
      <c r="K512" s="115">
        <v>0</v>
      </c>
      <c r="L512" s="115">
        <v>0</v>
      </c>
      <c r="M512" s="115">
        <v>0</v>
      </c>
      <c r="N512" s="115">
        <v>0</v>
      </c>
      <c r="O512" s="115">
        <v>0</v>
      </c>
      <c r="P512" s="115">
        <v>0</v>
      </c>
      <c r="Q512" s="115">
        <v>0</v>
      </c>
      <c r="R512" s="115">
        <v>0</v>
      </c>
      <c r="S512" s="115">
        <v>0</v>
      </c>
      <c r="T512" s="115">
        <v>0</v>
      </c>
      <c r="U512" s="115">
        <v>0</v>
      </c>
      <c r="V512" s="115">
        <v>0</v>
      </c>
      <c r="W512" s="115">
        <v>0</v>
      </c>
      <c r="X512" s="115">
        <v>0</v>
      </c>
      <c r="Y512" s="115">
        <v>0</v>
      </c>
      <c r="Z512" s="115">
        <v>0</v>
      </c>
      <c r="AA512" s="115">
        <v>0</v>
      </c>
      <c r="AB512" s="115">
        <v>0</v>
      </c>
      <c r="AC512" s="115">
        <v>0</v>
      </c>
      <c r="AD512" s="115">
        <v>0</v>
      </c>
      <c r="AE512" s="115">
        <v>0</v>
      </c>
      <c r="AF512" s="115">
        <v>0</v>
      </c>
      <c r="AG512" s="115">
        <v>0</v>
      </c>
      <c r="AH512" s="115">
        <v>0</v>
      </c>
      <c r="AI512" s="115">
        <v>0</v>
      </c>
      <c r="AJ512" s="115">
        <v>0</v>
      </c>
      <c r="AK512" s="115">
        <v>0</v>
      </c>
      <c r="AL512" s="115">
        <v>0</v>
      </c>
      <c r="AM512" s="115">
        <f t="shared" si="7"/>
        <v>0</v>
      </c>
      <c r="AP512" s="70"/>
    </row>
    <row r="513" spans="1:42" ht="33" hidden="1" customHeight="1">
      <c r="A513" s="87">
        <v>1712</v>
      </c>
      <c r="B513" s="88" t="s">
        <v>1148</v>
      </c>
      <c r="C513" s="117" t="s">
        <v>1413</v>
      </c>
      <c r="D513" s="115">
        <v>0</v>
      </c>
      <c r="E513" s="115">
        <v>0</v>
      </c>
      <c r="F513" s="115">
        <v>0</v>
      </c>
      <c r="G513" s="115">
        <v>0</v>
      </c>
      <c r="H513" s="115">
        <v>0</v>
      </c>
      <c r="I513" s="115">
        <v>0</v>
      </c>
      <c r="J513" s="115">
        <v>0</v>
      </c>
      <c r="K513" s="115">
        <v>0</v>
      </c>
      <c r="L513" s="115">
        <v>0</v>
      </c>
      <c r="M513" s="115">
        <v>0</v>
      </c>
      <c r="N513" s="115">
        <v>0</v>
      </c>
      <c r="O513" s="115">
        <v>0</v>
      </c>
      <c r="P513" s="115">
        <v>0</v>
      </c>
      <c r="Q513" s="115">
        <v>0</v>
      </c>
      <c r="R513" s="115">
        <v>0</v>
      </c>
      <c r="S513" s="115">
        <v>0</v>
      </c>
      <c r="T513" s="115">
        <v>0</v>
      </c>
      <c r="U513" s="115">
        <v>0</v>
      </c>
      <c r="V513" s="115">
        <v>0</v>
      </c>
      <c r="W513" s="115">
        <v>0</v>
      </c>
      <c r="X513" s="115">
        <v>0</v>
      </c>
      <c r="Y513" s="115">
        <v>0</v>
      </c>
      <c r="Z513" s="115">
        <v>0</v>
      </c>
      <c r="AA513" s="115">
        <v>0</v>
      </c>
      <c r="AB513" s="115">
        <v>0</v>
      </c>
      <c r="AC513" s="115">
        <v>0</v>
      </c>
      <c r="AD513" s="115">
        <v>0</v>
      </c>
      <c r="AE513" s="115">
        <v>0</v>
      </c>
      <c r="AF513" s="115">
        <v>0</v>
      </c>
      <c r="AG513" s="115">
        <v>0</v>
      </c>
      <c r="AH513" s="115">
        <v>0</v>
      </c>
      <c r="AI513" s="115">
        <v>0</v>
      </c>
      <c r="AJ513" s="115">
        <v>0</v>
      </c>
      <c r="AK513" s="115">
        <v>0</v>
      </c>
      <c r="AL513" s="115">
        <v>0</v>
      </c>
      <c r="AM513" s="115">
        <f t="shared" si="7"/>
        <v>0</v>
      </c>
      <c r="AP513" s="70"/>
    </row>
    <row r="514" spans="1:42" ht="33" hidden="1" customHeight="1">
      <c r="A514" s="87">
        <v>1713</v>
      </c>
      <c r="B514" s="88" t="s">
        <v>1149</v>
      </c>
      <c r="C514" s="117" t="s">
        <v>1413</v>
      </c>
      <c r="D514" s="115">
        <v>0</v>
      </c>
      <c r="E514" s="115">
        <v>0</v>
      </c>
      <c r="F514" s="115">
        <v>0</v>
      </c>
      <c r="G514" s="115">
        <v>0</v>
      </c>
      <c r="H514" s="115">
        <v>0</v>
      </c>
      <c r="I514" s="115">
        <v>0</v>
      </c>
      <c r="J514" s="115">
        <v>0</v>
      </c>
      <c r="K514" s="115">
        <v>0</v>
      </c>
      <c r="L514" s="115">
        <v>0</v>
      </c>
      <c r="M514" s="115">
        <v>0</v>
      </c>
      <c r="N514" s="115">
        <v>0</v>
      </c>
      <c r="O514" s="115">
        <v>0</v>
      </c>
      <c r="P514" s="115">
        <v>0</v>
      </c>
      <c r="Q514" s="115">
        <v>0</v>
      </c>
      <c r="R514" s="115">
        <v>0</v>
      </c>
      <c r="S514" s="115">
        <v>0</v>
      </c>
      <c r="T514" s="115">
        <v>0</v>
      </c>
      <c r="U514" s="115">
        <v>0</v>
      </c>
      <c r="V514" s="115">
        <v>0</v>
      </c>
      <c r="W514" s="115">
        <v>0</v>
      </c>
      <c r="X514" s="115">
        <v>0</v>
      </c>
      <c r="Y514" s="115">
        <v>0</v>
      </c>
      <c r="Z514" s="115">
        <v>0</v>
      </c>
      <c r="AA514" s="115">
        <v>0</v>
      </c>
      <c r="AB514" s="115">
        <v>0</v>
      </c>
      <c r="AC514" s="115">
        <v>0</v>
      </c>
      <c r="AD514" s="115">
        <v>0</v>
      </c>
      <c r="AE514" s="115">
        <v>0</v>
      </c>
      <c r="AF514" s="115">
        <v>0</v>
      </c>
      <c r="AG514" s="115">
        <v>0</v>
      </c>
      <c r="AH514" s="115">
        <v>0</v>
      </c>
      <c r="AI514" s="115">
        <v>0</v>
      </c>
      <c r="AJ514" s="115">
        <v>0</v>
      </c>
      <c r="AK514" s="115">
        <v>0</v>
      </c>
      <c r="AL514" s="115">
        <v>0</v>
      </c>
      <c r="AM514" s="115">
        <f t="shared" si="7"/>
        <v>0</v>
      </c>
      <c r="AP514" s="70"/>
    </row>
    <row r="515" spans="1:42" ht="33" hidden="1" customHeight="1">
      <c r="A515" s="87">
        <v>1714</v>
      </c>
      <c r="B515" s="88" t="s">
        <v>1150</v>
      </c>
      <c r="C515" s="117" t="s">
        <v>1413</v>
      </c>
      <c r="D515" s="115">
        <v>0</v>
      </c>
      <c r="E515" s="115">
        <v>0</v>
      </c>
      <c r="F515" s="115">
        <v>0</v>
      </c>
      <c r="G515" s="115">
        <v>0</v>
      </c>
      <c r="H515" s="115">
        <v>0</v>
      </c>
      <c r="I515" s="115">
        <v>0</v>
      </c>
      <c r="J515" s="115">
        <v>0</v>
      </c>
      <c r="K515" s="115">
        <v>0</v>
      </c>
      <c r="L515" s="115">
        <v>0</v>
      </c>
      <c r="M515" s="115">
        <v>0</v>
      </c>
      <c r="N515" s="115">
        <v>0</v>
      </c>
      <c r="O515" s="115">
        <v>0</v>
      </c>
      <c r="P515" s="115">
        <v>0</v>
      </c>
      <c r="Q515" s="115">
        <v>0</v>
      </c>
      <c r="R515" s="115">
        <v>0</v>
      </c>
      <c r="S515" s="115">
        <v>0</v>
      </c>
      <c r="T515" s="115">
        <v>0</v>
      </c>
      <c r="U515" s="115">
        <v>0</v>
      </c>
      <c r="V515" s="115">
        <v>0</v>
      </c>
      <c r="W515" s="115">
        <v>0</v>
      </c>
      <c r="X515" s="115">
        <v>0</v>
      </c>
      <c r="Y515" s="115">
        <v>0</v>
      </c>
      <c r="Z515" s="115">
        <v>0</v>
      </c>
      <c r="AA515" s="115">
        <v>0</v>
      </c>
      <c r="AB515" s="115">
        <v>0</v>
      </c>
      <c r="AC515" s="115">
        <v>0</v>
      </c>
      <c r="AD515" s="115">
        <v>0</v>
      </c>
      <c r="AE515" s="115">
        <v>0</v>
      </c>
      <c r="AF515" s="115">
        <v>0</v>
      </c>
      <c r="AG515" s="115">
        <v>0</v>
      </c>
      <c r="AH515" s="115">
        <v>0</v>
      </c>
      <c r="AI515" s="115">
        <v>0</v>
      </c>
      <c r="AJ515" s="115">
        <v>0</v>
      </c>
      <c r="AK515" s="115">
        <v>0</v>
      </c>
      <c r="AL515" s="115">
        <v>0</v>
      </c>
      <c r="AM515" s="115">
        <f t="shared" si="7"/>
        <v>0</v>
      </c>
      <c r="AP515" s="70"/>
    </row>
    <row r="516" spans="1:42" ht="33" hidden="1" customHeight="1">
      <c r="A516" s="87">
        <v>1715</v>
      </c>
      <c r="B516" s="88" t="s">
        <v>1151</v>
      </c>
      <c r="C516" s="117" t="s">
        <v>1413</v>
      </c>
      <c r="D516" s="115">
        <v>0</v>
      </c>
      <c r="E516" s="115">
        <v>0</v>
      </c>
      <c r="F516" s="115">
        <v>0</v>
      </c>
      <c r="G516" s="115">
        <v>0</v>
      </c>
      <c r="H516" s="115">
        <v>0</v>
      </c>
      <c r="I516" s="115">
        <v>0</v>
      </c>
      <c r="J516" s="115">
        <v>0</v>
      </c>
      <c r="K516" s="115">
        <v>0</v>
      </c>
      <c r="L516" s="115">
        <v>0</v>
      </c>
      <c r="M516" s="115">
        <v>0</v>
      </c>
      <c r="N516" s="115">
        <v>0</v>
      </c>
      <c r="O516" s="115">
        <v>0</v>
      </c>
      <c r="P516" s="115">
        <v>0</v>
      </c>
      <c r="Q516" s="115">
        <v>0</v>
      </c>
      <c r="R516" s="115">
        <v>0</v>
      </c>
      <c r="S516" s="115">
        <v>0</v>
      </c>
      <c r="T516" s="115">
        <v>0</v>
      </c>
      <c r="U516" s="115">
        <v>0</v>
      </c>
      <c r="V516" s="115">
        <v>0</v>
      </c>
      <c r="W516" s="115">
        <v>0</v>
      </c>
      <c r="X516" s="115">
        <v>0</v>
      </c>
      <c r="Y516" s="115">
        <v>0</v>
      </c>
      <c r="Z516" s="115">
        <v>0</v>
      </c>
      <c r="AA516" s="115">
        <v>0</v>
      </c>
      <c r="AB516" s="115">
        <v>0</v>
      </c>
      <c r="AC516" s="115">
        <v>0</v>
      </c>
      <c r="AD516" s="115">
        <v>0</v>
      </c>
      <c r="AE516" s="115">
        <v>0</v>
      </c>
      <c r="AF516" s="115">
        <v>0</v>
      </c>
      <c r="AG516" s="115">
        <v>0</v>
      </c>
      <c r="AH516" s="115">
        <v>0</v>
      </c>
      <c r="AI516" s="115">
        <v>0</v>
      </c>
      <c r="AJ516" s="115">
        <v>0</v>
      </c>
      <c r="AK516" s="115">
        <v>0</v>
      </c>
      <c r="AL516" s="115">
        <v>0</v>
      </c>
      <c r="AM516" s="115">
        <f t="shared" si="7"/>
        <v>0</v>
      </c>
      <c r="AP516" s="70"/>
    </row>
    <row r="517" spans="1:42" ht="33" hidden="1" customHeight="1">
      <c r="A517" s="87">
        <v>1716</v>
      </c>
      <c r="B517" s="88" t="s">
        <v>1152</v>
      </c>
      <c r="C517" s="117" t="s">
        <v>1413</v>
      </c>
      <c r="D517" s="115">
        <v>0</v>
      </c>
      <c r="E517" s="115">
        <v>0</v>
      </c>
      <c r="F517" s="115">
        <v>0</v>
      </c>
      <c r="G517" s="115">
        <v>0</v>
      </c>
      <c r="H517" s="115">
        <v>0</v>
      </c>
      <c r="I517" s="115">
        <v>0</v>
      </c>
      <c r="J517" s="115">
        <v>0</v>
      </c>
      <c r="K517" s="115">
        <v>0</v>
      </c>
      <c r="L517" s="115">
        <v>0</v>
      </c>
      <c r="M517" s="115">
        <v>0</v>
      </c>
      <c r="N517" s="115">
        <v>0</v>
      </c>
      <c r="O517" s="115">
        <v>0</v>
      </c>
      <c r="P517" s="115">
        <v>0</v>
      </c>
      <c r="Q517" s="115">
        <v>0</v>
      </c>
      <c r="R517" s="115">
        <v>0</v>
      </c>
      <c r="S517" s="115">
        <v>0</v>
      </c>
      <c r="T517" s="115">
        <v>0</v>
      </c>
      <c r="U517" s="115">
        <v>0</v>
      </c>
      <c r="V517" s="115">
        <v>0</v>
      </c>
      <c r="W517" s="115">
        <v>0</v>
      </c>
      <c r="X517" s="115">
        <v>0</v>
      </c>
      <c r="Y517" s="115">
        <v>0</v>
      </c>
      <c r="Z517" s="115">
        <v>0</v>
      </c>
      <c r="AA517" s="115">
        <v>0</v>
      </c>
      <c r="AB517" s="115">
        <v>0</v>
      </c>
      <c r="AC517" s="115">
        <v>0</v>
      </c>
      <c r="AD517" s="115">
        <v>0</v>
      </c>
      <c r="AE517" s="115">
        <v>0</v>
      </c>
      <c r="AF517" s="115">
        <v>0</v>
      </c>
      <c r="AG517" s="115">
        <v>0</v>
      </c>
      <c r="AH517" s="115">
        <v>0</v>
      </c>
      <c r="AI517" s="115">
        <v>0</v>
      </c>
      <c r="AJ517" s="115">
        <v>0</v>
      </c>
      <c r="AK517" s="115">
        <v>0</v>
      </c>
      <c r="AL517" s="115">
        <v>0</v>
      </c>
      <c r="AM517" s="115">
        <f t="shared" si="7"/>
        <v>0</v>
      </c>
      <c r="AP517" s="70"/>
    </row>
    <row r="518" spans="1:42" ht="33" hidden="1" customHeight="1">
      <c r="A518" s="87">
        <v>1717</v>
      </c>
      <c r="B518" s="88" t="s">
        <v>1153</v>
      </c>
      <c r="C518" s="117" t="s">
        <v>1413</v>
      </c>
      <c r="D518" s="115">
        <v>0</v>
      </c>
      <c r="E518" s="115">
        <v>0</v>
      </c>
      <c r="F518" s="115">
        <v>0</v>
      </c>
      <c r="G518" s="115">
        <v>0</v>
      </c>
      <c r="H518" s="115">
        <v>0</v>
      </c>
      <c r="I518" s="115">
        <v>0</v>
      </c>
      <c r="J518" s="115">
        <v>0</v>
      </c>
      <c r="K518" s="115">
        <v>0</v>
      </c>
      <c r="L518" s="115">
        <v>0</v>
      </c>
      <c r="M518" s="115">
        <v>0</v>
      </c>
      <c r="N518" s="115">
        <v>0</v>
      </c>
      <c r="O518" s="115">
        <v>0</v>
      </c>
      <c r="P518" s="115">
        <v>0</v>
      </c>
      <c r="Q518" s="115">
        <v>0</v>
      </c>
      <c r="R518" s="115">
        <v>0</v>
      </c>
      <c r="S518" s="115">
        <v>0</v>
      </c>
      <c r="T518" s="115">
        <v>0</v>
      </c>
      <c r="U518" s="115">
        <v>0</v>
      </c>
      <c r="V518" s="115">
        <v>0</v>
      </c>
      <c r="W518" s="115">
        <v>0</v>
      </c>
      <c r="X518" s="115">
        <v>0</v>
      </c>
      <c r="Y518" s="115">
        <v>0</v>
      </c>
      <c r="Z518" s="115">
        <v>0</v>
      </c>
      <c r="AA518" s="115">
        <v>0</v>
      </c>
      <c r="AB518" s="115">
        <v>0</v>
      </c>
      <c r="AC518" s="115">
        <v>0</v>
      </c>
      <c r="AD518" s="115">
        <v>0</v>
      </c>
      <c r="AE518" s="115">
        <v>0</v>
      </c>
      <c r="AF518" s="115">
        <v>0</v>
      </c>
      <c r="AG518" s="115">
        <v>0</v>
      </c>
      <c r="AH518" s="115">
        <v>0</v>
      </c>
      <c r="AI518" s="115">
        <v>0</v>
      </c>
      <c r="AJ518" s="115">
        <v>0</v>
      </c>
      <c r="AK518" s="115">
        <v>0</v>
      </c>
      <c r="AL518" s="115">
        <v>0</v>
      </c>
      <c r="AM518" s="115">
        <f t="shared" si="7"/>
        <v>0</v>
      </c>
      <c r="AP518" s="70"/>
    </row>
    <row r="519" spans="1:42" ht="33" hidden="1" customHeight="1">
      <c r="A519" s="87">
        <v>1718</v>
      </c>
      <c r="B519" s="88" t="s">
        <v>1154</v>
      </c>
      <c r="C519" s="117" t="s">
        <v>1413</v>
      </c>
      <c r="D519" s="115">
        <v>0</v>
      </c>
      <c r="E519" s="115">
        <v>0</v>
      </c>
      <c r="F519" s="115">
        <v>0</v>
      </c>
      <c r="G519" s="115">
        <v>0</v>
      </c>
      <c r="H519" s="115">
        <v>0</v>
      </c>
      <c r="I519" s="115">
        <v>0</v>
      </c>
      <c r="J519" s="115">
        <v>0</v>
      </c>
      <c r="K519" s="115">
        <v>0</v>
      </c>
      <c r="L519" s="115">
        <v>0</v>
      </c>
      <c r="M519" s="115">
        <v>0</v>
      </c>
      <c r="N519" s="115">
        <v>0</v>
      </c>
      <c r="O519" s="115">
        <v>0</v>
      </c>
      <c r="P519" s="115">
        <v>0</v>
      </c>
      <c r="Q519" s="115">
        <v>0</v>
      </c>
      <c r="R519" s="115">
        <v>0</v>
      </c>
      <c r="S519" s="115">
        <v>0</v>
      </c>
      <c r="T519" s="115">
        <v>0</v>
      </c>
      <c r="U519" s="115">
        <v>0</v>
      </c>
      <c r="V519" s="115">
        <v>0</v>
      </c>
      <c r="W519" s="115">
        <v>0</v>
      </c>
      <c r="X519" s="115">
        <v>0</v>
      </c>
      <c r="Y519" s="115">
        <v>0</v>
      </c>
      <c r="Z519" s="115">
        <v>0</v>
      </c>
      <c r="AA519" s="115">
        <v>0</v>
      </c>
      <c r="AB519" s="115">
        <v>0</v>
      </c>
      <c r="AC519" s="115">
        <v>0</v>
      </c>
      <c r="AD519" s="115">
        <v>0</v>
      </c>
      <c r="AE519" s="115">
        <v>0</v>
      </c>
      <c r="AF519" s="115">
        <v>0</v>
      </c>
      <c r="AG519" s="115">
        <v>0</v>
      </c>
      <c r="AH519" s="115">
        <v>0</v>
      </c>
      <c r="AI519" s="115">
        <v>0</v>
      </c>
      <c r="AJ519" s="115">
        <v>0</v>
      </c>
      <c r="AK519" s="115">
        <v>0</v>
      </c>
      <c r="AL519" s="115">
        <v>0</v>
      </c>
      <c r="AM519" s="115">
        <f t="shared" si="7"/>
        <v>0</v>
      </c>
      <c r="AP519" s="70"/>
    </row>
    <row r="520" spans="1:42" ht="33" hidden="1" customHeight="1">
      <c r="A520" s="87">
        <v>1719</v>
      </c>
      <c r="B520" s="88" t="s">
        <v>1155</v>
      </c>
      <c r="C520" s="117" t="s">
        <v>1413</v>
      </c>
      <c r="D520" s="115">
        <v>0</v>
      </c>
      <c r="E520" s="115">
        <v>0</v>
      </c>
      <c r="F520" s="115">
        <v>0</v>
      </c>
      <c r="G520" s="115">
        <v>0</v>
      </c>
      <c r="H520" s="115">
        <v>0</v>
      </c>
      <c r="I520" s="115">
        <v>0</v>
      </c>
      <c r="J520" s="115">
        <v>0</v>
      </c>
      <c r="K520" s="115">
        <v>0</v>
      </c>
      <c r="L520" s="115">
        <v>0</v>
      </c>
      <c r="M520" s="115">
        <v>0</v>
      </c>
      <c r="N520" s="115">
        <v>0</v>
      </c>
      <c r="O520" s="115">
        <v>0</v>
      </c>
      <c r="P520" s="115">
        <v>0</v>
      </c>
      <c r="Q520" s="115">
        <v>0</v>
      </c>
      <c r="R520" s="115">
        <v>0</v>
      </c>
      <c r="S520" s="115">
        <v>0</v>
      </c>
      <c r="T520" s="115">
        <v>0</v>
      </c>
      <c r="U520" s="115">
        <v>0</v>
      </c>
      <c r="V520" s="115">
        <v>0</v>
      </c>
      <c r="W520" s="115">
        <v>0</v>
      </c>
      <c r="X520" s="115">
        <v>0</v>
      </c>
      <c r="Y520" s="115">
        <v>0</v>
      </c>
      <c r="Z520" s="115">
        <v>0</v>
      </c>
      <c r="AA520" s="115">
        <v>0</v>
      </c>
      <c r="AB520" s="115">
        <v>0</v>
      </c>
      <c r="AC520" s="115">
        <v>0</v>
      </c>
      <c r="AD520" s="115">
        <v>0</v>
      </c>
      <c r="AE520" s="115">
        <v>0</v>
      </c>
      <c r="AF520" s="115">
        <v>0</v>
      </c>
      <c r="AG520" s="115">
        <v>0</v>
      </c>
      <c r="AH520" s="115">
        <v>0</v>
      </c>
      <c r="AI520" s="115">
        <v>0</v>
      </c>
      <c r="AJ520" s="115">
        <v>0</v>
      </c>
      <c r="AK520" s="115">
        <v>0</v>
      </c>
      <c r="AL520" s="115">
        <v>0</v>
      </c>
      <c r="AM520" s="115">
        <f t="shared" si="7"/>
        <v>0</v>
      </c>
      <c r="AP520" s="70"/>
    </row>
    <row r="521" spans="1:42" ht="33" hidden="1" customHeight="1">
      <c r="A521" s="87">
        <v>1720</v>
      </c>
      <c r="B521" s="88" t="s">
        <v>1156</v>
      </c>
      <c r="C521" s="117" t="s">
        <v>1413</v>
      </c>
      <c r="D521" s="115">
        <v>0</v>
      </c>
      <c r="E521" s="115">
        <v>0</v>
      </c>
      <c r="F521" s="115">
        <v>0</v>
      </c>
      <c r="G521" s="115">
        <v>0</v>
      </c>
      <c r="H521" s="115">
        <v>0</v>
      </c>
      <c r="I521" s="115">
        <v>0</v>
      </c>
      <c r="J521" s="115">
        <v>0</v>
      </c>
      <c r="K521" s="115">
        <v>0</v>
      </c>
      <c r="L521" s="115">
        <v>0</v>
      </c>
      <c r="M521" s="115">
        <v>0</v>
      </c>
      <c r="N521" s="115">
        <v>0</v>
      </c>
      <c r="O521" s="115">
        <v>0</v>
      </c>
      <c r="P521" s="115">
        <v>0</v>
      </c>
      <c r="Q521" s="115">
        <v>0</v>
      </c>
      <c r="R521" s="115">
        <v>0</v>
      </c>
      <c r="S521" s="115">
        <v>0</v>
      </c>
      <c r="T521" s="115">
        <v>0</v>
      </c>
      <c r="U521" s="115">
        <v>0</v>
      </c>
      <c r="V521" s="115">
        <v>0</v>
      </c>
      <c r="W521" s="115">
        <v>0</v>
      </c>
      <c r="X521" s="115">
        <v>0</v>
      </c>
      <c r="Y521" s="115">
        <v>0</v>
      </c>
      <c r="Z521" s="115">
        <v>0</v>
      </c>
      <c r="AA521" s="115">
        <v>0</v>
      </c>
      <c r="AB521" s="115">
        <v>0</v>
      </c>
      <c r="AC521" s="115">
        <v>0</v>
      </c>
      <c r="AD521" s="115">
        <v>0</v>
      </c>
      <c r="AE521" s="115">
        <v>0</v>
      </c>
      <c r="AF521" s="115">
        <v>0</v>
      </c>
      <c r="AG521" s="115">
        <v>0</v>
      </c>
      <c r="AH521" s="115">
        <v>0</v>
      </c>
      <c r="AI521" s="115">
        <v>0</v>
      </c>
      <c r="AJ521" s="115">
        <v>0</v>
      </c>
      <c r="AK521" s="115">
        <v>0</v>
      </c>
      <c r="AL521" s="115">
        <v>0</v>
      </c>
      <c r="AM521" s="115">
        <f t="shared" si="7"/>
        <v>0</v>
      </c>
      <c r="AP521" s="70"/>
    </row>
    <row r="522" spans="1:42" ht="33" hidden="1" customHeight="1">
      <c r="A522" s="87">
        <v>1721</v>
      </c>
      <c r="B522" s="88" t="s">
        <v>1157</v>
      </c>
      <c r="C522" s="117" t="s">
        <v>1413</v>
      </c>
      <c r="D522" s="115">
        <v>0</v>
      </c>
      <c r="E522" s="115">
        <v>0</v>
      </c>
      <c r="F522" s="115">
        <v>0</v>
      </c>
      <c r="G522" s="115">
        <v>0</v>
      </c>
      <c r="H522" s="115">
        <v>0</v>
      </c>
      <c r="I522" s="115">
        <v>0</v>
      </c>
      <c r="J522" s="115">
        <v>0</v>
      </c>
      <c r="K522" s="115">
        <v>0</v>
      </c>
      <c r="L522" s="115">
        <v>0</v>
      </c>
      <c r="M522" s="115">
        <v>0</v>
      </c>
      <c r="N522" s="115">
        <v>0</v>
      </c>
      <c r="O522" s="115">
        <v>0</v>
      </c>
      <c r="P522" s="115">
        <v>0</v>
      </c>
      <c r="Q522" s="115">
        <v>0</v>
      </c>
      <c r="R522" s="115">
        <v>0</v>
      </c>
      <c r="S522" s="115">
        <v>0</v>
      </c>
      <c r="T522" s="115">
        <v>0</v>
      </c>
      <c r="U522" s="115">
        <v>0</v>
      </c>
      <c r="V522" s="115">
        <v>0</v>
      </c>
      <c r="W522" s="115">
        <v>0</v>
      </c>
      <c r="X522" s="115">
        <v>0</v>
      </c>
      <c r="Y522" s="115">
        <v>0</v>
      </c>
      <c r="Z522" s="115">
        <v>0</v>
      </c>
      <c r="AA522" s="115">
        <v>0</v>
      </c>
      <c r="AB522" s="115">
        <v>0</v>
      </c>
      <c r="AC522" s="115">
        <v>0</v>
      </c>
      <c r="AD522" s="115">
        <v>0</v>
      </c>
      <c r="AE522" s="115">
        <v>0</v>
      </c>
      <c r="AF522" s="115">
        <v>0</v>
      </c>
      <c r="AG522" s="115">
        <v>0</v>
      </c>
      <c r="AH522" s="115">
        <v>0</v>
      </c>
      <c r="AI522" s="115">
        <v>0</v>
      </c>
      <c r="AJ522" s="115">
        <v>0</v>
      </c>
      <c r="AK522" s="115">
        <v>0</v>
      </c>
      <c r="AL522" s="115">
        <v>0</v>
      </c>
      <c r="AM522" s="115">
        <f t="shared" si="7"/>
        <v>0</v>
      </c>
      <c r="AP522" s="70"/>
    </row>
    <row r="523" spans="1:42" ht="33" hidden="1" customHeight="1">
      <c r="A523" s="87">
        <v>1722</v>
      </c>
      <c r="B523" s="88" t="s">
        <v>1158</v>
      </c>
      <c r="C523" s="117" t="s">
        <v>1413</v>
      </c>
      <c r="D523" s="115">
        <v>0</v>
      </c>
      <c r="E523" s="115">
        <v>0</v>
      </c>
      <c r="F523" s="115">
        <v>0</v>
      </c>
      <c r="G523" s="115">
        <v>0</v>
      </c>
      <c r="H523" s="115">
        <v>0</v>
      </c>
      <c r="I523" s="115">
        <v>0</v>
      </c>
      <c r="J523" s="115">
        <v>0</v>
      </c>
      <c r="K523" s="115">
        <v>0</v>
      </c>
      <c r="L523" s="115">
        <v>0</v>
      </c>
      <c r="M523" s="115">
        <v>0</v>
      </c>
      <c r="N523" s="115">
        <v>0</v>
      </c>
      <c r="O523" s="115">
        <v>0</v>
      </c>
      <c r="P523" s="115">
        <v>0</v>
      </c>
      <c r="Q523" s="115">
        <v>0</v>
      </c>
      <c r="R523" s="115">
        <v>0</v>
      </c>
      <c r="S523" s="115">
        <v>0</v>
      </c>
      <c r="T523" s="115">
        <v>0</v>
      </c>
      <c r="U523" s="115">
        <v>0</v>
      </c>
      <c r="V523" s="115">
        <v>0</v>
      </c>
      <c r="W523" s="115">
        <v>0</v>
      </c>
      <c r="X523" s="115">
        <v>0</v>
      </c>
      <c r="Y523" s="115">
        <v>0</v>
      </c>
      <c r="Z523" s="115">
        <v>0</v>
      </c>
      <c r="AA523" s="115">
        <v>0</v>
      </c>
      <c r="AB523" s="115">
        <v>0</v>
      </c>
      <c r="AC523" s="115">
        <v>0</v>
      </c>
      <c r="AD523" s="115">
        <v>0</v>
      </c>
      <c r="AE523" s="115">
        <v>0</v>
      </c>
      <c r="AF523" s="115">
        <v>0</v>
      </c>
      <c r="AG523" s="115">
        <v>0</v>
      </c>
      <c r="AH523" s="115">
        <v>0</v>
      </c>
      <c r="AI523" s="115">
        <v>0</v>
      </c>
      <c r="AJ523" s="115">
        <v>0</v>
      </c>
      <c r="AK523" s="115">
        <v>0</v>
      </c>
      <c r="AL523" s="115">
        <v>0</v>
      </c>
      <c r="AM523" s="115">
        <f t="shared" ref="AM523:AM586" si="8">SUM(D523:AL523)</f>
        <v>0</v>
      </c>
      <c r="AP523" s="70"/>
    </row>
    <row r="524" spans="1:42" ht="33" hidden="1" customHeight="1">
      <c r="A524" s="87">
        <v>1723</v>
      </c>
      <c r="B524" s="88" t="s">
        <v>1159</v>
      </c>
      <c r="C524" s="117" t="s">
        <v>1413</v>
      </c>
      <c r="D524" s="115">
        <v>0</v>
      </c>
      <c r="E524" s="115">
        <v>0</v>
      </c>
      <c r="F524" s="115">
        <v>0</v>
      </c>
      <c r="G524" s="115">
        <v>0</v>
      </c>
      <c r="H524" s="115">
        <v>0</v>
      </c>
      <c r="I524" s="115">
        <v>0</v>
      </c>
      <c r="J524" s="115">
        <v>0</v>
      </c>
      <c r="K524" s="115">
        <v>0</v>
      </c>
      <c r="L524" s="115">
        <v>0</v>
      </c>
      <c r="M524" s="115">
        <v>0</v>
      </c>
      <c r="N524" s="115">
        <v>0</v>
      </c>
      <c r="O524" s="115">
        <v>0</v>
      </c>
      <c r="P524" s="115">
        <v>0</v>
      </c>
      <c r="Q524" s="115">
        <v>0</v>
      </c>
      <c r="R524" s="115">
        <v>0</v>
      </c>
      <c r="S524" s="115">
        <v>0</v>
      </c>
      <c r="T524" s="115">
        <v>0</v>
      </c>
      <c r="U524" s="115">
        <v>0</v>
      </c>
      <c r="V524" s="115">
        <v>0</v>
      </c>
      <c r="W524" s="115">
        <v>0</v>
      </c>
      <c r="X524" s="115">
        <v>0</v>
      </c>
      <c r="Y524" s="115">
        <v>0</v>
      </c>
      <c r="Z524" s="115">
        <v>0</v>
      </c>
      <c r="AA524" s="115">
        <v>0</v>
      </c>
      <c r="AB524" s="115">
        <v>0</v>
      </c>
      <c r="AC524" s="115">
        <v>0</v>
      </c>
      <c r="AD524" s="115">
        <v>0</v>
      </c>
      <c r="AE524" s="115">
        <v>0</v>
      </c>
      <c r="AF524" s="115">
        <v>0</v>
      </c>
      <c r="AG524" s="115">
        <v>0</v>
      </c>
      <c r="AH524" s="115">
        <v>0</v>
      </c>
      <c r="AI524" s="115">
        <v>0</v>
      </c>
      <c r="AJ524" s="115">
        <v>0</v>
      </c>
      <c r="AK524" s="115">
        <v>0</v>
      </c>
      <c r="AL524" s="115">
        <v>0</v>
      </c>
      <c r="AM524" s="115">
        <f t="shared" si="8"/>
        <v>0</v>
      </c>
      <c r="AP524" s="70"/>
    </row>
    <row r="525" spans="1:42" ht="33" hidden="1" customHeight="1">
      <c r="A525" s="87">
        <v>1724</v>
      </c>
      <c r="B525" s="88" t="s">
        <v>1160</v>
      </c>
      <c r="C525" s="117" t="s">
        <v>1413</v>
      </c>
      <c r="D525" s="115">
        <v>0</v>
      </c>
      <c r="E525" s="115">
        <v>0</v>
      </c>
      <c r="F525" s="115">
        <v>0</v>
      </c>
      <c r="G525" s="115">
        <v>0</v>
      </c>
      <c r="H525" s="115">
        <v>0</v>
      </c>
      <c r="I525" s="115">
        <v>0</v>
      </c>
      <c r="J525" s="115">
        <v>0</v>
      </c>
      <c r="K525" s="115">
        <v>0</v>
      </c>
      <c r="L525" s="115">
        <v>0</v>
      </c>
      <c r="M525" s="115">
        <v>0</v>
      </c>
      <c r="N525" s="115">
        <v>0</v>
      </c>
      <c r="O525" s="115">
        <v>0</v>
      </c>
      <c r="P525" s="115">
        <v>0</v>
      </c>
      <c r="Q525" s="115">
        <v>0</v>
      </c>
      <c r="R525" s="115">
        <v>0</v>
      </c>
      <c r="S525" s="115">
        <v>0</v>
      </c>
      <c r="T525" s="115">
        <v>0</v>
      </c>
      <c r="U525" s="115">
        <v>0</v>
      </c>
      <c r="V525" s="115">
        <v>0</v>
      </c>
      <c r="W525" s="115">
        <v>0</v>
      </c>
      <c r="X525" s="115">
        <v>0</v>
      </c>
      <c r="Y525" s="115">
        <v>0</v>
      </c>
      <c r="Z525" s="115">
        <v>0</v>
      </c>
      <c r="AA525" s="115">
        <v>0</v>
      </c>
      <c r="AB525" s="115">
        <v>0</v>
      </c>
      <c r="AC525" s="115">
        <v>0</v>
      </c>
      <c r="AD525" s="115">
        <v>0</v>
      </c>
      <c r="AE525" s="115">
        <v>0</v>
      </c>
      <c r="AF525" s="115">
        <v>0</v>
      </c>
      <c r="AG525" s="115">
        <v>0</v>
      </c>
      <c r="AH525" s="115">
        <v>0</v>
      </c>
      <c r="AI525" s="115">
        <v>0</v>
      </c>
      <c r="AJ525" s="115">
        <v>0</v>
      </c>
      <c r="AK525" s="115">
        <v>0</v>
      </c>
      <c r="AL525" s="115">
        <v>0</v>
      </c>
      <c r="AM525" s="115">
        <f t="shared" si="8"/>
        <v>0</v>
      </c>
      <c r="AP525" s="70"/>
    </row>
    <row r="526" spans="1:42" ht="33" hidden="1" customHeight="1">
      <c r="A526" s="87">
        <v>1725</v>
      </c>
      <c r="B526" s="88" t="s">
        <v>1161</v>
      </c>
      <c r="C526" s="117" t="s">
        <v>1413</v>
      </c>
      <c r="D526" s="115">
        <v>0</v>
      </c>
      <c r="E526" s="115">
        <v>0</v>
      </c>
      <c r="F526" s="115">
        <v>0</v>
      </c>
      <c r="G526" s="115">
        <v>0</v>
      </c>
      <c r="H526" s="115">
        <v>0</v>
      </c>
      <c r="I526" s="115">
        <v>0</v>
      </c>
      <c r="J526" s="115">
        <v>0</v>
      </c>
      <c r="K526" s="115">
        <v>0</v>
      </c>
      <c r="L526" s="115">
        <v>0</v>
      </c>
      <c r="M526" s="115">
        <v>0</v>
      </c>
      <c r="N526" s="115">
        <v>0</v>
      </c>
      <c r="O526" s="115">
        <v>0</v>
      </c>
      <c r="P526" s="115">
        <v>0</v>
      </c>
      <c r="Q526" s="115">
        <v>0</v>
      </c>
      <c r="R526" s="115">
        <v>0</v>
      </c>
      <c r="S526" s="115">
        <v>0</v>
      </c>
      <c r="T526" s="115">
        <v>0</v>
      </c>
      <c r="U526" s="115">
        <v>0</v>
      </c>
      <c r="V526" s="115">
        <v>0</v>
      </c>
      <c r="W526" s="115">
        <v>0</v>
      </c>
      <c r="X526" s="115">
        <v>0</v>
      </c>
      <c r="Y526" s="115">
        <v>0</v>
      </c>
      <c r="Z526" s="115">
        <v>0</v>
      </c>
      <c r="AA526" s="115">
        <v>0</v>
      </c>
      <c r="AB526" s="115">
        <v>0</v>
      </c>
      <c r="AC526" s="115">
        <v>0</v>
      </c>
      <c r="AD526" s="115">
        <v>0</v>
      </c>
      <c r="AE526" s="115">
        <v>0</v>
      </c>
      <c r="AF526" s="115">
        <v>0</v>
      </c>
      <c r="AG526" s="115">
        <v>0</v>
      </c>
      <c r="AH526" s="115">
        <v>0</v>
      </c>
      <c r="AI526" s="115">
        <v>0</v>
      </c>
      <c r="AJ526" s="115">
        <v>0</v>
      </c>
      <c r="AK526" s="115">
        <v>0</v>
      </c>
      <c r="AL526" s="115">
        <v>0</v>
      </c>
      <c r="AM526" s="115">
        <f t="shared" si="8"/>
        <v>0</v>
      </c>
      <c r="AP526" s="70"/>
    </row>
    <row r="527" spans="1:42" ht="33" hidden="1" customHeight="1">
      <c r="A527" s="87">
        <v>1726</v>
      </c>
      <c r="B527" s="88" t="s">
        <v>1162</v>
      </c>
      <c r="C527" s="117" t="s">
        <v>1413</v>
      </c>
      <c r="D527" s="115">
        <v>0</v>
      </c>
      <c r="E527" s="115">
        <v>0</v>
      </c>
      <c r="F527" s="115">
        <v>0</v>
      </c>
      <c r="G527" s="115">
        <v>0</v>
      </c>
      <c r="H527" s="115">
        <v>0</v>
      </c>
      <c r="I527" s="115">
        <v>0</v>
      </c>
      <c r="J527" s="115">
        <v>0</v>
      </c>
      <c r="K527" s="115">
        <v>0</v>
      </c>
      <c r="L527" s="115">
        <v>0</v>
      </c>
      <c r="M527" s="115">
        <v>0</v>
      </c>
      <c r="N527" s="115">
        <v>0</v>
      </c>
      <c r="O527" s="115">
        <v>0</v>
      </c>
      <c r="P527" s="115">
        <v>0</v>
      </c>
      <c r="Q527" s="115">
        <v>0</v>
      </c>
      <c r="R527" s="115">
        <v>0</v>
      </c>
      <c r="S527" s="115">
        <v>0</v>
      </c>
      <c r="T527" s="115">
        <v>0</v>
      </c>
      <c r="U527" s="115">
        <v>0</v>
      </c>
      <c r="V527" s="115">
        <v>0</v>
      </c>
      <c r="W527" s="115">
        <v>0</v>
      </c>
      <c r="X527" s="115">
        <v>0</v>
      </c>
      <c r="Y527" s="115">
        <v>0</v>
      </c>
      <c r="Z527" s="115">
        <v>0</v>
      </c>
      <c r="AA527" s="115">
        <v>0</v>
      </c>
      <c r="AB527" s="115">
        <v>0</v>
      </c>
      <c r="AC527" s="115">
        <v>0</v>
      </c>
      <c r="AD527" s="115">
        <v>0</v>
      </c>
      <c r="AE527" s="115">
        <v>0</v>
      </c>
      <c r="AF527" s="115">
        <v>0</v>
      </c>
      <c r="AG527" s="115">
        <v>0</v>
      </c>
      <c r="AH527" s="115">
        <v>0</v>
      </c>
      <c r="AI527" s="115">
        <v>0</v>
      </c>
      <c r="AJ527" s="115">
        <v>0</v>
      </c>
      <c r="AK527" s="115">
        <v>0</v>
      </c>
      <c r="AL527" s="115">
        <v>0</v>
      </c>
      <c r="AM527" s="115">
        <f t="shared" si="8"/>
        <v>0</v>
      </c>
      <c r="AP527" s="70"/>
    </row>
    <row r="528" spans="1:42" ht="33" hidden="1" customHeight="1">
      <c r="A528" s="87">
        <v>1727</v>
      </c>
      <c r="B528" s="88" t="s">
        <v>1163</v>
      </c>
      <c r="C528" s="117" t="s">
        <v>1413</v>
      </c>
      <c r="D528" s="115">
        <v>0</v>
      </c>
      <c r="E528" s="115">
        <v>0</v>
      </c>
      <c r="F528" s="115">
        <v>0</v>
      </c>
      <c r="G528" s="115">
        <v>0</v>
      </c>
      <c r="H528" s="115">
        <v>0</v>
      </c>
      <c r="I528" s="115">
        <v>0</v>
      </c>
      <c r="J528" s="115">
        <v>0</v>
      </c>
      <c r="K528" s="115">
        <v>0</v>
      </c>
      <c r="L528" s="115">
        <v>0</v>
      </c>
      <c r="M528" s="115">
        <v>0</v>
      </c>
      <c r="N528" s="115">
        <v>0</v>
      </c>
      <c r="O528" s="115">
        <v>0</v>
      </c>
      <c r="P528" s="115">
        <v>0</v>
      </c>
      <c r="Q528" s="115">
        <v>0</v>
      </c>
      <c r="R528" s="115">
        <v>0</v>
      </c>
      <c r="S528" s="115">
        <v>0</v>
      </c>
      <c r="T528" s="115">
        <v>0</v>
      </c>
      <c r="U528" s="115">
        <v>0</v>
      </c>
      <c r="V528" s="115">
        <v>0</v>
      </c>
      <c r="W528" s="115">
        <v>0</v>
      </c>
      <c r="X528" s="115">
        <v>0</v>
      </c>
      <c r="Y528" s="115">
        <v>0</v>
      </c>
      <c r="Z528" s="115">
        <v>0</v>
      </c>
      <c r="AA528" s="115">
        <v>0</v>
      </c>
      <c r="AB528" s="115">
        <v>0</v>
      </c>
      <c r="AC528" s="115">
        <v>0</v>
      </c>
      <c r="AD528" s="115">
        <v>0</v>
      </c>
      <c r="AE528" s="115">
        <v>0</v>
      </c>
      <c r="AF528" s="115">
        <v>0</v>
      </c>
      <c r="AG528" s="115">
        <v>0</v>
      </c>
      <c r="AH528" s="115">
        <v>0</v>
      </c>
      <c r="AI528" s="115">
        <v>0</v>
      </c>
      <c r="AJ528" s="115">
        <v>0</v>
      </c>
      <c r="AK528" s="115">
        <v>0</v>
      </c>
      <c r="AL528" s="115">
        <v>0</v>
      </c>
      <c r="AM528" s="115">
        <f t="shared" si="8"/>
        <v>0</v>
      </c>
      <c r="AP528" s="70"/>
    </row>
    <row r="529" spans="1:42" ht="33" hidden="1" customHeight="1">
      <c r="A529" s="87">
        <v>1728</v>
      </c>
      <c r="B529" s="88" t="s">
        <v>1164</v>
      </c>
      <c r="C529" s="117" t="s">
        <v>1413</v>
      </c>
      <c r="D529" s="115">
        <v>0</v>
      </c>
      <c r="E529" s="115">
        <v>0</v>
      </c>
      <c r="F529" s="115">
        <v>0</v>
      </c>
      <c r="G529" s="115">
        <v>0</v>
      </c>
      <c r="H529" s="115">
        <v>0</v>
      </c>
      <c r="I529" s="115">
        <v>0</v>
      </c>
      <c r="J529" s="115">
        <v>0</v>
      </c>
      <c r="K529" s="115">
        <v>0</v>
      </c>
      <c r="L529" s="115">
        <v>0</v>
      </c>
      <c r="M529" s="115">
        <v>0</v>
      </c>
      <c r="N529" s="115">
        <v>0</v>
      </c>
      <c r="O529" s="115">
        <v>0</v>
      </c>
      <c r="P529" s="115">
        <v>0</v>
      </c>
      <c r="Q529" s="115">
        <v>0</v>
      </c>
      <c r="R529" s="115">
        <v>0</v>
      </c>
      <c r="S529" s="115">
        <v>0</v>
      </c>
      <c r="T529" s="115">
        <v>0</v>
      </c>
      <c r="U529" s="115">
        <v>0</v>
      </c>
      <c r="V529" s="115">
        <v>0</v>
      </c>
      <c r="W529" s="115">
        <v>0</v>
      </c>
      <c r="X529" s="115">
        <v>0</v>
      </c>
      <c r="Y529" s="115">
        <v>0</v>
      </c>
      <c r="Z529" s="115">
        <v>0</v>
      </c>
      <c r="AA529" s="115">
        <v>0</v>
      </c>
      <c r="AB529" s="115">
        <v>0</v>
      </c>
      <c r="AC529" s="115">
        <v>0</v>
      </c>
      <c r="AD529" s="115">
        <v>0</v>
      </c>
      <c r="AE529" s="115">
        <v>0</v>
      </c>
      <c r="AF529" s="115">
        <v>0</v>
      </c>
      <c r="AG529" s="115">
        <v>0</v>
      </c>
      <c r="AH529" s="115">
        <v>0</v>
      </c>
      <c r="AI529" s="115">
        <v>0</v>
      </c>
      <c r="AJ529" s="115">
        <v>0</v>
      </c>
      <c r="AK529" s="115">
        <v>0</v>
      </c>
      <c r="AL529" s="115">
        <v>0</v>
      </c>
      <c r="AM529" s="115">
        <f t="shared" si="8"/>
        <v>0</v>
      </c>
      <c r="AP529" s="70"/>
    </row>
    <row r="530" spans="1:42" ht="33" hidden="1" customHeight="1">
      <c r="A530" s="87">
        <v>1729</v>
      </c>
      <c r="B530" s="88" t="s">
        <v>1165</v>
      </c>
      <c r="C530" s="117" t="s">
        <v>1413</v>
      </c>
      <c r="D530" s="115">
        <v>0</v>
      </c>
      <c r="E530" s="115">
        <v>0</v>
      </c>
      <c r="F530" s="115">
        <v>0</v>
      </c>
      <c r="G530" s="115">
        <v>0</v>
      </c>
      <c r="H530" s="115">
        <v>0</v>
      </c>
      <c r="I530" s="115">
        <v>0</v>
      </c>
      <c r="J530" s="115">
        <v>0</v>
      </c>
      <c r="K530" s="115">
        <v>0</v>
      </c>
      <c r="L530" s="115">
        <v>0</v>
      </c>
      <c r="M530" s="115">
        <v>0</v>
      </c>
      <c r="N530" s="115">
        <v>0</v>
      </c>
      <c r="O530" s="115">
        <v>0</v>
      </c>
      <c r="P530" s="115">
        <v>0</v>
      </c>
      <c r="Q530" s="115">
        <v>0</v>
      </c>
      <c r="R530" s="115">
        <v>0</v>
      </c>
      <c r="S530" s="115">
        <v>0</v>
      </c>
      <c r="T530" s="115">
        <v>0</v>
      </c>
      <c r="U530" s="115">
        <v>0</v>
      </c>
      <c r="V530" s="115">
        <v>0</v>
      </c>
      <c r="W530" s="115">
        <v>0</v>
      </c>
      <c r="X530" s="115">
        <v>0</v>
      </c>
      <c r="Y530" s="115">
        <v>0</v>
      </c>
      <c r="Z530" s="115">
        <v>0</v>
      </c>
      <c r="AA530" s="115">
        <v>0</v>
      </c>
      <c r="AB530" s="115">
        <v>0</v>
      </c>
      <c r="AC530" s="115">
        <v>0</v>
      </c>
      <c r="AD530" s="115">
        <v>0</v>
      </c>
      <c r="AE530" s="115">
        <v>0</v>
      </c>
      <c r="AF530" s="115">
        <v>0</v>
      </c>
      <c r="AG530" s="115">
        <v>0</v>
      </c>
      <c r="AH530" s="115">
        <v>0</v>
      </c>
      <c r="AI530" s="115">
        <v>0</v>
      </c>
      <c r="AJ530" s="115">
        <v>0</v>
      </c>
      <c r="AK530" s="115">
        <v>0</v>
      </c>
      <c r="AL530" s="115">
        <v>0</v>
      </c>
      <c r="AM530" s="115">
        <f t="shared" si="8"/>
        <v>0</v>
      </c>
      <c r="AP530" s="70"/>
    </row>
    <row r="531" spans="1:42" ht="33" hidden="1" customHeight="1">
      <c r="A531" s="87">
        <v>1730</v>
      </c>
      <c r="B531" s="88" t="s">
        <v>1166</v>
      </c>
      <c r="C531" s="117" t="s">
        <v>1413</v>
      </c>
      <c r="D531" s="115">
        <v>0</v>
      </c>
      <c r="E531" s="115">
        <v>0</v>
      </c>
      <c r="F531" s="115">
        <v>0</v>
      </c>
      <c r="G531" s="115">
        <v>0</v>
      </c>
      <c r="H531" s="115">
        <v>0</v>
      </c>
      <c r="I531" s="115">
        <v>0</v>
      </c>
      <c r="J531" s="115">
        <v>0</v>
      </c>
      <c r="K531" s="115">
        <v>0</v>
      </c>
      <c r="L531" s="115">
        <v>0</v>
      </c>
      <c r="M531" s="115">
        <v>0</v>
      </c>
      <c r="N531" s="115">
        <v>0</v>
      </c>
      <c r="O531" s="115">
        <v>0</v>
      </c>
      <c r="P531" s="115">
        <v>0</v>
      </c>
      <c r="Q531" s="115">
        <v>0</v>
      </c>
      <c r="R531" s="115">
        <v>0</v>
      </c>
      <c r="S531" s="115">
        <v>0</v>
      </c>
      <c r="T531" s="115">
        <v>0</v>
      </c>
      <c r="U531" s="115">
        <v>0</v>
      </c>
      <c r="V531" s="115">
        <v>0</v>
      </c>
      <c r="W531" s="115">
        <v>0</v>
      </c>
      <c r="X531" s="115">
        <v>0</v>
      </c>
      <c r="Y531" s="115">
        <v>0</v>
      </c>
      <c r="Z531" s="115">
        <v>0</v>
      </c>
      <c r="AA531" s="115">
        <v>0</v>
      </c>
      <c r="AB531" s="115">
        <v>0</v>
      </c>
      <c r="AC531" s="115">
        <v>0</v>
      </c>
      <c r="AD531" s="115">
        <v>0</v>
      </c>
      <c r="AE531" s="115">
        <v>0</v>
      </c>
      <c r="AF531" s="115">
        <v>0</v>
      </c>
      <c r="AG531" s="115">
        <v>0</v>
      </c>
      <c r="AH531" s="115">
        <v>0</v>
      </c>
      <c r="AI531" s="115">
        <v>0</v>
      </c>
      <c r="AJ531" s="115">
        <v>0</v>
      </c>
      <c r="AK531" s="115">
        <v>0</v>
      </c>
      <c r="AL531" s="115">
        <v>0</v>
      </c>
      <c r="AM531" s="115">
        <f t="shared" si="8"/>
        <v>0</v>
      </c>
      <c r="AP531" s="70"/>
    </row>
    <row r="532" spans="1:42" ht="33" hidden="1" customHeight="1">
      <c r="A532" s="87">
        <v>1731</v>
      </c>
      <c r="B532" s="88" t="s">
        <v>1167</v>
      </c>
      <c r="C532" s="117" t="s">
        <v>1413</v>
      </c>
      <c r="D532" s="115">
        <v>0</v>
      </c>
      <c r="E532" s="115">
        <v>0</v>
      </c>
      <c r="F532" s="115">
        <v>0</v>
      </c>
      <c r="G532" s="115">
        <v>0</v>
      </c>
      <c r="H532" s="115">
        <v>0</v>
      </c>
      <c r="I532" s="115">
        <v>0</v>
      </c>
      <c r="J532" s="115">
        <v>0</v>
      </c>
      <c r="K532" s="115">
        <v>0</v>
      </c>
      <c r="L532" s="115">
        <v>0</v>
      </c>
      <c r="M532" s="115">
        <v>0</v>
      </c>
      <c r="N532" s="115">
        <v>0</v>
      </c>
      <c r="O532" s="115">
        <v>0</v>
      </c>
      <c r="P532" s="115">
        <v>0</v>
      </c>
      <c r="Q532" s="115">
        <v>0</v>
      </c>
      <c r="R532" s="115">
        <v>0</v>
      </c>
      <c r="S532" s="115">
        <v>0</v>
      </c>
      <c r="T532" s="115">
        <v>0</v>
      </c>
      <c r="U532" s="115">
        <v>0</v>
      </c>
      <c r="V532" s="115">
        <v>0</v>
      </c>
      <c r="W532" s="115">
        <v>0</v>
      </c>
      <c r="X532" s="115">
        <v>0</v>
      </c>
      <c r="Y532" s="115">
        <v>0</v>
      </c>
      <c r="Z532" s="115">
        <v>0</v>
      </c>
      <c r="AA532" s="115">
        <v>0</v>
      </c>
      <c r="AB532" s="115">
        <v>0</v>
      </c>
      <c r="AC532" s="115">
        <v>0</v>
      </c>
      <c r="AD532" s="115">
        <v>0</v>
      </c>
      <c r="AE532" s="115">
        <v>0</v>
      </c>
      <c r="AF532" s="115">
        <v>0</v>
      </c>
      <c r="AG532" s="115">
        <v>0</v>
      </c>
      <c r="AH532" s="115">
        <v>0</v>
      </c>
      <c r="AI532" s="115">
        <v>0</v>
      </c>
      <c r="AJ532" s="115">
        <v>0</v>
      </c>
      <c r="AK532" s="115">
        <v>0</v>
      </c>
      <c r="AL532" s="115">
        <v>0</v>
      </c>
      <c r="AM532" s="115">
        <f t="shared" si="8"/>
        <v>0</v>
      </c>
      <c r="AP532" s="70"/>
    </row>
    <row r="533" spans="1:42" ht="33" hidden="1" customHeight="1">
      <c r="A533" s="87">
        <v>1732</v>
      </c>
      <c r="B533" s="88" t="s">
        <v>1168</v>
      </c>
      <c r="C533" s="117" t="s">
        <v>1413</v>
      </c>
      <c r="D533" s="115">
        <v>0</v>
      </c>
      <c r="E533" s="115">
        <v>0</v>
      </c>
      <c r="F533" s="115">
        <v>0</v>
      </c>
      <c r="G533" s="115">
        <v>0</v>
      </c>
      <c r="H533" s="115">
        <v>0</v>
      </c>
      <c r="I533" s="115">
        <v>0</v>
      </c>
      <c r="J533" s="115">
        <v>0</v>
      </c>
      <c r="K533" s="115">
        <v>0</v>
      </c>
      <c r="L533" s="115">
        <v>0</v>
      </c>
      <c r="M533" s="115">
        <v>0</v>
      </c>
      <c r="N533" s="115">
        <v>0</v>
      </c>
      <c r="O533" s="115">
        <v>0</v>
      </c>
      <c r="P533" s="115">
        <v>0</v>
      </c>
      <c r="Q533" s="115">
        <v>0</v>
      </c>
      <c r="R533" s="115">
        <v>0</v>
      </c>
      <c r="S533" s="115">
        <v>0</v>
      </c>
      <c r="T533" s="115">
        <v>0</v>
      </c>
      <c r="U533" s="115">
        <v>0</v>
      </c>
      <c r="V533" s="115">
        <v>0</v>
      </c>
      <c r="W533" s="115">
        <v>0</v>
      </c>
      <c r="X533" s="115">
        <v>0</v>
      </c>
      <c r="Y533" s="115">
        <v>0</v>
      </c>
      <c r="Z533" s="115">
        <v>0</v>
      </c>
      <c r="AA533" s="115">
        <v>0</v>
      </c>
      <c r="AB533" s="115">
        <v>0</v>
      </c>
      <c r="AC533" s="115">
        <v>0</v>
      </c>
      <c r="AD533" s="115">
        <v>0</v>
      </c>
      <c r="AE533" s="115">
        <v>0</v>
      </c>
      <c r="AF533" s="115">
        <v>0</v>
      </c>
      <c r="AG533" s="115">
        <v>0</v>
      </c>
      <c r="AH533" s="115">
        <v>0</v>
      </c>
      <c r="AI533" s="115">
        <v>0</v>
      </c>
      <c r="AJ533" s="115">
        <v>0</v>
      </c>
      <c r="AK533" s="115">
        <v>0</v>
      </c>
      <c r="AL533" s="115">
        <v>0</v>
      </c>
      <c r="AM533" s="115">
        <f t="shared" si="8"/>
        <v>0</v>
      </c>
      <c r="AP533" s="70"/>
    </row>
    <row r="534" spans="1:42" ht="33" hidden="1" customHeight="1">
      <c r="A534" s="87">
        <v>1733</v>
      </c>
      <c r="B534" s="88" t="s">
        <v>1169</v>
      </c>
      <c r="C534" s="117" t="s">
        <v>1413</v>
      </c>
      <c r="D534" s="115">
        <v>0</v>
      </c>
      <c r="E534" s="115">
        <v>0</v>
      </c>
      <c r="F534" s="115">
        <v>0</v>
      </c>
      <c r="G534" s="115">
        <v>0</v>
      </c>
      <c r="H534" s="115">
        <v>0</v>
      </c>
      <c r="I534" s="115">
        <v>0</v>
      </c>
      <c r="J534" s="115">
        <v>0</v>
      </c>
      <c r="K534" s="115">
        <v>0</v>
      </c>
      <c r="L534" s="115">
        <v>0</v>
      </c>
      <c r="M534" s="115">
        <v>0</v>
      </c>
      <c r="N534" s="115">
        <v>0</v>
      </c>
      <c r="O534" s="115">
        <v>0</v>
      </c>
      <c r="P534" s="115">
        <v>0</v>
      </c>
      <c r="Q534" s="115">
        <v>0</v>
      </c>
      <c r="R534" s="115">
        <v>0</v>
      </c>
      <c r="S534" s="115">
        <v>0</v>
      </c>
      <c r="T534" s="115">
        <v>0</v>
      </c>
      <c r="U534" s="115">
        <v>0</v>
      </c>
      <c r="V534" s="115">
        <v>0</v>
      </c>
      <c r="W534" s="115">
        <v>0</v>
      </c>
      <c r="X534" s="115">
        <v>0</v>
      </c>
      <c r="Y534" s="115">
        <v>0</v>
      </c>
      <c r="Z534" s="115">
        <v>0</v>
      </c>
      <c r="AA534" s="115">
        <v>0</v>
      </c>
      <c r="AB534" s="115">
        <v>0</v>
      </c>
      <c r="AC534" s="115">
        <v>0</v>
      </c>
      <c r="AD534" s="115">
        <v>0</v>
      </c>
      <c r="AE534" s="115">
        <v>0</v>
      </c>
      <c r="AF534" s="115">
        <v>0</v>
      </c>
      <c r="AG534" s="115">
        <v>0</v>
      </c>
      <c r="AH534" s="115">
        <v>0</v>
      </c>
      <c r="AI534" s="115">
        <v>0</v>
      </c>
      <c r="AJ534" s="115">
        <v>0</v>
      </c>
      <c r="AK534" s="115">
        <v>0</v>
      </c>
      <c r="AL534" s="115">
        <v>0</v>
      </c>
      <c r="AM534" s="115">
        <f t="shared" si="8"/>
        <v>0</v>
      </c>
      <c r="AP534" s="70"/>
    </row>
    <row r="535" spans="1:42" ht="33" hidden="1" customHeight="1">
      <c r="A535" s="87">
        <v>1734</v>
      </c>
      <c r="B535" s="88" t="s">
        <v>1170</v>
      </c>
      <c r="C535" s="117" t="s">
        <v>1413</v>
      </c>
      <c r="D535" s="115">
        <v>0</v>
      </c>
      <c r="E535" s="115">
        <v>0</v>
      </c>
      <c r="F535" s="115">
        <v>0</v>
      </c>
      <c r="G535" s="115">
        <v>0</v>
      </c>
      <c r="H535" s="115">
        <v>0</v>
      </c>
      <c r="I535" s="115">
        <v>0</v>
      </c>
      <c r="J535" s="115">
        <v>0</v>
      </c>
      <c r="K535" s="115">
        <v>0</v>
      </c>
      <c r="L535" s="115">
        <v>0</v>
      </c>
      <c r="M535" s="115">
        <v>0</v>
      </c>
      <c r="N535" s="115">
        <v>0</v>
      </c>
      <c r="O535" s="115">
        <v>0</v>
      </c>
      <c r="P535" s="115">
        <v>0</v>
      </c>
      <c r="Q535" s="115">
        <v>0</v>
      </c>
      <c r="R535" s="115">
        <v>0</v>
      </c>
      <c r="S535" s="115">
        <v>0</v>
      </c>
      <c r="T535" s="115">
        <v>0</v>
      </c>
      <c r="U535" s="115">
        <v>0</v>
      </c>
      <c r="V535" s="115">
        <v>0</v>
      </c>
      <c r="W535" s="115">
        <v>0</v>
      </c>
      <c r="X535" s="115">
        <v>0</v>
      </c>
      <c r="Y535" s="115">
        <v>0</v>
      </c>
      <c r="Z535" s="115">
        <v>0</v>
      </c>
      <c r="AA535" s="115">
        <v>0</v>
      </c>
      <c r="AB535" s="115">
        <v>0</v>
      </c>
      <c r="AC535" s="115">
        <v>0</v>
      </c>
      <c r="AD535" s="115">
        <v>0</v>
      </c>
      <c r="AE535" s="115">
        <v>0</v>
      </c>
      <c r="AF535" s="115">
        <v>0</v>
      </c>
      <c r="AG535" s="115">
        <v>0</v>
      </c>
      <c r="AH535" s="115">
        <v>0</v>
      </c>
      <c r="AI535" s="115">
        <v>0</v>
      </c>
      <c r="AJ535" s="115">
        <v>0</v>
      </c>
      <c r="AK535" s="115">
        <v>0</v>
      </c>
      <c r="AL535" s="115">
        <v>0</v>
      </c>
      <c r="AM535" s="115">
        <f t="shared" si="8"/>
        <v>0</v>
      </c>
      <c r="AP535" s="70"/>
    </row>
    <row r="536" spans="1:42" ht="33" hidden="1" customHeight="1">
      <c r="A536" s="87">
        <v>1735</v>
      </c>
      <c r="B536" s="88" t="s">
        <v>1171</v>
      </c>
      <c r="C536" s="117" t="s">
        <v>1413</v>
      </c>
      <c r="D536" s="115">
        <v>0</v>
      </c>
      <c r="E536" s="115">
        <v>0</v>
      </c>
      <c r="F536" s="115">
        <v>0</v>
      </c>
      <c r="G536" s="115">
        <v>0</v>
      </c>
      <c r="H536" s="115">
        <v>0</v>
      </c>
      <c r="I536" s="115">
        <v>0</v>
      </c>
      <c r="J536" s="115">
        <v>0</v>
      </c>
      <c r="K536" s="115">
        <v>0</v>
      </c>
      <c r="L536" s="115">
        <v>0</v>
      </c>
      <c r="M536" s="115">
        <v>0</v>
      </c>
      <c r="N536" s="115">
        <v>0</v>
      </c>
      <c r="O536" s="115">
        <v>0</v>
      </c>
      <c r="P536" s="115">
        <v>0</v>
      </c>
      <c r="Q536" s="115">
        <v>0</v>
      </c>
      <c r="R536" s="115">
        <v>0</v>
      </c>
      <c r="S536" s="115">
        <v>0</v>
      </c>
      <c r="T536" s="115">
        <v>0</v>
      </c>
      <c r="U536" s="115">
        <v>0</v>
      </c>
      <c r="V536" s="115">
        <v>0</v>
      </c>
      <c r="W536" s="115">
        <v>0</v>
      </c>
      <c r="X536" s="115">
        <v>0</v>
      </c>
      <c r="Y536" s="115">
        <v>0</v>
      </c>
      <c r="Z536" s="115">
        <v>0</v>
      </c>
      <c r="AA536" s="115">
        <v>0</v>
      </c>
      <c r="AB536" s="115">
        <v>0</v>
      </c>
      <c r="AC536" s="115">
        <v>0</v>
      </c>
      <c r="AD536" s="115">
        <v>0</v>
      </c>
      <c r="AE536" s="115">
        <v>0</v>
      </c>
      <c r="AF536" s="115">
        <v>0</v>
      </c>
      <c r="AG536" s="115">
        <v>0</v>
      </c>
      <c r="AH536" s="115">
        <v>0</v>
      </c>
      <c r="AI536" s="115">
        <v>0</v>
      </c>
      <c r="AJ536" s="115">
        <v>0</v>
      </c>
      <c r="AK536" s="115">
        <v>0</v>
      </c>
      <c r="AL536" s="115">
        <v>0</v>
      </c>
      <c r="AM536" s="115">
        <f t="shared" si="8"/>
        <v>0</v>
      </c>
      <c r="AP536" s="70"/>
    </row>
    <row r="537" spans="1:42" ht="33" hidden="1" customHeight="1">
      <c r="A537" s="87">
        <v>1736</v>
      </c>
      <c r="B537" s="88" t="s">
        <v>1172</v>
      </c>
      <c r="C537" s="117" t="s">
        <v>1413</v>
      </c>
      <c r="D537" s="115">
        <v>0</v>
      </c>
      <c r="E537" s="115">
        <v>0</v>
      </c>
      <c r="F537" s="115">
        <v>0</v>
      </c>
      <c r="G537" s="115">
        <v>0</v>
      </c>
      <c r="H537" s="115">
        <v>0</v>
      </c>
      <c r="I537" s="115">
        <v>0</v>
      </c>
      <c r="J537" s="115">
        <v>0</v>
      </c>
      <c r="K537" s="115">
        <v>0</v>
      </c>
      <c r="L537" s="115">
        <v>0</v>
      </c>
      <c r="M537" s="115">
        <v>0</v>
      </c>
      <c r="N537" s="115">
        <v>0</v>
      </c>
      <c r="O537" s="115">
        <v>0</v>
      </c>
      <c r="P537" s="115">
        <v>0</v>
      </c>
      <c r="Q537" s="115">
        <v>0</v>
      </c>
      <c r="R537" s="115">
        <v>0</v>
      </c>
      <c r="S537" s="115">
        <v>0</v>
      </c>
      <c r="T537" s="115">
        <v>0</v>
      </c>
      <c r="U537" s="115">
        <v>0</v>
      </c>
      <c r="V537" s="115">
        <v>0</v>
      </c>
      <c r="W537" s="115">
        <v>0</v>
      </c>
      <c r="X537" s="115">
        <v>0</v>
      </c>
      <c r="Y537" s="115">
        <v>0</v>
      </c>
      <c r="Z537" s="115">
        <v>0</v>
      </c>
      <c r="AA537" s="115">
        <v>0</v>
      </c>
      <c r="AB537" s="115">
        <v>0</v>
      </c>
      <c r="AC537" s="115">
        <v>0</v>
      </c>
      <c r="AD537" s="115">
        <v>0</v>
      </c>
      <c r="AE537" s="115">
        <v>0</v>
      </c>
      <c r="AF537" s="115">
        <v>0</v>
      </c>
      <c r="AG537" s="115">
        <v>0</v>
      </c>
      <c r="AH537" s="115">
        <v>0</v>
      </c>
      <c r="AI537" s="115">
        <v>0</v>
      </c>
      <c r="AJ537" s="115">
        <v>0</v>
      </c>
      <c r="AK537" s="115">
        <v>0</v>
      </c>
      <c r="AL537" s="115">
        <v>0</v>
      </c>
      <c r="AM537" s="115">
        <f t="shared" si="8"/>
        <v>0</v>
      </c>
      <c r="AP537" s="70"/>
    </row>
    <row r="538" spans="1:42" ht="33" hidden="1" customHeight="1">
      <c r="A538" s="87">
        <v>1737</v>
      </c>
      <c r="B538" s="88" t="s">
        <v>1173</v>
      </c>
      <c r="C538" s="117" t="s">
        <v>1413</v>
      </c>
      <c r="D538" s="115">
        <v>0</v>
      </c>
      <c r="E538" s="115">
        <v>0</v>
      </c>
      <c r="F538" s="115">
        <v>0</v>
      </c>
      <c r="G538" s="115">
        <v>0</v>
      </c>
      <c r="H538" s="115">
        <v>0</v>
      </c>
      <c r="I538" s="115">
        <v>0</v>
      </c>
      <c r="J538" s="115">
        <v>0</v>
      </c>
      <c r="K538" s="115">
        <v>0</v>
      </c>
      <c r="L538" s="115">
        <v>0</v>
      </c>
      <c r="M538" s="115">
        <v>0</v>
      </c>
      <c r="N538" s="115">
        <v>0</v>
      </c>
      <c r="O538" s="115">
        <v>0</v>
      </c>
      <c r="P538" s="115">
        <v>0</v>
      </c>
      <c r="Q538" s="115">
        <v>0</v>
      </c>
      <c r="R538" s="115">
        <v>0</v>
      </c>
      <c r="S538" s="115">
        <v>0</v>
      </c>
      <c r="T538" s="115">
        <v>0</v>
      </c>
      <c r="U538" s="115">
        <v>0</v>
      </c>
      <c r="V538" s="115">
        <v>0</v>
      </c>
      <c r="W538" s="115">
        <v>0</v>
      </c>
      <c r="X538" s="115">
        <v>0</v>
      </c>
      <c r="Y538" s="115">
        <v>0</v>
      </c>
      <c r="Z538" s="115">
        <v>0</v>
      </c>
      <c r="AA538" s="115">
        <v>0</v>
      </c>
      <c r="AB538" s="115">
        <v>0</v>
      </c>
      <c r="AC538" s="115">
        <v>0</v>
      </c>
      <c r="AD538" s="115">
        <v>0</v>
      </c>
      <c r="AE538" s="115">
        <v>0</v>
      </c>
      <c r="AF538" s="115">
        <v>0</v>
      </c>
      <c r="AG538" s="115">
        <v>0</v>
      </c>
      <c r="AH538" s="115">
        <v>0</v>
      </c>
      <c r="AI538" s="115">
        <v>0</v>
      </c>
      <c r="AJ538" s="115">
        <v>0</v>
      </c>
      <c r="AK538" s="115">
        <v>0</v>
      </c>
      <c r="AL538" s="115">
        <v>0</v>
      </c>
      <c r="AM538" s="115">
        <f t="shared" si="8"/>
        <v>0</v>
      </c>
      <c r="AP538" s="70"/>
    </row>
    <row r="539" spans="1:42" ht="33" hidden="1" customHeight="1">
      <c r="A539" s="87">
        <v>1738</v>
      </c>
      <c r="B539" s="88" t="s">
        <v>1174</v>
      </c>
      <c r="C539" s="117" t="s">
        <v>1413</v>
      </c>
      <c r="D539" s="115">
        <v>0</v>
      </c>
      <c r="E539" s="115">
        <v>0</v>
      </c>
      <c r="F539" s="115">
        <v>0</v>
      </c>
      <c r="G539" s="115">
        <v>0</v>
      </c>
      <c r="H539" s="115">
        <v>0</v>
      </c>
      <c r="I539" s="115">
        <v>0</v>
      </c>
      <c r="J539" s="115">
        <v>0</v>
      </c>
      <c r="K539" s="115">
        <v>0</v>
      </c>
      <c r="L539" s="115">
        <v>0</v>
      </c>
      <c r="M539" s="115">
        <v>0</v>
      </c>
      <c r="N539" s="115">
        <v>0</v>
      </c>
      <c r="O539" s="115">
        <v>0</v>
      </c>
      <c r="P539" s="115">
        <v>0</v>
      </c>
      <c r="Q539" s="115">
        <v>0</v>
      </c>
      <c r="R539" s="115">
        <v>0</v>
      </c>
      <c r="S539" s="115">
        <v>0</v>
      </c>
      <c r="T539" s="115">
        <v>0</v>
      </c>
      <c r="U539" s="115">
        <v>0</v>
      </c>
      <c r="V539" s="115">
        <v>0</v>
      </c>
      <c r="W539" s="115">
        <v>0</v>
      </c>
      <c r="X539" s="115">
        <v>0</v>
      </c>
      <c r="Y539" s="115">
        <v>0</v>
      </c>
      <c r="Z539" s="115">
        <v>0</v>
      </c>
      <c r="AA539" s="115">
        <v>0</v>
      </c>
      <c r="AB539" s="115">
        <v>0</v>
      </c>
      <c r="AC539" s="115">
        <v>0</v>
      </c>
      <c r="AD539" s="115">
        <v>0</v>
      </c>
      <c r="AE539" s="115">
        <v>0</v>
      </c>
      <c r="AF539" s="115">
        <v>0</v>
      </c>
      <c r="AG539" s="115">
        <v>0</v>
      </c>
      <c r="AH539" s="115">
        <v>0</v>
      </c>
      <c r="AI539" s="115">
        <v>0</v>
      </c>
      <c r="AJ539" s="115">
        <v>0</v>
      </c>
      <c r="AK539" s="115">
        <v>0</v>
      </c>
      <c r="AL539" s="115">
        <v>0</v>
      </c>
      <c r="AM539" s="115">
        <f t="shared" si="8"/>
        <v>0</v>
      </c>
      <c r="AP539" s="70"/>
    </row>
    <row r="540" spans="1:42" ht="33" hidden="1" customHeight="1">
      <c r="A540" s="87">
        <v>1739</v>
      </c>
      <c r="B540" s="88" t="s">
        <v>1175</v>
      </c>
      <c r="C540" s="117" t="s">
        <v>1413</v>
      </c>
      <c r="D540" s="115">
        <v>0</v>
      </c>
      <c r="E540" s="115">
        <v>0</v>
      </c>
      <c r="F540" s="115">
        <v>0</v>
      </c>
      <c r="G540" s="115">
        <v>0</v>
      </c>
      <c r="H540" s="115">
        <v>0</v>
      </c>
      <c r="I540" s="115">
        <v>0</v>
      </c>
      <c r="J540" s="115">
        <v>0</v>
      </c>
      <c r="K540" s="115">
        <v>0</v>
      </c>
      <c r="L540" s="115">
        <v>0</v>
      </c>
      <c r="M540" s="115">
        <v>0</v>
      </c>
      <c r="N540" s="115">
        <v>0</v>
      </c>
      <c r="O540" s="115">
        <v>0</v>
      </c>
      <c r="P540" s="115">
        <v>0</v>
      </c>
      <c r="Q540" s="115">
        <v>0</v>
      </c>
      <c r="R540" s="115">
        <v>0</v>
      </c>
      <c r="S540" s="115">
        <v>0</v>
      </c>
      <c r="T540" s="115">
        <v>0</v>
      </c>
      <c r="U540" s="115">
        <v>0</v>
      </c>
      <c r="V540" s="115">
        <v>0</v>
      </c>
      <c r="W540" s="115">
        <v>0</v>
      </c>
      <c r="X540" s="115">
        <v>0</v>
      </c>
      <c r="Y540" s="115">
        <v>0</v>
      </c>
      <c r="Z540" s="115">
        <v>0</v>
      </c>
      <c r="AA540" s="115">
        <v>0</v>
      </c>
      <c r="AB540" s="115">
        <v>0</v>
      </c>
      <c r="AC540" s="115">
        <v>0</v>
      </c>
      <c r="AD540" s="115">
        <v>0</v>
      </c>
      <c r="AE540" s="115">
        <v>0</v>
      </c>
      <c r="AF540" s="115">
        <v>0</v>
      </c>
      <c r="AG540" s="115">
        <v>0</v>
      </c>
      <c r="AH540" s="115">
        <v>0</v>
      </c>
      <c r="AI540" s="115">
        <v>0</v>
      </c>
      <c r="AJ540" s="115">
        <v>0</v>
      </c>
      <c r="AK540" s="115">
        <v>0</v>
      </c>
      <c r="AL540" s="115">
        <v>0</v>
      </c>
      <c r="AM540" s="115">
        <f t="shared" si="8"/>
        <v>0</v>
      </c>
      <c r="AP540" s="70"/>
    </row>
    <row r="541" spans="1:42" ht="33" hidden="1" customHeight="1">
      <c r="A541" s="87">
        <v>1740</v>
      </c>
      <c r="B541" s="88" t="s">
        <v>1176</v>
      </c>
      <c r="C541" s="117" t="s">
        <v>1413</v>
      </c>
      <c r="D541" s="115">
        <v>0</v>
      </c>
      <c r="E541" s="115">
        <v>0</v>
      </c>
      <c r="F541" s="115">
        <v>0</v>
      </c>
      <c r="G541" s="115">
        <v>0</v>
      </c>
      <c r="H541" s="115">
        <v>0</v>
      </c>
      <c r="I541" s="115">
        <v>0</v>
      </c>
      <c r="J541" s="115">
        <v>0</v>
      </c>
      <c r="K541" s="115">
        <v>0</v>
      </c>
      <c r="L541" s="115">
        <v>0</v>
      </c>
      <c r="M541" s="115">
        <v>0</v>
      </c>
      <c r="N541" s="115">
        <v>0</v>
      </c>
      <c r="O541" s="115">
        <v>0</v>
      </c>
      <c r="P541" s="115">
        <v>0</v>
      </c>
      <c r="Q541" s="115">
        <v>0</v>
      </c>
      <c r="R541" s="115">
        <v>0</v>
      </c>
      <c r="S541" s="115">
        <v>0</v>
      </c>
      <c r="T541" s="115">
        <v>0</v>
      </c>
      <c r="U541" s="115">
        <v>0</v>
      </c>
      <c r="V541" s="115">
        <v>0</v>
      </c>
      <c r="W541" s="115">
        <v>0</v>
      </c>
      <c r="X541" s="115">
        <v>0</v>
      </c>
      <c r="Y541" s="115">
        <v>0</v>
      </c>
      <c r="Z541" s="115">
        <v>0</v>
      </c>
      <c r="AA541" s="115">
        <v>0</v>
      </c>
      <c r="AB541" s="115">
        <v>0</v>
      </c>
      <c r="AC541" s="115">
        <v>0</v>
      </c>
      <c r="AD541" s="115">
        <v>0</v>
      </c>
      <c r="AE541" s="115">
        <v>0</v>
      </c>
      <c r="AF541" s="115">
        <v>0</v>
      </c>
      <c r="AG541" s="115">
        <v>0</v>
      </c>
      <c r="AH541" s="115">
        <v>0</v>
      </c>
      <c r="AI541" s="115">
        <v>0</v>
      </c>
      <c r="AJ541" s="115">
        <v>0</v>
      </c>
      <c r="AK541" s="115">
        <v>0</v>
      </c>
      <c r="AL541" s="115">
        <v>0</v>
      </c>
      <c r="AM541" s="115">
        <f t="shared" si="8"/>
        <v>0</v>
      </c>
      <c r="AP541" s="70"/>
    </row>
    <row r="542" spans="1:42" ht="33" hidden="1" customHeight="1">
      <c r="A542" s="87">
        <v>1741</v>
      </c>
      <c r="B542" s="88" t="s">
        <v>1177</v>
      </c>
      <c r="C542" s="117" t="s">
        <v>1413</v>
      </c>
      <c r="D542" s="115">
        <v>0</v>
      </c>
      <c r="E542" s="115">
        <v>0</v>
      </c>
      <c r="F542" s="115">
        <v>0</v>
      </c>
      <c r="G542" s="115">
        <v>0</v>
      </c>
      <c r="H542" s="115">
        <v>0</v>
      </c>
      <c r="I542" s="115">
        <v>0</v>
      </c>
      <c r="J542" s="115">
        <v>0</v>
      </c>
      <c r="K542" s="115">
        <v>0</v>
      </c>
      <c r="L542" s="115">
        <v>0</v>
      </c>
      <c r="M542" s="115">
        <v>0</v>
      </c>
      <c r="N542" s="115">
        <v>0</v>
      </c>
      <c r="O542" s="115">
        <v>0</v>
      </c>
      <c r="P542" s="115">
        <v>0</v>
      </c>
      <c r="Q542" s="115">
        <v>0</v>
      </c>
      <c r="R542" s="115">
        <v>0</v>
      </c>
      <c r="S542" s="115">
        <v>0</v>
      </c>
      <c r="T542" s="115">
        <v>0</v>
      </c>
      <c r="U542" s="115">
        <v>0</v>
      </c>
      <c r="V542" s="115">
        <v>0</v>
      </c>
      <c r="W542" s="115">
        <v>0</v>
      </c>
      <c r="X542" s="115">
        <v>0</v>
      </c>
      <c r="Y542" s="115">
        <v>0</v>
      </c>
      <c r="Z542" s="115">
        <v>0</v>
      </c>
      <c r="AA542" s="115">
        <v>0</v>
      </c>
      <c r="AB542" s="115">
        <v>0</v>
      </c>
      <c r="AC542" s="115">
        <v>0</v>
      </c>
      <c r="AD542" s="115">
        <v>0</v>
      </c>
      <c r="AE542" s="115">
        <v>0</v>
      </c>
      <c r="AF542" s="115">
        <v>0</v>
      </c>
      <c r="AG542" s="115">
        <v>0</v>
      </c>
      <c r="AH542" s="115">
        <v>0</v>
      </c>
      <c r="AI542" s="115">
        <v>0</v>
      </c>
      <c r="AJ542" s="115">
        <v>0</v>
      </c>
      <c r="AK542" s="115">
        <v>0</v>
      </c>
      <c r="AL542" s="115">
        <v>0</v>
      </c>
      <c r="AM542" s="115">
        <f t="shared" si="8"/>
        <v>0</v>
      </c>
      <c r="AP542" s="70"/>
    </row>
    <row r="543" spans="1:42" ht="33" hidden="1" customHeight="1">
      <c r="A543" s="87">
        <v>1742</v>
      </c>
      <c r="B543" s="88" t="s">
        <v>1178</v>
      </c>
      <c r="C543" s="117" t="s">
        <v>1413</v>
      </c>
      <c r="D543" s="115">
        <v>0</v>
      </c>
      <c r="E543" s="115">
        <v>0</v>
      </c>
      <c r="F543" s="115">
        <v>0</v>
      </c>
      <c r="G543" s="115">
        <v>0</v>
      </c>
      <c r="H543" s="115">
        <v>0</v>
      </c>
      <c r="I543" s="115">
        <v>0</v>
      </c>
      <c r="J543" s="115">
        <v>0</v>
      </c>
      <c r="K543" s="115">
        <v>0</v>
      </c>
      <c r="L543" s="115">
        <v>0</v>
      </c>
      <c r="M543" s="115">
        <v>0</v>
      </c>
      <c r="N543" s="115">
        <v>0</v>
      </c>
      <c r="O543" s="115">
        <v>0</v>
      </c>
      <c r="P543" s="115">
        <v>0</v>
      </c>
      <c r="Q543" s="115">
        <v>0</v>
      </c>
      <c r="R543" s="115">
        <v>0</v>
      </c>
      <c r="S543" s="115">
        <v>0</v>
      </c>
      <c r="T543" s="115">
        <v>0</v>
      </c>
      <c r="U543" s="115">
        <v>0</v>
      </c>
      <c r="V543" s="115">
        <v>0</v>
      </c>
      <c r="W543" s="115">
        <v>0</v>
      </c>
      <c r="X543" s="115">
        <v>0</v>
      </c>
      <c r="Y543" s="115">
        <v>0</v>
      </c>
      <c r="Z543" s="115">
        <v>0</v>
      </c>
      <c r="AA543" s="115">
        <v>0</v>
      </c>
      <c r="AB543" s="115">
        <v>0</v>
      </c>
      <c r="AC543" s="115">
        <v>0</v>
      </c>
      <c r="AD543" s="115">
        <v>0</v>
      </c>
      <c r="AE543" s="115">
        <v>0</v>
      </c>
      <c r="AF543" s="115">
        <v>0</v>
      </c>
      <c r="AG543" s="115">
        <v>0</v>
      </c>
      <c r="AH543" s="115">
        <v>0</v>
      </c>
      <c r="AI543" s="115">
        <v>0</v>
      </c>
      <c r="AJ543" s="115">
        <v>0</v>
      </c>
      <c r="AK543" s="115">
        <v>0</v>
      </c>
      <c r="AL543" s="115">
        <v>0</v>
      </c>
      <c r="AM543" s="115">
        <f t="shared" si="8"/>
        <v>0</v>
      </c>
      <c r="AP543" s="70"/>
    </row>
    <row r="544" spans="1:42" ht="33" hidden="1" customHeight="1">
      <c r="A544" s="87">
        <v>1743</v>
      </c>
      <c r="B544" s="88" t="s">
        <v>1179</v>
      </c>
      <c r="C544" s="117" t="s">
        <v>1413</v>
      </c>
      <c r="D544" s="115">
        <v>0</v>
      </c>
      <c r="E544" s="115">
        <v>0</v>
      </c>
      <c r="F544" s="115">
        <v>0</v>
      </c>
      <c r="G544" s="115">
        <v>0</v>
      </c>
      <c r="H544" s="115">
        <v>0</v>
      </c>
      <c r="I544" s="115">
        <v>0</v>
      </c>
      <c r="J544" s="115">
        <v>0</v>
      </c>
      <c r="K544" s="115">
        <v>0</v>
      </c>
      <c r="L544" s="115">
        <v>0</v>
      </c>
      <c r="M544" s="115">
        <v>0</v>
      </c>
      <c r="N544" s="115">
        <v>0</v>
      </c>
      <c r="O544" s="115">
        <v>0</v>
      </c>
      <c r="P544" s="115">
        <v>0</v>
      </c>
      <c r="Q544" s="115">
        <v>0</v>
      </c>
      <c r="R544" s="115">
        <v>0</v>
      </c>
      <c r="S544" s="115">
        <v>0</v>
      </c>
      <c r="T544" s="115">
        <v>0</v>
      </c>
      <c r="U544" s="115">
        <v>0</v>
      </c>
      <c r="V544" s="115">
        <v>0</v>
      </c>
      <c r="W544" s="115">
        <v>0</v>
      </c>
      <c r="X544" s="115">
        <v>0</v>
      </c>
      <c r="Y544" s="115">
        <v>0</v>
      </c>
      <c r="Z544" s="115">
        <v>0</v>
      </c>
      <c r="AA544" s="115">
        <v>0</v>
      </c>
      <c r="AB544" s="115">
        <v>0</v>
      </c>
      <c r="AC544" s="115">
        <v>0</v>
      </c>
      <c r="AD544" s="115">
        <v>0</v>
      </c>
      <c r="AE544" s="115">
        <v>0</v>
      </c>
      <c r="AF544" s="115">
        <v>0</v>
      </c>
      <c r="AG544" s="115">
        <v>0</v>
      </c>
      <c r="AH544" s="115">
        <v>0</v>
      </c>
      <c r="AI544" s="115">
        <v>0</v>
      </c>
      <c r="AJ544" s="115">
        <v>0</v>
      </c>
      <c r="AK544" s="115">
        <v>0</v>
      </c>
      <c r="AL544" s="115">
        <v>0</v>
      </c>
      <c r="AM544" s="115">
        <f t="shared" si="8"/>
        <v>0</v>
      </c>
      <c r="AP544" s="70"/>
    </row>
    <row r="545" spans="1:42" ht="33" hidden="1" customHeight="1">
      <c r="A545" s="87">
        <v>1744</v>
      </c>
      <c r="B545" s="88" t="s">
        <v>1180</v>
      </c>
      <c r="C545" s="117" t="s">
        <v>1413</v>
      </c>
      <c r="D545" s="115">
        <v>0</v>
      </c>
      <c r="E545" s="115">
        <v>0</v>
      </c>
      <c r="F545" s="115">
        <v>0</v>
      </c>
      <c r="G545" s="115">
        <v>0</v>
      </c>
      <c r="H545" s="115">
        <v>0</v>
      </c>
      <c r="I545" s="115">
        <v>0</v>
      </c>
      <c r="J545" s="115">
        <v>0</v>
      </c>
      <c r="K545" s="115">
        <v>0</v>
      </c>
      <c r="L545" s="115">
        <v>0</v>
      </c>
      <c r="M545" s="115">
        <v>0</v>
      </c>
      <c r="N545" s="115">
        <v>0</v>
      </c>
      <c r="O545" s="115">
        <v>0</v>
      </c>
      <c r="P545" s="115">
        <v>0</v>
      </c>
      <c r="Q545" s="115">
        <v>0</v>
      </c>
      <c r="R545" s="115">
        <v>0</v>
      </c>
      <c r="S545" s="115">
        <v>0</v>
      </c>
      <c r="T545" s="115">
        <v>0</v>
      </c>
      <c r="U545" s="115">
        <v>0</v>
      </c>
      <c r="V545" s="115">
        <v>0</v>
      </c>
      <c r="W545" s="115">
        <v>0</v>
      </c>
      <c r="X545" s="115">
        <v>0</v>
      </c>
      <c r="Y545" s="115">
        <v>0</v>
      </c>
      <c r="Z545" s="115">
        <v>0</v>
      </c>
      <c r="AA545" s="115">
        <v>0</v>
      </c>
      <c r="AB545" s="115">
        <v>0</v>
      </c>
      <c r="AC545" s="115">
        <v>0</v>
      </c>
      <c r="AD545" s="115">
        <v>0</v>
      </c>
      <c r="AE545" s="115">
        <v>0</v>
      </c>
      <c r="AF545" s="115">
        <v>0</v>
      </c>
      <c r="AG545" s="115">
        <v>0</v>
      </c>
      <c r="AH545" s="115">
        <v>0</v>
      </c>
      <c r="AI545" s="115">
        <v>0</v>
      </c>
      <c r="AJ545" s="115">
        <v>0</v>
      </c>
      <c r="AK545" s="115">
        <v>0</v>
      </c>
      <c r="AL545" s="115">
        <v>0</v>
      </c>
      <c r="AM545" s="115">
        <f t="shared" si="8"/>
        <v>0</v>
      </c>
      <c r="AP545" s="70"/>
    </row>
    <row r="546" spans="1:42" ht="33" hidden="1" customHeight="1">
      <c r="A546" s="87">
        <v>1745</v>
      </c>
      <c r="B546" s="88" t="s">
        <v>1181</v>
      </c>
      <c r="C546" s="117" t="s">
        <v>1413</v>
      </c>
      <c r="D546" s="115">
        <v>0</v>
      </c>
      <c r="E546" s="115">
        <v>0</v>
      </c>
      <c r="F546" s="115">
        <v>0</v>
      </c>
      <c r="G546" s="115">
        <v>0</v>
      </c>
      <c r="H546" s="115">
        <v>0</v>
      </c>
      <c r="I546" s="115">
        <v>0</v>
      </c>
      <c r="J546" s="115">
        <v>0</v>
      </c>
      <c r="K546" s="115">
        <v>0</v>
      </c>
      <c r="L546" s="115">
        <v>0</v>
      </c>
      <c r="M546" s="115">
        <v>0</v>
      </c>
      <c r="N546" s="115">
        <v>0</v>
      </c>
      <c r="O546" s="115">
        <v>0</v>
      </c>
      <c r="P546" s="115">
        <v>0</v>
      </c>
      <c r="Q546" s="115">
        <v>0</v>
      </c>
      <c r="R546" s="115">
        <v>0</v>
      </c>
      <c r="S546" s="115">
        <v>0</v>
      </c>
      <c r="T546" s="115">
        <v>0</v>
      </c>
      <c r="U546" s="115">
        <v>0</v>
      </c>
      <c r="V546" s="115">
        <v>0</v>
      </c>
      <c r="W546" s="115">
        <v>0</v>
      </c>
      <c r="X546" s="115">
        <v>0</v>
      </c>
      <c r="Y546" s="115">
        <v>0</v>
      </c>
      <c r="Z546" s="115">
        <v>0</v>
      </c>
      <c r="AA546" s="115">
        <v>0</v>
      </c>
      <c r="AB546" s="115">
        <v>0</v>
      </c>
      <c r="AC546" s="115">
        <v>0</v>
      </c>
      <c r="AD546" s="115">
        <v>0</v>
      </c>
      <c r="AE546" s="115">
        <v>0</v>
      </c>
      <c r="AF546" s="115">
        <v>0</v>
      </c>
      <c r="AG546" s="115">
        <v>0</v>
      </c>
      <c r="AH546" s="115">
        <v>0</v>
      </c>
      <c r="AI546" s="115">
        <v>0</v>
      </c>
      <c r="AJ546" s="115">
        <v>0</v>
      </c>
      <c r="AK546" s="115">
        <v>0</v>
      </c>
      <c r="AL546" s="115">
        <v>0</v>
      </c>
      <c r="AM546" s="115">
        <f t="shared" si="8"/>
        <v>0</v>
      </c>
      <c r="AP546" s="70"/>
    </row>
    <row r="547" spans="1:42" ht="33" hidden="1" customHeight="1">
      <c r="A547" s="87">
        <v>1746</v>
      </c>
      <c r="B547" s="88" t="s">
        <v>1182</v>
      </c>
      <c r="C547" s="117" t="s">
        <v>1413</v>
      </c>
      <c r="D547" s="115">
        <v>0</v>
      </c>
      <c r="E547" s="115">
        <v>0</v>
      </c>
      <c r="F547" s="115">
        <v>0</v>
      </c>
      <c r="G547" s="115">
        <v>0</v>
      </c>
      <c r="H547" s="115">
        <v>0</v>
      </c>
      <c r="I547" s="115">
        <v>0</v>
      </c>
      <c r="J547" s="115">
        <v>0</v>
      </c>
      <c r="K547" s="115">
        <v>0</v>
      </c>
      <c r="L547" s="115">
        <v>0</v>
      </c>
      <c r="M547" s="115">
        <v>0</v>
      </c>
      <c r="N547" s="115">
        <v>0</v>
      </c>
      <c r="O547" s="115">
        <v>0</v>
      </c>
      <c r="P547" s="115">
        <v>0</v>
      </c>
      <c r="Q547" s="115">
        <v>0</v>
      </c>
      <c r="R547" s="115">
        <v>0</v>
      </c>
      <c r="S547" s="115">
        <v>0</v>
      </c>
      <c r="T547" s="115">
        <v>0</v>
      </c>
      <c r="U547" s="115">
        <v>0</v>
      </c>
      <c r="V547" s="115">
        <v>0</v>
      </c>
      <c r="W547" s="115">
        <v>0</v>
      </c>
      <c r="X547" s="115">
        <v>0</v>
      </c>
      <c r="Y547" s="115">
        <v>0</v>
      </c>
      <c r="Z547" s="115">
        <v>0</v>
      </c>
      <c r="AA547" s="115">
        <v>0</v>
      </c>
      <c r="AB547" s="115">
        <v>0</v>
      </c>
      <c r="AC547" s="115">
        <v>0</v>
      </c>
      <c r="AD547" s="115">
        <v>0</v>
      </c>
      <c r="AE547" s="115">
        <v>0</v>
      </c>
      <c r="AF547" s="115">
        <v>0</v>
      </c>
      <c r="AG547" s="115">
        <v>0</v>
      </c>
      <c r="AH547" s="115">
        <v>0</v>
      </c>
      <c r="AI547" s="115">
        <v>0</v>
      </c>
      <c r="AJ547" s="115">
        <v>0</v>
      </c>
      <c r="AK547" s="115">
        <v>0</v>
      </c>
      <c r="AL547" s="115">
        <v>0</v>
      </c>
      <c r="AM547" s="115">
        <f t="shared" si="8"/>
        <v>0</v>
      </c>
      <c r="AP547" s="70"/>
    </row>
    <row r="548" spans="1:42" ht="33" hidden="1" customHeight="1">
      <c r="A548" s="87">
        <v>1747</v>
      </c>
      <c r="B548" s="88" t="s">
        <v>1135</v>
      </c>
      <c r="C548" s="117" t="s">
        <v>1413</v>
      </c>
      <c r="D548" s="115">
        <v>0</v>
      </c>
      <c r="E548" s="115">
        <v>0</v>
      </c>
      <c r="F548" s="115">
        <v>0</v>
      </c>
      <c r="G548" s="115">
        <v>0</v>
      </c>
      <c r="H548" s="115">
        <v>0</v>
      </c>
      <c r="I548" s="115">
        <v>0</v>
      </c>
      <c r="J548" s="115">
        <v>0</v>
      </c>
      <c r="K548" s="115">
        <v>0</v>
      </c>
      <c r="L548" s="115">
        <v>0</v>
      </c>
      <c r="M548" s="115">
        <v>0</v>
      </c>
      <c r="N548" s="115">
        <v>0</v>
      </c>
      <c r="O548" s="115">
        <v>0</v>
      </c>
      <c r="P548" s="115">
        <v>0</v>
      </c>
      <c r="Q548" s="115">
        <v>0</v>
      </c>
      <c r="R548" s="115">
        <v>0</v>
      </c>
      <c r="S548" s="115">
        <v>0</v>
      </c>
      <c r="T548" s="115">
        <v>0</v>
      </c>
      <c r="U548" s="115">
        <v>0</v>
      </c>
      <c r="V548" s="115">
        <v>0</v>
      </c>
      <c r="W548" s="115">
        <v>0</v>
      </c>
      <c r="X548" s="115">
        <v>0</v>
      </c>
      <c r="Y548" s="115">
        <v>0</v>
      </c>
      <c r="Z548" s="115">
        <v>0</v>
      </c>
      <c r="AA548" s="115">
        <v>0</v>
      </c>
      <c r="AB548" s="115">
        <v>0</v>
      </c>
      <c r="AC548" s="115">
        <v>0</v>
      </c>
      <c r="AD548" s="115">
        <v>0</v>
      </c>
      <c r="AE548" s="115">
        <v>0</v>
      </c>
      <c r="AF548" s="115">
        <v>0</v>
      </c>
      <c r="AG548" s="115">
        <v>0</v>
      </c>
      <c r="AH548" s="115">
        <v>0</v>
      </c>
      <c r="AI548" s="115">
        <v>0</v>
      </c>
      <c r="AJ548" s="115">
        <v>0</v>
      </c>
      <c r="AK548" s="115">
        <v>0</v>
      </c>
      <c r="AL548" s="115">
        <v>0</v>
      </c>
      <c r="AM548" s="115">
        <f t="shared" si="8"/>
        <v>0</v>
      </c>
      <c r="AP548" s="70"/>
    </row>
    <row r="549" spans="1:42" ht="33" hidden="1" customHeight="1">
      <c r="A549" s="87">
        <v>1748</v>
      </c>
      <c r="B549" s="88" t="s">
        <v>1183</v>
      </c>
      <c r="C549" s="117" t="s">
        <v>1413</v>
      </c>
      <c r="D549" s="115">
        <v>0</v>
      </c>
      <c r="E549" s="115">
        <v>0</v>
      </c>
      <c r="F549" s="115">
        <v>0</v>
      </c>
      <c r="G549" s="115">
        <v>0</v>
      </c>
      <c r="H549" s="115">
        <v>0</v>
      </c>
      <c r="I549" s="115">
        <v>0</v>
      </c>
      <c r="J549" s="115">
        <v>0</v>
      </c>
      <c r="K549" s="115">
        <v>0</v>
      </c>
      <c r="L549" s="115">
        <v>0</v>
      </c>
      <c r="M549" s="115">
        <v>0</v>
      </c>
      <c r="N549" s="115">
        <v>0</v>
      </c>
      <c r="O549" s="115">
        <v>0</v>
      </c>
      <c r="P549" s="115">
        <v>0</v>
      </c>
      <c r="Q549" s="115">
        <v>0</v>
      </c>
      <c r="R549" s="115">
        <v>0</v>
      </c>
      <c r="S549" s="115">
        <v>0</v>
      </c>
      <c r="T549" s="115">
        <v>0</v>
      </c>
      <c r="U549" s="115">
        <v>0</v>
      </c>
      <c r="V549" s="115">
        <v>0</v>
      </c>
      <c r="W549" s="115">
        <v>0</v>
      </c>
      <c r="X549" s="115">
        <v>0</v>
      </c>
      <c r="Y549" s="115">
        <v>0</v>
      </c>
      <c r="Z549" s="115">
        <v>0</v>
      </c>
      <c r="AA549" s="115">
        <v>0</v>
      </c>
      <c r="AB549" s="115">
        <v>0</v>
      </c>
      <c r="AC549" s="115">
        <v>0</v>
      </c>
      <c r="AD549" s="115">
        <v>0</v>
      </c>
      <c r="AE549" s="115">
        <v>0</v>
      </c>
      <c r="AF549" s="115">
        <v>0</v>
      </c>
      <c r="AG549" s="115">
        <v>0</v>
      </c>
      <c r="AH549" s="115">
        <v>0</v>
      </c>
      <c r="AI549" s="115">
        <v>0</v>
      </c>
      <c r="AJ549" s="115">
        <v>0</v>
      </c>
      <c r="AK549" s="115">
        <v>0</v>
      </c>
      <c r="AL549" s="115">
        <v>0</v>
      </c>
      <c r="AM549" s="115">
        <f t="shared" si="8"/>
        <v>0</v>
      </c>
      <c r="AP549" s="70"/>
    </row>
    <row r="550" spans="1:42" ht="33" hidden="1" customHeight="1">
      <c r="A550" s="87">
        <v>1749</v>
      </c>
      <c r="B550" s="88" t="s">
        <v>1184</v>
      </c>
      <c r="C550" s="117" t="s">
        <v>1413</v>
      </c>
      <c r="D550" s="115">
        <v>0</v>
      </c>
      <c r="E550" s="115">
        <v>0</v>
      </c>
      <c r="F550" s="115">
        <v>0</v>
      </c>
      <c r="G550" s="115">
        <v>0</v>
      </c>
      <c r="H550" s="115">
        <v>0</v>
      </c>
      <c r="I550" s="115">
        <v>0</v>
      </c>
      <c r="J550" s="115">
        <v>0</v>
      </c>
      <c r="K550" s="115">
        <v>0</v>
      </c>
      <c r="L550" s="115">
        <v>0</v>
      </c>
      <c r="M550" s="115">
        <v>0</v>
      </c>
      <c r="N550" s="115">
        <v>0</v>
      </c>
      <c r="O550" s="115">
        <v>0</v>
      </c>
      <c r="P550" s="115">
        <v>0</v>
      </c>
      <c r="Q550" s="115">
        <v>0</v>
      </c>
      <c r="R550" s="115">
        <v>0</v>
      </c>
      <c r="S550" s="115">
        <v>0</v>
      </c>
      <c r="T550" s="115">
        <v>0</v>
      </c>
      <c r="U550" s="115">
        <v>0</v>
      </c>
      <c r="V550" s="115">
        <v>0</v>
      </c>
      <c r="W550" s="115">
        <v>0</v>
      </c>
      <c r="X550" s="115">
        <v>0</v>
      </c>
      <c r="Y550" s="115">
        <v>0</v>
      </c>
      <c r="Z550" s="115">
        <v>0</v>
      </c>
      <c r="AA550" s="115">
        <v>0</v>
      </c>
      <c r="AB550" s="115">
        <v>0</v>
      </c>
      <c r="AC550" s="115">
        <v>0</v>
      </c>
      <c r="AD550" s="115">
        <v>0</v>
      </c>
      <c r="AE550" s="115">
        <v>0</v>
      </c>
      <c r="AF550" s="115">
        <v>0</v>
      </c>
      <c r="AG550" s="115">
        <v>0</v>
      </c>
      <c r="AH550" s="115">
        <v>0</v>
      </c>
      <c r="AI550" s="115">
        <v>0</v>
      </c>
      <c r="AJ550" s="115">
        <v>0</v>
      </c>
      <c r="AK550" s="115">
        <v>0</v>
      </c>
      <c r="AL550" s="115">
        <v>0</v>
      </c>
      <c r="AM550" s="115">
        <f t="shared" si="8"/>
        <v>0</v>
      </c>
      <c r="AP550" s="70"/>
    </row>
    <row r="551" spans="1:42" ht="33" hidden="1" customHeight="1">
      <c r="A551" s="87">
        <v>1750</v>
      </c>
      <c r="B551" s="88" t="s">
        <v>1185</v>
      </c>
      <c r="C551" s="117" t="s">
        <v>1413</v>
      </c>
      <c r="D551" s="115">
        <v>0</v>
      </c>
      <c r="E551" s="115">
        <v>0</v>
      </c>
      <c r="F551" s="115">
        <v>0</v>
      </c>
      <c r="G551" s="115">
        <v>0</v>
      </c>
      <c r="H551" s="115">
        <v>0</v>
      </c>
      <c r="I551" s="115">
        <v>0</v>
      </c>
      <c r="J551" s="115">
        <v>0</v>
      </c>
      <c r="K551" s="115">
        <v>0</v>
      </c>
      <c r="L551" s="115">
        <v>0</v>
      </c>
      <c r="M551" s="115">
        <v>0</v>
      </c>
      <c r="N551" s="115">
        <v>0</v>
      </c>
      <c r="O551" s="115">
        <v>0</v>
      </c>
      <c r="P551" s="115">
        <v>0</v>
      </c>
      <c r="Q551" s="115">
        <v>0</v>
      </c>
      <c r="R551" s="115">
        <v>0</v>
      </c>
      <c r="S551" s="115">
        <v>0</v>
      </c>
      <c r="T551" s="115">
        <v>0</v>
      </c>
      <c r="U551" s="115">
        <v>0</v>
      </c>
      <c r="V551" s="115">
        <v>0</v>
      </c>
      <c r="W551" s="115">
        <v>0</v>
      </c>
      <c r="X551" s="115">
        <v>0</v>
      </c>
      <c r="Y551" s="115">
        <v>0</v>
      </c>
      <c r="Z551" s="115">
        <v>0</v>
      </c>
      <c r="AA551" s="115">
        <v>0</v>
      </c>
      <c r="AB551" s="115">
        <v>0</v>
      </c>
      <c r="AC551" s="115">
        <v>0</v>
      </c>
      <c r="AD551" s="115">
        <v>0</v>
      </c>
      <c r="AE551" s="115">
        <v>0</v>
      </c>
      <c r="AF551" s="115">
        <v>0</v>
      </c>
      <c r="AG551" s="115">
        <v>0</v>
      </c>
      <c r="AH551" s="115">
        <v>0</v>
      </c>
      <c r="AI551" s="115">
        <v>0</v>
      </c>
      <c r="AJ551" s="115">
        <v>0</v>
      </c>
      <c r="AK551" s="115">
        <v>0</v>
      </c>
      <c r="AL551" s="115">
        <v>0</v>
      </c>
      <c r="AM551" s="115">
        <f t="shared" si="8"/>
        <v>0</v>
      </c>
      <c r="AP551" s="70"/>
    </row>
    <row r="552" spans="1:42" ht="33" hidden="1" customHeight="1">
      <c r="A552" s="87">
        <v>1751</v>
      </c>
      <c r="B552" s="88" t="s">
        <v>1186</v>
      </c>
      <c r="C552" s="117" t="s">
        <v>1413</v>
      </c>
      <c r="D552" s="115">
        <v>0</v>
      </c>
      <c r="E552" s="115">
        <v>0</v>
      </c>
      <c r="F552" s="115">
        <v>0</v>
      </c>
      <c r="G552" s="115">
        <v>0</v>
      </c>
      <c r="H552" s="115">
        <v>0</v>
      </c>
      <c r="I552" s="115">
        <v>0</v>
      </c>
      <c r="J552" s="115">
        <v>0</v>
      </c>
      <c r="K552" s="115">
        <v>0</v>
      </c>
      <c r="L552" s="115">
        <v>0</v>
      </c>
      <c r="M552" s="115">
        <v>0</v>
      </c>
      <c r="N552" s="115">
        <v>0</v>
      </c>
      <c r="O552" s="115">
        <v>0</v>
      </c>
      <c r="P552" s="115">
        <v>0</v>
      </c>
      <c r="Q552" s="115">
        <v>0</v>
      </c>
      <c r="R552" s="115">
        <v>0</v>
      </c>
      <c r="S552" s="115">
        <v>0</v>
      </c>
      <c r="T552" s="115">
        <v>0</v>
      </c>
      <c r="U552" s="115">
        <v>0</v>
      </c>
      <c r="V552" s="115">
        <v>0</v>
      </c>
      <c r="W552" s="115">
        <v>0</v>
      </c>
      <c r="X552" s="115">
        <v>0</v>
      </c>
      <c r="Y552" s="115">
        <v>0</v>
      </c>
      <c r="Z552" s="115">
        <v>0</v>
      </c>
      <c r="AA552" s="115">
        <v>0</v>
      </c>
      <c r="AB552" s="115">
        <v>0</v>
      </c>
      <c r="AC552" s="115">
        <v>0</v>
      </c>
      <c r="AD552" s="115">
        <v>0</v>
      </c>
      <c r="AE552" s="115">
        <v>0</v>
      </c>
      <c r="AF552" s="115">
        <v>0</v>
      </c>
      <c r="AG552" s="115">
        <v>0</v>
      </c>
      <c r="AH552" s="115">
        <v>0</v>
      </c>
      <c r="AI552" s="115">
        <v>0</v>
      </c>
      <c r="AJ552" s="115">
        <v>0</v>
      </c>
      <c r="AK552" s="115">
        <v>0</v>
      </c>
      <c r="AL552" s="115">
        <v>0</v>
      </c>
      <c r="AM552" s="115">
        <f t="shared" si="8"/>
        <v>0</v>
      </c>
      <c r="AP552" s="70"/>
    </row>
    <row r="553" spans="1:42" ht="33" hidden="1" customHeight="1">
      <c r="A553" s="87">
        <v>1752</v>
      </c>
      <c r="B553" s="88" t="s">
        <v>1187</v>
      </c>
      <c r="C553" s="117" t="s">
        <v>1413</v>
      </c>
      <c r="D553" s="115">
        <v>0</v>
      </c>
      <c r="E553" s="115">
        <v>0</v>
      </c>
      <c r="F553" s="115">
        <v>0</v>
      </c>
      <c r="G553" s="115">
        <v>0</v>
      </c>
      <c r="H553" s="115">
        <v>0</v>
      </c>
      <c r="I553" s="115">
        <v>0</v>
      </c>
      <c r="J553" s="115">
        <v>0</v>
      </c>
      <c r="K553" s="115">
        <v>0</v>
      </c>
      <c r="L553" s="115">
        <v>0</v>
      </c>
      <c r="M553" s="115">
        <v>0</v>
      </c>
      <c r="N553" s="115">
        <v>0</v>
      </c>
      <c r="O553" s="115">
        <v>0</v>
      </c>
      <c r="P553" s="115">
        <v>0</v>
      </c>
      <c r="Q553" s="115">
        <v>0</v>
      </c>
      <c r="R553" s="115">
        <v>0</v>
      </c>
      <c r="S553" s="115">
        <v>0</v>
      </c>
      <c r="T553" s="115">
        <v>0</v>
      </c>
      <c r="U553" s="115">
        <v>0</v>
      </c>
      <c r="V553" s="115">
        <v>0</v>
      </c>
      <c r="W553" s="115">
        <v>0</v>
      </c>
      <c r="X553" s="115">
        <v>0</v>
      </c>
      <c r="Y553" s="115">
        <v>0</v>
      </c>
      <c r="Z553" s="115">
        <v>0</v>
      </c>
      <c r="AA553" s="115">
        <v>0</v>
      </c>
      <c r="AB553" s="115">
        <v>0</v>
      </c>
      <c r="AC553" s="115">
        <v>0</v>
      </c>
      <c r="AD553" s="115">
        <v>0</v>
      </c>
      <c r="AE553" s="115">
        <v>0</v>
      </c>
      <c r="AF553" s="115">
        <v>0</v>
      </c>
      <c r="AG553" s="115">
        <v>0</v>
      </c>
      <c r="AH553" s="115">
        <v>0</v>
      </c>
      <c r="AI553" s="115">
        <v>0</v>
      </c>
      <c r="AJ553" s="115">
        <v>0</v>
      </c>
      <c r="AK553" s="115">
        <v>0</v>
      </c>
      <c r="AL553" s="115">
        <v>0</v>
      </c>
      <c r="AM553" s="115">
        <f t="shared" si="8"/>
        <v>0</v>
      </c>
      <c r="AP553" s="70"/>
    </row>
    <row r="554" spans="1:42" ht="33" hidden="1" customHeight="1">
      <c r="A554" s="87">
        <v>1753</v>
      </c>
      <c r="B554" s="88" t="s">
        <v>1188</v>
      </c>
      <c r="C554" s="117" t="s">
        <v>1413</v>
      </c>
      <c r="D554" s="115">
        <v>0</v>
      </c>
      <c r="E554" s="115">
        <v>0</v>
      </c>
      <c r="F554" s="115">
        <v>0</v>
      </c>
      <c r="G554" s="115">
        <v>0</v>
      </c>
      <c r="H554" s="115">
        <v>0</v>
      </c>
      <c r="I554" s="115">
        <v>0</v>
      </c>
      <c r="J554" s="115">
        <v>0</v>
      </c>
      <c r="K554" s="115">
        <v>0</v>
      </c>
      <c r="L554" s="115">
        <v>0</v>
      </c>
      <c r="M554" s="115">
        <v>0</v>
      </c>
      <c r="N554" s="115">
        <v>0</v>
      </c>
      <c r="O554" s="115">
        <v>0</v>
      </c>
      <c r="P554" s="115">
        <v>0</v>
      </c>
      <c r="Q554" s="115">
        <v>0</v>
      </c>
      <c r="R554" s="115">
        <v>0</v>
      </c>
      <c r="S554" s="115">
        <v>0</v>
      </c>
      <c r="T554" s="115">
        <v>0</v>
      </c>
      <c r="U554" s="115">
        <v>0</v>
      </c>
      <c r="V554" s="115">
        <v>0</v>
      </c>
      <c r="W554" s="115">
        <v>0</v>
      </c>
      <c r="X554" s="115">
        <v>0</v>
      </c>
      <c r="Y554" s="115">
        <v>0</v>
      </c>
      <c r="Z554" s="115">
        <v>0</v>
      </c>
      <c r="AA554" s="115">
        <v>0</v>
      </c>
      <c r="AB554" s="115">
        <v>0</v>
      </c>
      <c r="AC554" s="115">
        <v>0</v>
      </c>
      <c r="AD554" s="115">
        <v>0</v>
      </c>
      <c r="AE554" s="115">
        <v>0</v>
      </c>
      <c r="AF554" s="115">
        <v>0</v>
      </c>
      <c r="AG554" s="115">
        <v>0</v>
      </c>
      <c r="AH554" s="115">
        <v>0</v>
      </c>
      <c r="AI554" s="115">
        <v>0</v>
      </c>
      <c r="AJ554" s="115">
        <v>0</v>
      </c>
      <c r="AK554" s="115">
        <v>0</v>
      </c>
      <c r="AL554" s="115">
        <v>0</v>
      </c>
      <c r="AM554" s="115">
        <f t="shared" si="8"/>
        <v>0</v>
      </c>
      <c r="AP554" s="70"/>
    </row>
    <row r="555" spans="1:42" ht="33" hidden="1" customHeight="1">
      <c r="A555" s="87">
        <v>1754</v>
      </c>
      <c r="B555" s="88" t="s">
        <v>1189</v>
      </c>
      <c r="C555" s="117" t="s">
        <v>1413</v>
      </c>
      <c r="D555" s="115">
        <v>0</v>
      </c>
      <c r="E555" s="115">
        <v>0</v>
      </c>
      <c r="F555" s="115">
        <v>0</v>
      </c>
      <c r="G555" s="115">
        <v>0</v>
      </c>
      <c r="H555" s="115">
        <v>0</v>
      </c>
      <c r="I555" s="115">
        <v>0</v>
      </c>
      <c r="J555" s="115">
        <v>0</v>
      </c>
      <c r="K555" s="115">
        <v>0</v>
      </c>
      <c r="L555" s="115">
        <v>0</v>
      </c>
      <c r="M555" s="115">
        <v>0</v>
      </c>
      <c r="N555" s="115">
        <v>0</v>
      </c>
      <c r="O555" s="115">
        <v>0</v>
      </c>
      <c r="P555" s="115">
        <v>0</v>
      </c>
      <c r="Q555" s="115">
        <v>0</v>
      </c>
      <c r="R555" s="115">
        <v>0</v>
      </c>
      <c r="S555" s="115">
        <v>0</v>
      </c>
      <c r="T555" s="115">
        <v>0</v>
      </c>
      <c r="U555" s="115">
        <v>0</v>
      </c>
      <c r="V555" s="115">
        <v>0</v>
      </c>
      <c r="W555" s="115">
        <v>0</v>
      </c>
      <c r="X555" s="115">
        <v>0</v>
      </c>
      <c r="Y555" s="115">
        <v>0</v>
      </c>
      <c r="Z555" s="115">
        <v>0</v>
      </c>
      <c r="AA555" s="115">
        <v>0</v>
      </c>
      <c r="AB555" s="115">
        <v>0</v>
      </c>
      <c r="AC555" s="115">
        <v>0</v>
      </c>
      <c r="AD555" s="115">
        <v>0</v>
      </c>
      <c r="AE555" s="115">
        <v>0</v>
      </c>
      <c r="AF555" s="115">
        <v>0</v>
      </c>
      <c r="AG555" s="115">
        <v>0</v>
      </c>
      <c r="AH555" s="115">
        <v>0</v>
      </c>
      <c r="AI555" s="115">
        <v>0</v>
      </c>
      <c r="AJ555" s="115">
        <v>0</v>
      </c>
      <c r="AK555" s="115">
        <v>0</v>
      </c>
      <c r="AL555" s="115">
        <v>0</v>
      </c>
      <c r="AM555" s="115">
        <f t="shared" si="8"/>
        <v>0</v>
      </c>
      <c r="AP555" s="70"/>
    </row>
    <row r="556" spans="1:42" ht="33" hidden="1" customHeight="1">
      <c r="A556" s="87">
        <v>1755</v>
      </c>
      <c r="B556" s="88" t="s">
        <v>1190</v>
      </c>
      <c r="C556" s="117" t="s">
        <v>1413</v>
      </c>
      <c r="D556" s="115">
        <v>0</v>
      </c>
      <c r="E556" s="115">
        <v>0</v>
      </c>
      <c r="F556" s="115">
        <v>0</v>
      </c>
      <c r="G556" s="115">
        <v>0</v>
      </c>
      <c r="H556" s="115">
        <v>0</v>
      </c>
      <c r="I556" s="115">
        <v>0</v>
      </c>
      <c r="J556" s="115">
        <v>0</v>
      </c>
      <c r="K556" s="115">
        <v>0</v>
      </c>
      <c r="L556" s="115">
        <v>0</v>
      </c>
      <c r="M556" s="115">
        <v>0</v>
      </c>
      <c r="N556" s="115">
        <v>0</v>
      </c>
      <c r="O556" s="115">
        <v>0</v>
      </c>
      <c r="P556" s="115">
        <v>0</v>
      </c>
      <c r="Q556" s="115">
        <v>0</v>
      </c>
      <c r="R556" s="115">
        <v>0</v>
      </c>
      <c r="S556" s="115">
        <v>0</v>
      </c>
      <c r="T556" s="115">
        <v>0</v>
      </c>
      <c r="U556" s="115">
        <v>0</v>
      </c>
      <c r="V556" s="115">
        <v>0</v>
      </c>
      <c r="W556" s="115">
        <v>0</v>
      </c>
      <c r="X556" s="115">
        <v>0</v>
      </c>
      <c r="Y556" s="115">
        <v>0</v>
      </c>
      <c r="Z556" s="115">
        <v>0</v>
      </c>
      <c r="AA556" s="115">
        <v>0</v>
      </c>
      <c r="AB556" s="115">
        <v>0</v>
      </c>
      <c r="AC556" s="115">
        <v>0</v>
      </c>
      <c r="AD556" s="115">
        <v>0</v>
      </c>
      <c r="AE556" s="115">
        <v>0</v>
      </c>
      <c r="AF556" s="115">
        <v>0</v>
      </c>
      <c r="AG556" s="115">
        <v>0</v>
      </c>
      <c r="AH556" s="115">
        <v>0</v>
      </c>
      <c r="AI556" s="115">
        <v>0</v>
      </c>
      <c r="AJ556" s="115">
        <v>0</v>
      </c>
      <c r="AK556" s="115">
        <v>0</v>
      </c>
      <c r="AL556" s="115">
        <v>0</v>
      </c>
      <c r="AM556" s="115">
        <f t="shared" si="8"/>
        <v>0</v>
      </c>
      <c r="AP556" s="70"/>
    </row>
    <row r="557" spans="1:42" ht="33" hidden="1" customHeight="1">
      <c r="A557" s="87">
        <v>1756</v>
      </c>
      <c r="B557" s="88" t="s">
        <v>1191</v>
      </c>
      <c r="C557" s="117" t="s">
        <v>1413</v>
      </c>
      <c r="D557" s="115">
        <v>0</v>
      </c>
      <c r="E557" s="115">
        <v>0</v>
      </c>
      <c r="F557" s="115">
        <v>0</v>
      </c>
      <c r="G557" s="115">
        <v>0</v>
      </c>
      <c r="H557" s="115">
        <v>0</v>
      </c>
      <c r="I557" s="115">
        <v>0</v>
      </c>
      <c r="J557" s="115">
        <v>0</v>
      </c>
      <c r="K557" s="115">
        <v>0</v>
      </c>
      <c r="L557" s="115">
        <v>0</v>
      </c>
      <c r="M557" s="115">
        <v>0</v>
      </c>
      <c r="N557" s="115">
        <v>0</v>
      </c>
      <c r="O557" s="115">
        <v>0</v>
      </c>
      <c r="P557" s="115">
        <v>0</v>
      </c>
      <c r="Q557" s="115">
        <v>0</v>
      </c>
      <c r="R557" s="115">
        <v>0</v>
      </c>
      <c r="S557" s="115">
        <v>0</v>
      </c>
      <c r="T557" s="115">
        <v>0</v>
      </c>
      <c r="U557" s="115">
        <v>0</v>
      </c>
      <c r="V557" s="115">
        <v>0</v>
      </c>
      <c r="W557" s="115">
        <v>0</v>
      </c>
      <c r="X557" s="115">
        <v>0</v>
      </c>
      <c r="Y557" s="115">
        <v>0</v>
      </c>
      <c r="Z557" s="115">
        <v>0</v>
      </c>
      <c r="AA557" s="115">
        <v>0</v>
      </c>
      <c r="AB557" s="115">
        <v>0</v>
      </c>
      <c r="AC557" s="115">
        <v>0</v>
      </c>
      <c r="AD557" s="115">
        <v>0</v>
      </c>
      <c r="AE557" s="115">
        <v>0</v>
      </c>
      <c r="AF557" s="115">
        <v>0</v>
      </c>
      <c r="AG557" s="115">
        <v>0</v>
      </c>
      <c r="AH557" s="115">
        <v>0</v>
      </c>
      <c r="AI557" s="115">
        <v>0</v>
      </c>
      <c r="AJ557" s="115">
        <v>0</v>
      </c>
      <c r="AK557" s="115">
        <v>0</v>
      </c>
      <c r="AL557" s="115">
        <v>0</v>
      </c>
      <c r="AM557" s="115">
        <f t="shared" si="8"/>
        <v>0</v>
      </c>
      <c r="AP557" s="70"/>
    </row>
    <row r="558" spans="1:42" ht="33" hidden="1" customHeight="1">
      <c r="A558" s="87">
        <v>1801</v>
      </c>
      <c r="B558" s="88" t="s">
        <v>1192</v>
      </c>
      <c r="C558" s="117" t="s">
        <v>1413</v>
      </c>
      <c r="D558" s="115">
        <v>0</v>
      </c>
      <c r="E558" s="115">
        <v>0</v>
      </c>
      <c r="F558" s="115">
        <v>0</v>
      </c>
      <c r="G558" s="115">
        <v>0</v>
      </c>
      <c r="H558" s="115">
        <v>0</v>
      </c>
      <c r="I558" s="115">
        <v>0</v>
      </c>
      <c r="J558" s="115">
        <v>0</v>
      </c>
      <c r="K558" s="115">
        <v>0</v>
      </c>
      <c r="L558" s="115">
        <v>0</v>
      </c>
      <c r="M558" s="115">
        <v>0</v>
      </c>
      <c r="N558" s="115">
        <v>0</v>
      </c>
      <c r="O558" s="115">
        <v>0</v>
      </c>
      <c r="P558" s="115">
        <v>0</v>
      </c>
      <c r="Q558" s="115">
        <v>0</v>
      </c>
      <c r="R558" s="115">
        <v>0</v>
      </c>
      <c r="S558" s="115">
        <v>0</v>
      </c>
      <c r="T558" s="115">
        <v>0</v>
      </c>
      <c r="U558" s="115">
        <v>0</v>
      </c>
      <c r="V558" s="115">
        <v>0</v>
      </c>
      <c r="W558" s="115">
        <v>0</v>
      </c>
      <c r="X558" s="115">
        <v>0</v>
      </c>
      <c r="Y558" s="115">
        <v>0</v>
      </c>
      <c r="Z558" s="115">
        <v>0</v>
      </c>
      <c r="AA558" s="115">
        <v>0</v>
      </c>
      <c r="AB558" s="115">
        <v>0</v>
      </c>
      <c r="AC558" s="115">
        <v>0</v>
      </c>
      <c r="AD558" s="115">
        <v>0</v>
      </c>
      <c r="AE558" s="115">
        <v>0</v>
      </c>
      <c r="AF558" s="115">
        <v>0</v>
      </c>
      <c r="AG558" s="115">
        <v>0</v>
      </c>
      <c r="AH558" s="115">
        <v>0</v>
      </c>
      <c r="AI558" s="115">
        <v>0</v>
      </c>
      <c r="AJ558" s="115">
        <v>0</v>
      </c>
      <c r="AK558" s="115">
        <v>0</v>
      </c>
      <c r="AL558" s="115">
        <v>0</v>
      </c>
      <c r="AM558" s="115">
        <f t="shared" si="8"/>
        <v>0</v>
      </c>
      <c r="AP558" s="70"/>
    </row>
    <row r="559" spans="1:42" ht="33" hidden="1" customHeight="1">
      <c r="A559" s="87">
        <v>1802</v>
      </c>
      <c r="B559" s="88" t="s">
        <v>1174</v>
      </c>
      <c r="C559" s="117" t="s">
        <v>1413</v>
      </c>
      <c r="D559" s="115">
        <v>0</v>
      </c>
      <c r="E559" s="115">
        <v>0</v>
      </c>
      <c r="F559" s="115">
        <v>0</v>
      </c>
      <c r="G559" s="115">
        <v>0</v>
      </c>
      <c r="H559" s="115">
        <v>0</v>
      </c>
      <c r="I559" s="115">
        <v>0</v>
      </c>
      <c r="J559" s="115">
        <v>0</v>
      </c>
      <c r="K559" s="115">
        <v>0</v>
      </c>
      <c r="L559" s="115">
        <v>0</v>
      </c>
      <c r="M559" s="115">
        <v>0</v>
      </c>
      <c r="N559" s="115">
        <v>0</v>
      </c>
      <c r="O559" s="115">
        <v>0</v>
      </c>
      <c r="P559" s="115">
        <v>0</v>
      </c>
      <c r="Q559" s="115">
        <v>0</v>
      </c>
      <c r="R559" s="115">
        <v>0</v>
      </c>
      <c r="S559" s="115">
        <v>0</v>
      </c>
      <c r="T559" s="115">
        <v>0</v>
      </c>
      <c r="U559" s="115">
        <v>0</v>
      </c>
      <c r="V559" s="115">
        <v>0</v>
      </c>
      <c r="W559" s="115">
        <v>0</v>
      </c>
      <c r="X559" s="115">
        <v>0</v>
      </c>
      <c r="Y559" s="115">
        <v>0</v>
      </c>
      <c r="Z559" s="115">
        <v>0</v>
      </c>
      <c r="AA559" s="115">
        <v>0</v>
      </c>
      <c r="AB559" s="115">
        <v>0</v>
      </c>
      <c r="AC559" s="115">
        <v>0</v>
      </c>
      <c r="AD559" s="115">
        <v>0</v>
      </c>
      <c r="AE559" s="115">
        <v>0</v>
      </c>
      <c r="AF559" s="115">
        <v>0</v>
      </c>
      <c r="AG559" s="115">
        <v>0</v>
      </c>
      <c r="AH559" s="115">
        <v>0</v>
      </c>
      <c r="AI559" s="115">
        <v>0</v>
      </c>
      <c r="AJ559" s="115">
        <v>0</v>
      </c>
      <c r="AK559" s="115">
        <v>0</v>
      </c>
      <c r="AL559" s="115">
        <v>0</v>
      </c>
      <c r="AM559" s="115">
        <f t="shared" si="8"/>
        <v>0</v>
      </c>
      <c r="AP559" s="70"/>
    </row>
    <row r="560" spans="1:42" ht="33" hidden="1" customHeight="1">
      <c r="A560" s="87">
        <v>1803</v>
      </c>
      <c r="B560" s="88" t="s">
        <v>1193</v>
      </c>
      <c r="C560" s="117" t="s">
        <v>1413</v>
      </c>
      <c r="D560" s="115">
        <v>0</v>
      </c>
      <c r="E560" s="115">
        <v>0</v>
      </c>
      <c r="F560" s="115">
        <v>0</v>
      </c>
      <c r="G560" s="115">
        <v>0</v>
      </c>
      <c r="H560" s="115">
        <v>0</v>
      </c>
      <c r="I560" s="115">
        <v>0</v>
      </c>
      <c r="J560" s="115">
        <v>0</v>
      </c>
      <c r="K560" s="115">
        <v>0</v>
      </c>
      <c r="L560" s="115">
        <v>0</v>
      </c>
      <c r="M560" s="115">
        <v>0</v>
      </c>
      <c r="N560" s="115">
        <v>0</v>
      </c>
      <c r="O560" s="115">
        <v>0</v>
      </c>
      <c r="P560" s="115">
        <v>0</v>
      </c>
      <c r="Q560" s="115">
        <v>0</v>
      </c>
      <c r="R560" s="115">
        <v>0</v>
      </c>
      <c r="S560" s="115">
        <v>0</v>
      </c>
      <c r="T560" s="115">
        <v>0</v>
      </c>
      <c r="U560" s="115">
        <v>0</v>
      </c>
      <c r="V560" s="115">
        <v>0</v>
      </c>
      <c r="W560" s="115">
        <v>0</v>
      </c>
      <c r="X560" s="115">
        <v>0</v>
      </c>
      <c r="Y560" s="115">
        <v>0</v>
      </c>
      <c r="Z560" s="115">
        <v>0</v>
      </c>
      <c r="AA560" s="115">
        <v>0</v>
      </c>
      <c r="AB560" s="115">
        <v>0</v>
      </c>
      <c r="AC560" s="115">
        <v>0</v>
      </c>
      <c r="AD560" s="115">
        <v>0</v>
      </c>
      <c r="AE560" s="115">
        <v>0</v>
      </c>
      <c r="AF560" s="115">
        <v>0</v>
      </c>
      <c r="AG560" s="115">
        <v>0</v>
      </c>
      <c r="AH560" s="115">
        <v>0</v>
      </c>
      <c r="AI560" s="115">
        <v>0</v>
      </c>
      <c r="AJ560" s="115">
        <v>0</v>
      </c>
      <c r="AK560" s="115">
        <v>0</v>
      </c>
      <c r="AL560" s="115">
        <v>0</v>
      </c>
      <c r="AM560" s="115">
        <f t="shared" si="8"/>
        <v>0</v>
      </c>
      <c r="AP560" s="70"/>
    </row>
    <row r="561" spans="1:42" ht="33" hidden="1" customHeight="1">
      <c r="A561" s="87">
        <v>1805</v>
      </c>
      <c r="B561" s="88" t="s">
        <v>1194</v>
      </c>
      <c r="C561" s="117" t="s">
        <v>1413</v>
      </c>
      <c r="D561" s="115">
        <v>0</v>
      </c>
      <c r="E561" s="115">
        <v>0</v>
      </c>
      <c r="F561" s="115">
        <v>0</v>
      </c>
      <c r="G561" s="115">
        <v>0</v>
      </c>
      <c r="H561" s="115">
        <v>0</v>
      </c>
      <c r="I561" s="115">
        <v>0</v>
      </c>
      <c r="J561" s="115">
        <v>0</v>
      </c>
      <c r="K561" s="115">
        <v>0</v>
      </c>
      <c r="L561" s="115">
        <v>0</v>
      </c>
      <c r="M561" s="115">
        <v>0</v>
      </c>
      <c r="N561" s="115">
        <v>0</v>
      </c>
      <c r="O561" s="115">
        <v>0</v>
      </c>
      <c r="P561" s="115">
        <v>0</v>
      </c>
      <c r="Q561" s="115">
        <v>0</v>
      </c>
      <c r="R561" s="115">
        <v>0</v>
      </c>
      <c r="S561" s="115">
        <v>0</v>
      </c>
      <c r="T561" s="115">
        <v>0</v>
      </c>
      <c r="U561" s="115">
        <v>0</v>
      </c>
      <c r="V561" s="115">
        <v>0</v>
      </c>
      <c r="W561" s="115">
        <v>0</v>
      </c>
      <c r="X561" s="115">
        <v>0</v>
      </c>
      <c r="Y561" s="115">
        <v>0</v>
      </c>
      <c r="Z561" s="115">
        <v>0</v>
      </c>
      <c r="AA561" s="115">
        <v>0</v>
      </c>
      <c r="AB561" s="115">
        <v>0</v>
      </c>
      <c r="AC561" s="115">
        <v>0</v>
      </c>
      <c r="AD561" s="115">
        <v>0</v>
      </c>
      <c r="AE561" s="115">
        <v>0</v>
      </c>
      <c r="AF561" s="115">
        <v>0</v>
      </c>
      <c r="AG561" s="115">
        <v>0</v>
      </c>
      <c r="AH561" s="115">
        <v>0</v>
      </c>
      <c r="AI561" s="115">
        <v>0</v>
      </c>
      <c r="AJ561" s="115">
        <v>0</v>
      </c>
      <c r="AK561" s="115">
        <v>0</v>
      </c>
      <c r="AL561" s="115">
        <v>0</v>
      </c>
      <c r="AM561" s="115">
        <f t="shared" si="8"/>
        <v>0</v>
      </c>
      <c r="AP561" s="70"/>
    </row>
    <row r="562" spans="1:42" ht="33" hidden="1" customHeight="1">
      <c r="A562" s="87">
        <v>1806</v>
      </c>
      <c r="B562" s="88" t="s">
        <v>1195</v>
      </c>
      <c r="C562" s="117" t="s">
        <v>1413</v>
      </c>
      <c r="D562" s="115">
        <v>0</v>
      </c>
      <c r="E562" s="115">
        <v>0</v>
      </c>
      <c r="F562" s="115">
        <v>0</v>
      </c>
      <c r="G562" s="115">
        <v>0</v>
      </c>
      <c r="H562" s="115">
        <v>0</v>
      </c>
      <c r="I562" s="115">
        <v>0</v>
      </c>
      <c r="J562" s="115">
        <v>0</v>
      </c>
      <c r="K562" s="115">
        <v>0</v>
      </c>
      <c r="L562" s="115">
        <v>0</v>
      </c>
      <c r="M562" s="115">
        <v>0</v>
      </c>
      <c r="N562" s="115">
        <v>0</v>
      </c>
      <c r="O562" s="115">
        <v>0</v>
      </c>
      <c r="P562" s="115">
        <v>0</v>
      </c>
      <c r="Q562" s="115">
        <v>0</v>
      </c>
      <c r="R562" s="115">
        <v>0</v>
      </c>
      <c r="S562" s="115">
        <v>0</v>
      </c>
      <c r="T562" s="115">
        <v>0</v>
      </c>
      <c r="U562" s="115">
        <v>0</v>
      </c>
      <c r="V562" s="115">
        <v>0</v>
      </c>
      <c r="W562" s="115">
        <v>0</v>
      </c>
      <c r="X562" s="115">
        <v>0</v>
      </c>
      <c r="Y562" s="115">
        <v>0</v>
      </c>
      <c r="Z562" s="115">
        <v>0</v>
      </c>
      <c r="AA562" s="115">
        <v>0</v>
      </c>
      <c r="AB562" s="115">
        <v>0</v>
      </c>
      <c r="AC562" s="115">
        <v>0</v>
      </c>
      <c r="AD562" s="115">
        <v>0</v>
      </c>
      <c r="AE562" s="115">
        <v>0</v>
      </c>
      <c r="AF562" s="115">
        <v>0</v>
      </c>
      <c r="AG562" s="115">
        <v>0</v>
      </c>
      <c r="AH562" s="115">
        <v>0</v>
      </c>
      <c r="AI562" s="115">
        <v>0</v>
      </c>
      <c r="AJ562" s="115">
        <v>0</v>
      </c>
      <c r="AK562" s="115">
        <v>0</v>
      </c>
      <c r="AL562" s="115">
        <v>0</v>
      </c>
      <c r="AM562" s="115">
        <f t="shared" si="8"/>
        <v>0</v>
      </c>
      <c r="AP562" s="70"/>
    </row>
    <row r="563" spans="1:42" ht="33" hidden="1" customHeight="1">
      <c r="A563" s="87">
        <v>1807</v>
      </c>
      <c r="B563" s="88" t="s">
        <v>1196</v>
      </c>
      <c r="C563" s="117" t="s">
        <v>1413</v>
      </c>
      <c r="D563" s="115">
        <v>0</v>
      </c>
      <c r="E563" s="115">
        <v>0</v>
      </c>
      <c r="F563" s="115">
        <v>0</v>
      </c>
      <c r="G563" s="115">
        <v>0</v>
      </c>
      <c r="H563" s="115">
        <v>0</v>
      </c>
      <c r="I563" s="115">
        <v>0</v>
      </c>
      <c r="J563" s="115">
        <v>0</v>
      </c>
      <c r="K563" s="115">
        <v>0</v>
      </c>
      <c r="L563" s="115">
        <v>0</v>
      </c>
      <c r="M563" s="115">
        <v>0</v>
      </c>
      <c r="N563" s="115">
        <v>0</v>
      </c>
      <c r="O563" s="115">
        <v>0</v>
      </c>
      <c r="P563" s="115">
        <v>0</v>
      </c>
      <c r="Q563" s="115">
        <v>0</v>
      </c>
      <c r="R563" s="115">
        <v>0</v>
      </c>
      <c r="S563" s="115">
        <v>0</v>
      </c>
      <c r="T563" s="115">
        <v>0</v>
      </c>
      <c r="U563" s="115">
        <v>0</v>
      </c>
      <c r="V563" s="115">
        <v>0</v>
      </c>
      <c r="W563" s="115">
        <v>0</v>
      </c>
      <c r="X563" s="115">
        <v>0</v>
      </c>
      <c r="Y563" s="115">
        <v>0</v>
      </c>
      <c r="Z563" s="115">
        <v>0</v>
      </c>
      <c r="AA563" s="115">
        <v>0</v>
      </c>
      <c r="AB563" s="115">
        <v>0</v>
      </c>
      <c r="AC563" s="115">
        <v>0</v>
      </c>
      <c r="AD563" s="115">
        <v>0</v>
      </c>
      <c r="AE563" s="115">
        <v>0</v>
      </c>
      <c r="AF563" s="115">
        <v>0</v>
      </c>
      <c r="AG563" s="115">
        <v>0</v>
      </c>
      <c r="AH563" s="115">
        <v>0</v>
      </c>
      <c r="AI563" s="115">
        <v>0</v>
      </c>
      <c r="AJ563" s="115">
        <v>0</v>
      </c>
      <c r="AK563" s="115">
        <v>0</v>
      </c>
      <c r="AL563" s="115">
        <v>0</v>
      </c>
      <c r="AM563" s="115">
        <f t="shared" si="8"/>
        <v>0</v>
      </c>
      <c r="AP563" s="70"/>
    </row>
    <row r="564" spans="1:42" ht="33" hidden="1" customHeight="1">
      <c r="A564" s="87">
        <v>1808</v>
      </c>
      <c r="B564" s="88" t="s">
        <v>1197</v>
      </c>
      <c r="C564" s="117" t="s">
        <v>1413</v>
      </c>
      <c r="D564" s="115">
        <v>0</v>
      </c>
      <c r="E564" s="115">
        <v>0</v>
      </c>
      <c r="F564" s="115">
        <v>0</v>
      </c>
      <c r="G564" s="115">
        <v>0</v>
      </c>
      <c r="H564" s="115">
        <v>0</v>
      </c>
      <c r="I564" s="115">
        <v>0</v>
      </c>
      <c r="J564" s="115">
        <v>0</v>
      </c>
      <c r="K564" s="115">
        <v>0</v>
      </c>
      <c r="L564" s="115">
        <v>0</v>
      </c>
      <c r="M564" s="115">
        <v>0</v>
      </c>
      <c r="N564" s="115">
        <v>0</v>
      </c>
      <c r="O564" s="115">
        <v>0</v>
      </c>
      <c r="P564" s="115">
        <v>0</v>
      </c>
      <c r="Q564" s="115">
        <v>0</v>
      </c>
      <c r="R564" s="115">
        <v>0</v>
      </c>
      <c r="S564" s="115">
        <v>0</v>
      </c>
      <c r="T564" s="115">
        <v>0</v>
      </c>
      <c r="U564" s="115">
        <v>0</v>
      </c>
      <c r="V564" s="115">
        <v>0</v>
      </c>
      <c r="W564" s="115">
        <v>0</v>
      </c>
      <c r="X564" s="115">
        <v>0</v>
      </c>
      <c r="Y564" s="115">
        <v>0</v>
      </c>
      <c r="Z564" s="115">
        <v>0</v>
      </c>
      <c r="AA564" s="115">
        <v>0</v>
      </c>
      <c r="AB564" s="115">
        <v>0</v>
      </c>
      <c r="AC564" s="115">
        <v>0</v>
      </c>
      <c r="AD564" s="115">
        <v>0</v>
      </c>
      <c r="AE564" s="115">
        <v>0</v>
      </c>
      <c r="AF564" s="115">
        <v>0</v>
      </c>
      <c r="AG564" s="115">
        <v>0</v>
      </c>
      <c r="AH564" s="115">
        <v>0</v>
      </c>
      <c r="AI564" s="115">
        <v>0</v>
      </c>
      <c r="AJ564" s="115">
        <v>0</v>
      </c>
      <c r="AK564" s="115">
        <v>0</v>
      </c>
      <c r="AL564" s="115">
        <v>0</v>
      </c>
      <c r="AM564" s="115">
        <f t="shared" si="8"/>
        <v>0</v>
      </c>
      <c r="AP564" s="70"/>
    </row>
    <row r="565" spans="1:42" ht="33" hidden="1" customHeight="1">
      <c r="A565" s="87">
        <v>1809</v>
      </c>
      <c r="B565" s="88" t="s">
        <v>1198</v>
      </c>
      <c r="C565" s="117" t="s">
        <v>1413</v>
      </c>
      <c r="D565" s="115">
        <v>0</v>
      </c>
      <c r="E565" s="115">
        <v>0</v>
      </c>
      <c r="F565" s="115">
        <v>0</v>
      </c>
      <c r="G565" s="115">
        <v>0</v>
      </c>
      <c r="H565" s="115">
        <v>0</v>
      </c>
      <c r="I565" s="115">
        <v>0</v>
      </c>
      <c r="J565" s="115">
        <v>0</v>
      </c>
      <c r="K565" s="115">
        <v>0</v>
      </c>
      <c r="L565" s="115">
        <v>0</v>
      </c>
      <c r="M565" s="115">
        <v>0</v>
      </c>
      <c r="N565" s="115">
        <v>0</v>
      </c>
      <c r="O565" s="115">
        <v>0</v>
      </c>
      <c r="P565" s="115">
        <v>0</v>
      </c>
      <c r="Q565" s="115">
        <v>0</v>
      </c>
      <c r="R565" s="115">
        <v>0</v>
      </c>
      <c r="S565" s="115">
        <v>0</v>
      </c>
      <c r="T565" s="115">
        <v>0</v>
      </c>
      <c r="U565" s="115">
        <v>0</v>
      </c>
      <c r="V565" s="115">
        <v>0</v>
      </c>
      <c r="W565" s="115">
        <v>0</v>
      </c>
      <c r="X565" s="115">
        <v>0</v>
      </c>
      <c r="Y565" s="115">
        <v>0</v>
      </c>
      <c r="Z565" s="115">
        <v>0</v>
      </c>
      <c r="AA565" s="115">
        <v>0</v>
      </c>
      <c r="AB565" s="115">
        <v>0</v>
      </c>
      <c r="AC565" s="115">
        <v>0</v>
      </c>
      <c r="AD565" s="115">
        <v>0</v>
      </c>
      <c r="AE565" s="115">
        <v>0</v>
      </c>
      <c r="AF565" s="115">
        <v>0</v>
      </c>
      <c r="AG565" s="115">
        <v>0</v>
      </c>
      <c r="AH565" s="115">
        <v>0</v>
      </c>
      <c r="AI565" s="115">
        <v>0</v>
      </c>
      <c r="AJ565" s="115">
        <v>0</v>
      </c>
      <c r="AK565" s="115">
        <v>0</v>
      </c>
      <c r="AL565" s="115">
        <v>0</v>
      </c>
      <c r="AM565" s="115">
        <f t="shared" si="8"/>
        <v>0</v>
      </c>
      <c r="AP565" s="70"/>
    </row>
    <row r="566" spans="1:42" ht="33" hidden="1" customHeight="1">
      <c r="A566" s="87">
        <v>1810</v>
      </c>
      <c r="B566" s="88" t="s">
        <v>1199</v>
      </c>
      <c r="C566" s="117" t="s">
        <v>1413</v>
      </c>
      <c r="D566" s="115">
        <v>0</v>
      </c>
      <c r="E566" s="115">
        <v>0</v>
      </c>
      <c r="F566" s="115">
        <v>0</v>
      </c>
      <c r="G566" s="115">
        <v>0</v>
      </c>
      <c r="H566" s="115">
        <v>0</v>
      </c>
      <c r="I566" s="115">
        <v>0</v>
      </c>
      <c r="J566" s="115">
        <v>0</v>
      </c>
      <c r="K566" s="115">
        <v>0</v>
      </c>
      <c r="L566" s="115">
        <v>0</v>
      </c>
      <c r="M566" s="115">
        <v>0</v>
      </c>
      <c r="N566" s="115">
        <v>0</v>
      </c>
      <c r="O566" s="115">
        <v>0</v>
      </c>
      <c r="P566" s="115">
        <v>0</v>
      </c>
      <c r="Q566" s="115">
        <v>0</v>
      </c>
      <c r="R566" s="115">
        <v>0</v>
      </c>
      <c r="S566" s="115">
        <v>0</v>
      </c>
      <c r="T566" s="115">
        <v>0</v>
      </c>
      <c r="U566" s="115">
        <v>0</v>
      </c>
      <c r="V566" s="115">
        <v>0</v>
      </c>
      <c r="W566" s="115">
        <v>0</v>
      </c>
      <c r="X566" s="115">
        <v>0</v>
      </c>
      <c r="Y566" s="115">
        <v>0</v>
      </c>
      <c r="Z566" s="115">
        <v>0</v>
      </c>
      <c r="AA566" s="115">
        <v>0</v>
      </c>
      <c r="AB566" s="115">
        <v>0</v>
      </c>
      <c r="AC566" s="115">
        <v>0</v>
      </c>
      <c r="AD566" s="115">
        <v>0</v>
      </c>
      <c r="AE566" s="115">
        <v>0</v>
      </c>
      <c r="AF566" s="115">
        <v>0</v>
      </c>
      <c r="AG566" s="115">
        <v>0</v>
      </c>
      <c r="AH566" s="115">
        <v>0</v>
      </c>
      <c r="AI566" s="115">
        <v>0</v>
      </c>
      <c r="AJ566" s="115">
        <v>0</v>
      </c>
      <c r="AK566" s="115">
        <v>0</v>
      </c>
      <c r="AL566" s="115">
        <v>0</v>
      </c>
      <c r="AM566" s="115">
        <f t="shared" si="8"/>
        <v>0</v>
      </c>
      <c r="AP566" s="70"/>
    </row>
    <row r="567" spans="1:42" ht="33" hidden="1" customHeight="1">
      <c r="A567" s="87">
        <v>1811</v>
      </c>
      <c r="B567" s="88" t="s">
        <v>1200</v>
      </c>
      <c r="C567" s="117" t="s">
        <v>1413</v>
      </c>
      <c r="D567" s="115">
        <v>0</v>
      </c>
      <c r="E567" s="115">
        <v>0</v>
      </c>
      <c r="F567" s="115">
        <v>0</v>
      </c>
      <c r="G567" s="115">
        <v>0</v>
      </c>
      <c r="H567" s="115">
        <v>0</v>
      </c>
      <c r="I567" s="115">
        <v>0</v>
      </c>
      <c r="J567" s="115">
        <v>0</v>
      </c>
      <c r="K567" s="115">
        <v>0</v>
      </c>
      <c r="L567" s="115">
        <v>0</v>
      </c>
      <c r="M567" s="115">
        <v>0</v>
      </c>
      <c r="N567" s="115">
        <v>0</v>
      </c>
      <c r="O567" s="115">
        <v>0</v>
      </c>
      <c r="P567" s="115">
        <v>0</v>
      </c>
      <c r="Q567" s="115">
        <v>0</v>
      </c>
      <c r="R567" s="115">
        <v>0</v>
      </c>
      <c r="S567" s="115">
        <v>0</v>
      </c>
      <c r="T567" s="115">
        <v>0</v>
      </c>
      <c r="U567" s="115">
        <v>0</v>
      </c>
      <c r="V567" s="115">
        <v>0</v>
      </c>
      <c r="W567" s="115">
        <v>0</v>
      </c>
      <c r="X567" s="115">
        <v>0</v>
      </c>
      <c r="Y567" s="115">
        <v>0</v>
      </c>
      <c r="Z567" s="115">
        <v>0</v>
      </c>
      <c r="AA567" s="115">
        <v>0</v>
      </c>
      <c r="AB567" s="115">
        <v>0</v>
      </c>
      <c r="AC567" s="115">
        <v>0</v>
      </c>
      <c r="AD567" s="115">
        <v>0</v>
      </c>
      <c r="AE567" s="115">
        <v>0</v>
      </c>
      <c r="AF567" s="115">
        <v>0</v>
      </c>
      <c r="AG567" s="115">
        <v>0</v>
      </c>
      <c r="AH567" s="115">
        <v>0</v>
      </c>
      <c r="AI567" s="115">
        <v>0</v>
      </c>
      <c r="AJ567" s="115">
        <v>0</v>
      </c>
      <c r="AK567" s="115">
        <v>0</v>
      </c>
      <c r="AL567" s="115">
        <v>0</v>
      </c>
      <c r="AM567" s="115">
        <f t="shared" si="8"/>
        <v>0</v>
      </c>
      <c r="AP567" s="70"/>
    </row>
    <row r="568" spans="1:42" ht="33" hidden="1" customHeight="1">
      <c r="A568" s="87">
        <v>1812</v>
      </c>
      <c r="B568" s="88" t="s">
        <v>1201</v>
      </c>
      <c r="C568" s="117" t="s">
        <v>1413</v>
      </c>
      <c r="D568" s="115">
        <v>0</v>
      </c>
      <c r="E568" s="115">
        <v>0</v>
      </c>
      <c r="F568" s="115">
        <v>0</v>
      </c>
      <c r="G568" s="115">
        <v>0</v>
      </c>
      <c r="H568" s="115">
        <v>0</v>
      </c>
      <c r="I568" s="115">
        <v>0</v>
      </c>
      <c r="J568" s="115">
        <v>0</v>
      </c>
      <c r="K568" s="115">
        <v>0</v>
      </c>
      <c r="L568" s="115">
        <v>0</v>
      </c>
      <c r="M568" s="115">
        <v>0</v>
      </c>
      <c r="N568" s="115">
        <v>0</v>
      </c>
      <c r="O568" s="115">
        <v>0</v>
      </c>
      <c r="P568" s="115">
        <v>0</v>
      </c>
      <c r="Q568" s="115">
        <v>0</v>
      </c>
      <c r="R568" s="115">
        <v>0</v>
      </c>
      <c r="S568" s="115">
        <v>0</v>
      </c>
      <c r="T568" s="115">
        <v>0</v>
      </c>
      <c r="U568" s="115">
        <v>0</v>
      </c>
      <c r="V568" s="115">
        <v>0</v>
      </c>
      <c r="W568" s="115">
        <v>0</v>
      </c>
      <c r="X568" s="115">
        <v>0</v>
      </c>
      <c r="Y568" s="115">
        <v>0</v>
      </c>
      <c r="Z568" s="115">
        <v>0</v>
      </c>
      <c r="AA568" s="115">
        <v>0</v>
      </c>
      <c r="AB568" s="115">
        <v>0</v>
      </c>
      <c r="AC568" s="115">
        <v>0</v>
      </c>
      <c r="AD568" s="115">
        <v>0</v>
      </c>
      <c r="AE568" s="115">
        <v>0</v>
      </c>
      <c r="AF568" s="115">
        <v>0</v>
      </c>
      <c r="AG568" s="115">
        <v>0</v>
      </c>
      <c r="AH568" s="115">
        <v>0</v>
      </c>
      <c r="AI568" s="115">
        <v>0</v>
      </c>
      <c r="AJ568" s="115">
        <v>0</v>
      </c>
      <c r="AK568" s="115">
        <v>0</v>
      </c>
      <c r="AL568" s="115">
        <v>0</v>
      </c>
      <c r="AM568" s="115">
        <f t="shared" si="8"/>
        <v>0</v>
      </c>
      <c r="AP568" s="70"/>
    </row>
    <row r="569" spans="1:42" ht="33" hidden="1" customHeight="1">
      <c r="A569" s="87">
        <v>1813</v>
      </c>
      <c r="B569" s="88" t="s">
        <v>1202</v>
      </c>
      <c r="C569" s="117" t="s">
        <v>1413</v>
      </c>
      <c r="D569" s="115">
        <v>0</v>
      </c>
      <c r="E569" s="115">
        <v>0</v>
      </c>
      <c r="F569" s="115">
        <v>0</v>
      </c>
      <c r="G569" s="115">
        <v>0</v>
      </c>
      <c r="H569" s="115">
        <v>0</v>
      </c>
      <c r="I569" s="115">
        <v>0</v>
      </c>
      <c r="J569" s="115">
        <v>0</v>
      </c>
      <c r="K569" s="115">
        <v>0</v>
      </c>
      <c r="L569" s="115">
        <v>0</v>
      </c>
      <c r="M569" s="115">
        <v>0</v>
      </c>
      <c r="N569" s="115">
        <v>0</v>
      </c>
      <c r="O569" s="115">
        <v>0</v>
      </c>
      <c r="P569" s="115">
        <v>0</v>
      </c>
      <c r="Q569" s="115">
        <v>0</v>
      </c>
      <c r="R569" s="115">
        <v>0</v>
      </c>
      <c r="S569" s="115">
        <v>0</v>
      </c>
      <c r="T569" s="115">
        <v>0</v>
      </c>
      <c r="U569" s="115">
        <v>0</v>
      </c>
      <c r="V569" s="115">
        <v>0</v>
      </c>
      <c r="W569" s="115">
        <v>0</v>
      </c>
      <c r="X569" s="115">
        <v>0</v>
      </c>
      <c r="Y569" s="115">
        <v>0</v>
      </c>
      <c r="Z569" s="115">
        <v>0</v>
      </c>
      <c r="AA569" s="115">
        <v>0</v>
      </c>
      <c r="AB569" s="115">
        <v>0</v>
      </c>
      <c r="AC569" s="115">
        <v>0</v>
      </c>
      <c r="AD569" s="115">
        <v>0</v>
      </c>
      <c r="AE569" s="115">
        <v>0</v>
      </c>
      <c r="AF569" s="115">
        <v>0</v>
      </c>
      <c r="AG569" s="115">
        <v>0</v>
      </c>
      <c r="AH569" s="115">
        <v>0</v>
      </c>
      <c r="AI569" s="115">
        <v>0</v>
      </c>
      <c r="AJ569" s="115">
        <v>0</v>
      </c>
      <c r="AK569" s="115">
        <v>0</v>
      </c>
      <c r="AL569" s="115">
        <v>0</v>
      </c>
      <c r="AM569" s="115">
        <f t="shared" si="8"/>
        <v>0</v>
      </c>
      <c r="AP569" s="70"/>
    </row>
    <row r="570" spans="1:42" ht="33" hidden="1" customHeight="1">
      <c r="A570" s="87">
        <v>1814</v>
      </c>
      <c r="B570" s="88" t="s">
        <v>1203</v>
      </c>
      <c r="C570" s="117" t="s">
        <v>1413</v>
      </c>
      <c r="D570" s="115">
        <v>0</v>
      </c>
      <c r="E570" s="115">
        <v>0</v>
      </c>
      <c r="F570" s="115">
        <v>0</v>
      </c>
      <c r="G570" s="115">
        <v>0</v>
      </c>
      <c r="H570" s="115">
        <v>0</v>
      </c>
      <c r="I570" s="115">
        <v>0</v>
      </c>
      <c r="J570" s="115">
        <v>0</v>
      </c>
      <c r="K570" s="115">
        <v>0</v>
      </c>
      <c r="L570" s="115">
        <v>0</v>
      </c>
      <c r="M570" s="115">
        <v>0</v>
      </c>
      <c r="N570" s="115">
        <v>0</v>
      </c>
      <c r="O570" s="115">
        <v>0</v>
      </c>
      <c r="P570" s="115">
        <v>0</v>
      </c>
      <c r="Q570" s="115">
        <v>0</v>
      </c>
      <c r="R570" s="115">
        <v>0</v>
      </c>
      <c r="S570" s="115">
        <v>0</v>
      </c>
      <c r="T570" s="115">
        <v>0</v>
      </c>
      <c r="U570" s="115">
        <v>0</v>
      </c>
      <c r="V570" s="115">
        <v>0</v>
      </c>
      <c r="W570" s="115">
        <v>0</v>
      </c>
      <c r="X570" s="115">
        <v>0</v>
      </c>
      <c r="Y570" s="115">
        <v>0</v>
      </c>
      <c r="Z570" s="115">
        <v>0</v>
      </c>
      <c r="AA570" s="115">
        <v>0</v>
      </c>
      <c r="AB570" s="115">
        <v>0</v>
      </c>
      <c r="AC570" s="115">
        <v>0</v>
      </c>
      <c r="AD570" s="115">
        <v>0</v>
      </c>
      <c r="AE570" s="115">
        <v>0</v>
      </c>
      <c r="AF570" s="115">
        <v>0</v>
      </c>
      <c r="AG570" s="115">
        <v>0</v>
      </c>
      <c r="AH570" s="115">
        <v>0</v>
      </c>
      <c r="AI570" s="115">
        <v>0</v>
      </c>
      <c r="AJ570" s="115">
        <v>0</v>
      </c>
      <c r="AK570" s="115">
        <v>0</v>
      </c>
      <c r="AL570" s="115">
        <v>0</v>
      </c>
      <c r="AM570" s="115">
        <f t="shared" si="8"/>
        <v>0</v>
      </c>
      <c r="AP570" s="70"/>
    </row>
    <row r="571" spans="1:42" ht="33" hidden="1" customHeight="1">
      <c r="A571" s="87">
        <v>1815</v>
      </c>
      <c r="B571" s="88" t="s">
        <v>1185</v>
      </c>
      <c r="C571" s="117" t="s">
        <v>1413</v>
      </c>
      <c r="D571" s="115">
        <v>0</v>
      </c>
      <c r="E571" s="115">
        <v>0</v>
      </c>
      <c r="F571" s="115">
        <v>0</v>
      </c>
      <c r="G571" s="115">
        <v>0</v>
      </c>
      <c r="H571" s="115">
        <v>0</v>
      </c>
      <c r="I571" s="115">
        <v>0</v>
      </c>
      <c r="J571" s="115">
        <v>0</v>
      </c>
      <c r="K571" s="115">
        <v>0</v>
      </c>
      <c r="L571" s="115">
        <v>0</v>
      </c>
      <c r="M571" s="115">
        <v>0</v>
      </c>
      <c r="N571" s="115">
        <v>0</v>
      </c>
      <c r="O571" s="115">
        <v>0</v>
      </c>
      <c r="P571" s="115">
        <v>0</v>
      </c>
      <c r="Q571" s="115">
        <v>0</v>
      </c>
      <c r="R571" s="115">
        <v>0</v>
      </c>
      <c r="S571" s="115">
        <v>0</v>
      </c>
      <c r="T571" s="115">
        <v>0</v>
      </c>
      <c r="U571" s="115">
        <v>0</v>
      </c>
      <c r="V571" s="115">
        <v>0</v>
      </c>
      <c r="W571" s="115">
        <v>0</v>
      </c>
      <c r="X571" s="115">
        <v>0</v>
      </c>
      <c r="Y571" s="115">
        <v>0</v>
      </c>
      <c r="Z571" s="115">
        <v>0</v>
      </c>
      <c r="AA571" s="115">
        <v>0</v>
      </c>
      <c r="AB571" s="115">
        <v>0</v>
      </c>
      <c r="AC571" s="115">
        <v>0</v>
      </c>
      <c r="AD571" s="115">
        <v>0</v>
      </c>
      <c r="AE571" s="115">
        <v>0</v>
      </c>
      <c r="AF571" s="115">
        <v>0</v>
      </c>
      <c r="AG571" s="115">
        <v>0</v>
      </c>
      <c r="AH571" s="115">
        <v>0</v>
      </c>
      <c r="AI571" s="115">
        <v>0</v>
      </c>
      <c r="AJ571" s="115">
        <v>0</v>
      </c>
      <c r="AK571" s="115">
        <v>0</v>
      </c>
      <c r="AL571" s="115">
        <v>0</v>
      </c>
      <c r="AM571" s="115">
        <f t="shared" si="8"/>
        <v>0</v>
      </c>
      <c r="AP571" s="70"/>
    </row>
    <row r="572" spans="1:42" ht="33" hidden="1" customHeight="1">
      <c r="A572" s="87">
        <v>1816</v>
      </c>
      <c r="B572" s="88" t="s">
        <v>1204</v>
      </c>
      <c r="C572" s="117" t="s">
        <v>1413</v>
      </c>
      <c r="D572" s="115">
        <v>0</v>
      </c>
      <c r="E572" s="115">
        <v>0</v>
      </c>
      <c r="F572" s="115">
        <v>0</v>
      </c>
      <c r="G572" s="115">
        <v>0</v>
      </c>
      <c r="H572" s="115">
        <v>0</v>
      </c>
      <c r="I572" s="115">
        <v>0</v>
      </c>
      <c r="J572" s="115">
        <v>0</v>
      </c>
      <c r="K572" s="115">
        <v>0</v>
      </c>
      <c r="L572" s="115">
        <v>0</v>
      </c>
      <c r="M572" s="115">
        <v>0</v>
      </c>
      <c r="N572" s="115">
        <v>0</v>
      </c>
      <c r="O572" s="115">
        <v>0</v>
      </c>
      <c r="P572" s="115">
        <v>0</v>
      </c>
      <c r="Q572" s="115">
        <v>0</v>
      </c>
      <c r="R572" s="115">
        <v>0</v>
      </c>
      <c r="S572" s="115">
        <v>0</v>
      </c>
      <c r="T572" s="115">
        <v>0</v>
      </c>
      <c r="U572" s="115">
        <v>0</v>
      </c>
      <c r="V572" s="115">
        <v>0</v>
      </c>
      <c r="W572" s="115">
        <v>0</v>
      </c>
      <c r="X572" s="115">
        <v>0</v>
      </c>
      <c r="Y572" s="115">
        <v>0</v>
      </c>
      <c r="Z572" s="115">
        <v>0</v>
      </c>
      <c r="AA572" s="115">
        <v>0</v>
      </c>
      <c r="AB572" s="115">
        <v>0</v>
      </c>
      <c r="AC572" s="115">
        <v>0</v>
      </c>
      <c r="AD572" s="115">
        <v>0</v>
      </c>
      <c r="AE572" s="115">
        <v>0</v>
      </c>
      <c r="AF572" s="115">
        <v>0</v>
      </c>
      <c r="AG572" s="115">
        <v>0</v>
      </c>
      <c r="AH572" s="115">
        <v>0</v>
      </c>
      <c r="AI572" s="115">
        <v>0</v>
      </c>
      <c r="AJ572" s="115">
        <v>0</v>
      </c>
      <c r="AK572" s="115">
        <v>0</v>
      </c>
      <c r="AL572" s="115">
        <v>0</v>
      </c>
      <c r="AM572" s="115">
        <f t="shared" si="8"/>
        <v>0</v>
      </c>
      <c r="AP572" s="70"/>
    </row>
    <row r="573" spans="1:42" ht="33" hidden="1" customHeight="1">
      <c r="A573" s="87">
        <v>1817</v>
      </c>
      <c r="B573" s="88" t="s">
        <v>1205</v>
      </c>
      <c r="C573" s="117" t="s">
        <v>1413</v>
      </c>
      <c r="D573" s="115">
        <v>0</v>
      </c>
      <c r="E573" s="115">
        <v>0</v>
      </c>
      <c r="F573" s="115">
        <v>0</v>
      </c>
      <c r="G573" s="115">
        <v>0</v>
      </c>
      <c r="H573" s="115">
        <v>0</v>
      </c>
      <c r="I573" s="115">
        <v>0</v>
      </c>
      <c r="J573" s="115">
        <v>0</v>
      </c>
      <c r="K573" s="115">
        <v>0</v>
      </c>
      <c r="L573" s="115">
        <v>0</v>
      </c>
      <c r="M573" s="115">
        <v>0</v>
      </c>
      <c r="N573" s="115">
        <v>0</v>
      </c>
      <c r="O573" s="115">
        <v>0</v>
      </c>
      <c r="P573" s="115">
        <v>0</v>
      </c>
      <c r="Q573" s="115">
        <v>0</v>
      </c>
      <c r="R573" s="115">
        <v>0</v>
      </c>
      <c r="S573" s="115">
        <v>0</v>
      </c>
      <c r="T573" s="115">
        <v>0</v>
      </c>
      <c r="U573" s="115">
        <v>0</v>
      </c>
      <c r="V573" s="115">
        <v>0</v>
      </c>
      <c r="W573" s="115">
        <v>0</v>
      </c>
      <c r="X573" s="115">
        <v>0</v>
      </c>
      <c r="Y573" s="115">
        <v>0</v>
      </c>
      <c r="Z573" s="115">
        <v>0</v>
      </c>
      <c r="AA573" s="115">
        <v>0</v>
      </c>
      <c r="AB573" s="115">
        <v>0</v>
      </c>
      <c r="AC573" s="115">
        <v>0</v>
      </c>
      <c r="AD573" s="115">
        <v>0</v>
      </c>
      <c r="AE573" s="115">
        <v>0</v>
      </c>
      <c r="AF573" s="115">
        <v>0</v>
      </c>
      <c r="AG573" s="115">
        <v>0</v>
      </c>
      <c r="AH573" s="115">
        <v>0</v>
      </c>
      <c r="AI573" s="115">
        <v>0</v>
      </c>
      <c r="AJ573" s="115">
        <v>0</v>
      </c>
      <c r="AK573" s="115">
        <v>0</v>
      </c>
      <c r="AL573" s="115">
        <v>0</v>
      </c>
      <c r="AM573" s="115">
        <f t="shared" si="8"/>
        <v>0</v>
      </c>
      <c r="AP573" s="70"/>
    </row>
    <row r="574" spans="1:42" ht="33" hidden="1" customHeight="1">
      <c r="A574" s="87">
        <v>1818</v>
      </c>
      <c r="B574" s="88" t="s">
        <v>1206</v>
      </c>
      <c r="C574" s="117" t="s">
        <v>1413</v>
      </c>
      <c r="D574" s="115">
        <v>0</v>
      </c>
      <c r="E574" s="115">
        <v>0</v>
      </c>
      <c r="F574" s="115">
        <v>0</v>
      </c>
      <c r="G574" s="115">
        <v>0</v>
      </c>
      <c r="H574" s="115">
        <v>0</v>
      </c>
      <c r="I574" s="115">
        <v>0</v>
      </c>
      <c r="J574" s="115">
        <v>0</v>
      </c>
      <c r="K574" s="115">
        <v>0</v>
      </c>
      <c r="L574" s="115">
        <v>0</v>
      </c>
      <c r="M574" s="115">
        <v>0</v>
      </c>
      <c r="N574" s="115">
        <v>0</v>
      </c>
      <c r="O574" s="115">
        <v>0</v>
      </c>
      <c r="P574" s="115">
        <v>0</v>
      </c>
      <c r="Q574" s="115">
        <v>0</v>
      </c>
      <c r="R574" s="115">
        <v>0</v>
      </c>
      <c r="S574" s="115">
        <v>0</v>
      </c>
      <c r="T574" s="115">
        <v>0</v>
      </c>
      <c r="U574" s="115">
        <v>0</v>
      </c>
      <c r="V574" s="115">
        <v>0</v>
      </c>
      <c r="W574" s="115">
        <v>0</v>
      </c>
      <c r="X574" s="115">
        <v>0</v>
      </c>
      <c r="Y574" s="115">
        <v>0</v>
      </c>
      <c r="Z574" s="115">
        <v>0</v>
      </c>
      <c r="AA574" s="115">
        <v>0</v>
      </c>
      <c r="AB574" s="115">
        <v>0</v>
      </c>
      <c r="AC574" s="115">
        <v>0</v>
      </c>
      <c r="AD574" s="115">
        <v>0</v>
      </c>
      <c r="AE574" s="115">
        <v>0</v>
      </c>
      <c r="AF574" s="115">
        <v>0</v>
      </c>
      <c r="AG574" s="115">
        <v>0</v>
      </c>
      <c r="AH574" s="115">
        <v>0</v>
      </c>
      <c r="AI574" s="115">
        <v>0</v>
      </c>
      <c r="AJ574" s="115">
        <v>0</v>
      </c>
      <c r="AK574" s="115">
        <v>0</v>
      </c>
      <c r="AL574" s="115">
        <v>0</v>
      </c>
      <c r="AM574" s="115">
        <f t="shared" si="8"/>
        <v>0</v>
      </c>
      <c r="AP574" s="70"/>
    </row>
    <row r="575" spans="1:42" ht="33" hidden="1" customHeight="1">
      <c r="A575" s="87">
        <v>1819</v>
      </c>
      <c r="B575" s="88" t="s">
        <v>1207</v>
      </c>
      <c r="C575" s="117" t="s">
        <v>1413</v>
      </c>
      <c r="D575" s="115">
        <v>0</v>
      </c>
      <c r="E575" s="115">
        <v>0</v>
      </c>
      <c r="F575" s="115">
        <v>0</v>
      </c>
      <c r="G575" s="115">
        <v>0</v>
      </c>
      <c r="H575" s="115">
        <v>0</v>
      </c>
      <c r="I575" s="115">
        <v>0</v>
      </c>
      <c r="J575" s="115">
        <v>0</v>
      </c>
      <c r="K575" s="115">
        <v>0</v>
      </c>
      <c r="L575" s="115">
        <v>0</v>
      </c>
      <c r="M575" s="115">
        <v>0</v>
      </c>
      <c r="N575" s="115">
        <v>0</v>
      </c>
      <c r="O575" s="115">
        <v>0</v>
      </c>
      <c r="P575" s="115">
        <v>0</v>
      </c>
      <c r="Q575" s="115">
        <v>0</v>
      </c>
      <c r="R575" s="115">
        <v>0</v>
      </c>
      <c r="S575" s="115">
        <v>0</v>
      </c>
      <c r="T575" s="115">
        <v>0</v>
      </c>
      <c r="U575" s="115">
        <v>0</v>
      </c>
      <c r="V575" s="115">
        <v>0</v>
      </c>
      <c r="W575" s="115">
        <v>0</v>
      </c>
      <c r="X575" s="115">
        <v>0</v>
      </c>
      <c r="Y575" s="115">
        <v>0</v>
      </c>
      <c r="Z575" s="115">
        <v>0</v>
      </c>
      <c r="AA575" s="115">
        <v>0</v>
      </c>
      <c r="AB575" s="115">
        <v>0</v>
      </c>
      <c r="AC575" s="115">
        <v>0</v>
      </c>
      <c r="AD575" s="115">
        <v>0</v>
      </c>
      <c r="AE575" s="115">
        <v>0</v>
      </c>
      <c r="AF575" s="115">
        <v>0</v>
      </c>
      <c r="AG575" s="115">
        <v>0</v>
      </c>
      <c r="AH575" s="115">
        <v>0</v>
      </c>
      <c r="AI575" s="115">
        <v>0</v>
      </c>
      <c r="AJ575" s="115">
        <v>0</v>
      </c>
      <c r="AK575" s="115">
        <v>0</v>
      </c>
      <c r="AL575" s="115">
        <v>0</v>
      </c>
      <c r="AM575" s="115">
        <f t="shared" si="8"/>
        <v>0</v>
      </c>
      <c r="AP575" s="70"/>
    </row>
    <row r="576" spans="1:42" ht="33" hidden="1" customHeight="1">
      <c r="A576" s="87">
        <v>1820</v>
      </c>
      <c r="B576" s="88" t="s">
        <v>1208</v>
      </c>
      <c r="C576" s="117" t="s">
        <v>1413</v>
      </c>
      <c r="D576" s="115">
        <v>0</v>
      </c>
      <c r="E576" s="115">
        <v>0</v>
      </c>
      <c r="F576" s="115">
        <v>0</v>
      </c>
      <c r="G576" s="115">
        <v>0</v>
      </c>
      <c r="H576" s="115">
        <v>0</v>
      </c>
      <c r="I576" s="115">
        <v>0</v>
      </c>
      <c r="J576" s="115">
        <v>0</v>
      </c>
      <c r="K576" s="115">
        <v>0</v>
      </c>
      <c r="L576" s="115">
        <v>0</v>
      </c>
      <c r="M576" s="115">
        <v>0</v>
      </c>
      <c r="N576" s="115">
        <v>0</v>
      </c>
      <c r="O576" s="115">
        <v>0</v>
      </c>
      <c r="P576" s="115">
        <v>0</v>
      </c>
      <c r="Q576" s="115">
        <v>0</v>
      </c>
      <c r="R576" s="115">
        <v>0</v>
      </c>
      <c r="S576" s="115">
        <v>0</v>
      </c>
      <c r="T576" s="115">
        <v>0</v>
      </c>
      <c r="U576" s="115">
        <v>0</v>
      </c>
      <c r="V576" s="115">
        <v>0</v>
      </c>
      <c r="W576" s="115">
        <v>0</v>
      </c>
      <c r="X576" s="115">
        <v>0</v>
      </c>
      <c r="Y576" s="115">
        <v>0</v>
      </c>
      <c r="Z576" s="115">
        <v>0</v>
      </c>
      <c r="AA576" s="115">
        <v>0</v>
      </c>
      <c r="AB576" s="115">
        <v>0</v>
      </c>
      <c r="AC576" s="115">
        <v>0</v>
      </c>
      <c r="AD576" s="115">
        <v>0</v>
      </c>
      <c r="AE576" s="115">
        <v>0</v>
      </c>
      <c r="AF576" s="115">
        <v>0</v>
      </c>
      <c r="AG576" s="115">
        <v>0</v>
      </c>
      <c r="AH576" s="115">
        <v>0</v>
      </c>
      <c r="AI576" s="115">
        <v>0</v>
      </c>
      <c r="AJ576" s="115">
        <v>0</v>
      </c>
      <c r="AK576" s="115">
        <v>0</v>
      </c>
      <c r="AL576" s="115">
        <v>0</v>
      </c>
      <c r="AM576" s="115">
        <f t="shared" si="8"/>
        <v>0</v>
      </c>
      <c r="AP576" s="70"/>
    </row>
    <row r="577" spans="1:42" ht="33" hidden="1" customHeight="1">
      <c r="A577" s="87">
        <v>1901</v>
      </c>
      <c r="B577" s="88" t="s">
        <v>1209</v>
      </c>
      <c r="C577" s="117" t="s">
        <v>1413</v>
      </c>
      <c r="D577" s="115">
        <v>0</v>
      </c>
      <c r="E577" s="115">
        <v>0</v>
      </c>
      <c r="F577" s="115">
        <v>0</v>
      </c>
      <c r="G577" s="115">
        <v>0</v>
      </c>
      <c r="H577" s="115">
        <v>0</v>
      </c>
      <c r="I577" s="115">
        <v>0</v>
      </c>
      <c r="J577" s="115">
        <v>0</v>
      </c>
      <c r="K577" s="115">
        <v>0</v>
      </c>
      <c r="L577" s="115">
        <v>0</v>
      </c>
      <c r="M577" s="115">
        <v>0</v>
      </c>
      <c r="N577" s="115">
        <v>0</v>
      </c>
      <c r="O577" s="115">
        <v>0</v>
      </c>
      <c r="P577" s="115">
        <v>0</v>
      </c>
      <c r="Q577" s="115">
        <v>0</v>
      </c>
      <c r="R577" s="115">
        <v>0</v>
      </c>
      <c r="S577" s="115">
        <v>0</v>
      </c>
      <c r="T577" s="115">
        <v>0</v>
      </c>
      <c r="U577" s="115">
        <v>0</v>
      </c>
      <c r="V577" s="115">
        <v>0</v>
      </c>
      <c r="W577" s="115">
        <v>0</v>
      </c>
      <c r="X577" s="115">
        <v>0</v>
      </c>
      <c r="Y577" s="115">
        <v>0</v>
      </c>
      <c r="Z577" s="115">
        <v>0</v>
      </c>
      <c r="AA577" s="115">
        <v>0</v>
      </c>
      <c r="AB577" s="115">
        <v>0</v>
      </c>
      <c r="AC577" s="115">
        <v>0</v>
      </c>
      <c r="AD577" s="115">
        <v>0</v>
      </c>
      <c r="AE577" s="115">
        <v>0</v>
      </c>
      <c r="AF577" s="115">
        <v>0</v>
      </c>
      <c r="AG577" s="115">
        <v>0</v>
      </c>
      <c r="AH577" s="115">
        <v>0</v>
      </c>
      <c r="AI577" s="115">
        <v>0</v>
      </c>
      <c r="AJ577" s="115">
        <v>0</v>
      </c>
      <c r="AK577" s="115">
        <v>0</v>
      </c>
      <c r="AL577" s="115">
        <v>0</v>
      </c>
      <c r="AM577" s="115">
        <f t="shared" si="8"/>
        <v>0</v>
      </c>
      <c r="AP577" s="70"/>
    </row>
    <row r="578" spans="1:42" ht="33" hidden="1" customHeight="1">
      <c r="A578" s="87">
        <v>1902</v>
      </c>
      <c r="B578" s="88" t="s">
        <v>1210</v>
      </c>
      <c r="C578" s="117" t="s">
        <v>1413</v>
      </c>
      <c r="D578" s="115">
        <v>0</v>
      </c>
      <c r="E578" s="115">
        <v>0</v>
      </c>
      <c r="F578" s="115">
        <v>0</v>
      </c>
      <c r="G578" s="115">
        <v>0</v>
      </c>
      <c r="H578" s="115">
        <v>0</v>
      </c>
      <c r="I578" s="115">
        <v>0</v>
      </c>
      <c r="J578" s="115">
        <v>0</v>
      </c>
      <c r="K578" s="115">
        <v>0</v>
      </c>
      <c r="L578" s="115">
        <v>0</v>
      </c>
      <c r="M578" s="115">
        <v>0</v>
      </c>
      <c r="N578" s="115">
        <v>0</v>
      </c>
      <c r="O578" s="115">
        <v>0</v>
      </c>
      <c r="P578" s="115">
        <v>0</v>
      </c>
      <c r="Q578" s="115">
        <v>0</v>
      </c>
      <c r="R578" s="115">
        <v>0</v>
      </c>
      <c r="S578" s="115">
        <v>0</v>
      </c>
      <c r="T578" s="115">
        <v>0</v>
      </c>
      <c r="U578" s="115">
        <v>0</v>
      </c>
      <c r="V578" s="115">
        <v>0</v>
      </c>
      <c r="W578" s="115">
        <v>0</v>
      </c>
      <c r="X578" s="115">
        <v>0</v>
      </c>
      <c r="Y578" s="115">
        <v>0</v>
      </c>
      <c r="Z578" s="115">
        <v>0</v>
      </c>
      <c r="AA578" s="115">
        <v>0</v>
      </c>
      <c r="AB578" s="115">
        <v>0</v>
      </c>
      <c r="AC578" s="115">
        <v>0</v>
      </c>
      <c r="AD578" s="115">
        <v>0</v>
      </c>
      <c r="AE578" s="115">
        <v>0</v>
      </c>
      <c r="AF578" s="115">
        <v>0</v>
      </c>
      <c r="AG578" s="115">
        <v>0</v>
      </c>
      <c r="AH578" s="115">
        <v>0</v>
      </c>
      <c r="AI578" s="115">
        <v>0</v>
      </c>
      <c r="AJ578" s="115">
        <v>0</v>
      </c>
      <c r="AK578" s="115">
        <v>0</v>
      </c>
      <c r="AL578" s="115">
        <v>0</v>
      </c>
      <c r="AM578" s="115">
        <f t="shared" si="8"/>
        <v>0</v>
      </c>
      <c r="AP578" s="70"/>
    </row>
    <row r="579" spans="1:42" ht="33" hidden="1" customHeight="1">
      <c r="A579" s="87">
        <v>1903</v>
      </c>
      <c r="B579" s="88" t="s">
        <v>1211</v>
      </c>
      <c r="C579" s="117" t="s">
        <v>1413</v>
      </c>
      <c r="D579" s="115">
        <v>0</v>
      </c>
      <c r="E579" s="115">
        <v>0</v>
      </c>
      <c r="F579" s="115">
        <v>0</v>
      </c>
      <c r="G579" s="115">
        <v>0</v>
      </c>
      <c r="H579" s="115">
        <v>0</v>
      </c>
      <c r="I579" s="115">
        <v>0</v>
      </c>
      <c r="J579" s="115">
        <v>0</v>
      </c>
      <c r="K579" s="115">
        <v>0</v>
      </c>
      <c r="L579" s="115">
        <v>0</v>
      </c>
      <c r="M579" s="115">
        <v>0</v>
      </c>
      <c r="N579" s="115">
        <v>0</v>
      </c>
      <c r="O579" s="115">
        <v>0</v>
      </c>
      <c r="P579" s="115">
        <v>0</v>
      </c>
      <c r="Q579" s="115">
        <v>0</v>
      </c>
      <c r="R579" s="115">
        <v>0</v>
      </c>
      <c r="S579" s="115">
        <v>0</v>
      </c>
      <c r="T579" s="115">
        <v>0</v>
      </c>
      <c r="U579" s="115">
        <v>0</v>
      </c>
      <c r="V579" s="115">
        <v>0</v>
      </c>
      <c r="W579" s="115">
        <v>0</v>
      </c>
      <c r="X579" s="115">
        <v>0</v>
      </c>
      <c r="Y579" s="115">
        <v>0</v>
      </c>
      <c r="Z579" s="115">
        <v>0</v>
      </c>
      <c r="AA579" s="115">
        <v>0</v>
      </c>
      <c r="AB579" s="115">
        <v>0</v>
      </c>
      <c r="AC579" s="115">
        <v>0</v>
      </c>
      <c r="AD579" s="115">
        <v>0</v>
      </c>
      <c r="AE579" s="115">
        <v>0</v>
      </c>
      <c r="AF579" s="115">
        <v>0</v>
      </c>
      <c r="AG579" s="115">
        <v>0</v>
      </c>
      <c r="AH579" s="115">
        <v>0</v>
      </c>
      <c r="AI579" s="115">
        <v>0</v>
      </c>
      <c r="AJ579" s="115">
        <v>0</v>
      </c>
      <c r="AK579" s="115">
        <v>0</v>
      </c>
      <c r="AL579" s="115">
        <v>0</v>
      </c>
      <c r="AM579" s="115">
        <f t="shared" si="8"/>
        <v>0</v>
      </c>
      <c r="AP579" s="70"/>
    </row>
    <row r="580" spans="1:42" ht="33" hidden="1" customHeight="1">
      <c r="A580" s="87">
        <v>1904</v>
      </c>
      <c r="B580" s="88" t="s">
        <v>1212</v>
      </c>
      <c r="C580" s="117" t="s">
        <v>1413</v>
      </c>
      <c r="D580" s="115">
        <v>0</v>
      </c>
      <c r="E580" s="115">
        <v>0</v>
      </c>
      <c r="F580" s="115">
        <v>0</v>
      </c>
      <c r="G580" s="115">
        <v>0</v>
      </c>
      <c r="H580" s="115">
        <v>0</v>
      </c>
      <c r="I580" s="115">
        <v>0</v>
      </c>
      <c r="J580" s="115">
        <v>0</v>
      </c>
      <c r="K580" s="115">
        <v>0</v>
      </c>
      <c r="L580" s="115">
        <v>0</v>
      </c>
      <c r="M580" s="115">
        <v>0</v>
      </c>
      <c r="N580" s="115">
        <v>0</v>
      </c>
      <c r="O580" s="115">
        <v>0</v>
      </c>
      <c r="P580" s="115">
        <v>0</v>
      </c>
      <c r="Q580" s="115">
        <v>0</v>
      </c>
      <c r="R580" s="115">
        <v>0</v>
      </c>
      <c r="S580" s="115">
        <v>0</v>
      </c>
      <c r="T580" s="115">
        <v>0</v>
      </c>
      <c r="U580" s="115">
        <v>0</v>
      </c>
      <c r="V580" s="115">
        <v>0</v>
      </c>
      <c r="W580" s="115">
        <v>0</v>
      </c>
      <c r="X580" s="115">
        <v>0</v>
      </c>
      <c r="Y580" s="115">
        <v>0</v>
      </c>
      <c r="Z580" s="115">
        <v>0</v>
      </c>
      <c r="AA580" s="115">
        <v>0</v>
      </c>
      <c r="AB580" s="115">
        <v>0</v>
      </c>
      <c r="AC580" s="115">
        <v>0</v>
      </c>
      <c r="AD580" s="115">
        <v>0</v>
      </c>
      <c r="AE580" s="115">
        <v>0</v>
      </c>
      <c r="AF580" s="115">
        <v>0</v>
      </c>
      <c r="AG580" s="115">
        <v>0</v>
      </c>
      <c r="AH580" s="115">
        <v>0</v>
      </c>
      <c r="AI580" s="115">
        <v>0</v>
      </c>
      <c r="AJ580" s="115">
        <v>0</v>
      </c>
      <c r="AK580" s="115">
        <v>0</v>
      </c>
      <c r="AL580" s="115">
        <v>0</v>
      </c>
      <c r="AM580" s="115">
        <f t="shared" si="8"/>
        <v>0</v>
      </c>
      <c r="AP580" s="70"/>
    </row>
    <row r="581" spans="1:42" ht="33" hidden="1" customHeight="1">
      <c r="A581" s="87">
        <v>1905</v>
      </c>
      <c r="B581" s="88" t="s">
        <v>1213</v>
      </c>
      <c r="C581" s="117" t="s">
        <v>1413</v>
      </c>
      <c r="D581" s="115">
        <v>0</v>
      </c>
      <c r="E581" s="115">
        <v>0</v>
      </c>
      <c r="F581" s="115">
        <v>0</v>
      </c>
      <c r="G581" s="115">
        <v>0</v>
      </c>
      <c r="H581" s="115">
        <v>0</v>
      </c>
      <c r="I581" s="115">
        <v>0</v>
      </c>
      <c r="J581" s="115">
        <v>0</v>
      </c>
      <c r="K581" s="115">
        <v>0</v>
      </c>
      <c r="L581" s="115">
        <v>0</v>
      </c>
      <c r="M581" s="115">
        <v>0</v>
      </c>
      <c r="N581" s="115">
        <v>0</v>
      </c>
      <c r="O581" s="115">
        <v>0</v>
      </c>
      <c r="P581" s="115">
        <v>0</v>
      </c>
      <c r="Q581" s="115">
        <v>0</v>
      </c>
      <c r="R581" s="115">
        <v>0</v>
      </c>
      <c r="S581" s="115">
        <v>0</v>
      </c>
      <c r="T581" s="115">
        <v>0</v>
      </c>
      <c r="U581" s="115">
        <v>0</v>
      </c>
      <c r="V581" s="115">
        <v>0</v>
      </c>
      <c r="W581" s="115">
        <v>0</v>
      </c>
      <c r="X581" s="115">
        <v>0</v>
      </c>
      <c r="Y581" s="115">
        <v>0</v>
      </c>
      <c r="Z581" s="115">
        <v>0</v>
      </c>
      <c r="AA581" s="115">
        <v>0</v>
      </c>
      <c r="AB581" s="115">
        <v>0</v>
      </c>
      <c r="AC581" s="115">
        <v>0</v>
      </c>
      <c r="AD581" s="115">
        <v>0</v>
      </c>
      <c r="AE581" s="115">
        <v>0</v>
      </c>
      <c r="AF581" s="115">
        <v>0</v>
      </c>
      <c r="AG581" s="115">
        <v>0</v>
      </c>
      <c r="AH581" s="115">
        <v>0</v>
      </c>
      <c r="AI581" s="115">
        <v>0</v>
      </c>
      <c r="AJ581" s="115">
        <v>0</v>
      </c>
      <c r="AK581" s="115">
        <v>0</v>
      </c>
      <c r="AL581" s="115">
        <v>0</v>
      </c>
      <c r="AM581" s="115">
        <f t="shared" si="8"/>
        <v>0</v>
      </c>
      <c r="AP581" s="70"/>
    </row>
    <row r="582" spans="1:42" ht="33" hidden="1" customHeight="1">
      <c r="A582" s="87">
        <v>1906</v>
      </c>
      <c r="B582" s="88" t="s">
        <v>1189</v>
      </c>
      <c r="C582" s="117" t="s">
        <v>1413</v>
      </c>
      <c r="D582" s="115">
        <v>0</v>
      </c>
      <c r="E582" s="115">
        <v>0</v>
      </c>
      <c r="F582" s="115">
        <v>0</v>
      </c>
      <c r="G582" s="115">
        <v>0</v>
      </c>
      <c r="H582" s="115">
        <v>0</v>
      </c>
      <c r="I582" s="115">
        <v>0</v>
      </c>
      <c r="J582" s="115">
        <v>0</v>
      </c>
      <c r="K582" s="115">
        <v>0</v>
      </c>
      <c r="L582" s="115">
        <v>0</v>
      </c>
      <c r="M582" s="115">
        <v>0</v>
      </c>
      <c r="N582" s="115">
        <v>0</v>
      </c>
      <c r="O582" s="115">
        <v>0</v>
      </c>
      <c r="P582" s="115">
        <v>0</v>
      </c>
      <c r="Q582" s="115">
        <v>0</v>
      </c>
      <c r="R582" s="115">
        <v>0</v>
      </c>
      <c r="S582" s="115">
        <v>0</v>
      </c>
      <c r="T582" s="115">
        <v>0</v>
      </c>
      <c r="U582" s="115">
        <v>0</v>
      </c>
      <c r="V582" s="115">
        <v>0</v>
      </c>
      <c r="W582" s="115">
        <v>0</v>
      </c>
      <c r="X582" s="115">
        <v>0</v>
      </c>
      <c r="Y582" s="115">
        <v>0</v>
      </c>
      <c r="Z582" s="115">
        <v>0</v>
      </c>
      <c r="AA582" s="115">
        <v>0</v>
      </c>
      <c r="AB582" s="115">
        <v>0</v>
      </c>
      <c r="AC582" s="115">
        <v>0</v>
      </c>
      <c r="AD582" s="115">
        <v>0</v>
      </c>
      <c r="AE582" s="115">
        <v>0</v>
      </c>
      <c r="AF582" s="115">
        <v>0</v>
      </c>
      <c r="AG582" s="115">
        <v>0</v>
      </c>
      <c r="AH582" s="115">
        <v>0</v>
      </c>
      <c r="AI582" s="115">
        <v>0</v>
      </c>
      <c r="AJ582" s="115">
        <v>0</v>
      </c>
      <c r="AK582" s="115">
        <v>0</v>
      </c>
      <c r="AL582" s="115">
        <v>0</v>
      </c>
      <c r="AM582" s="115">
        <f t="shared" si="8"/>
        <v>0</v>
      </c>
      <c r="AP582" s="70"/>
    </row>
    <row r="583" spans="1:42" ht="33" hidden="1" customHeight="1">
      <c r="A583" s="87">
        <v>1907</v>
      </c>
      <c r="B583" s="88" t="s">
        <v>1214</v>
      </c>
      <c r="C583" s="117" t="s">
        <v>1413</v>
      </c>
      <c r="D583" s="115">
        <v>0</v>
      </c>
      <c r="E583" s="115">
        <v>0</v>
      </c>
      <c r="F583" s="115">
        <v>0</v>
      </c>
      <c r="G583" s="115">
        <v>0</v>
      </c>
      <c r="H583" s="115">
        <v>0</v>
      </c>
      <c r="I583" s="115">
        <v>0</v>
      </c>
      <c r="J583" s="115">
        <v>0</v>
      </c>
      <c r="K583" s="115">
        <v>0</v>
      </c>
      <c r="L583" s="115">
        <v>0</v>
      </c>
      <c r="M583" s="115">
        <v>0</v>
      </c>
      <c r="N583" s="115">
        <v>0</v>
      </c>
      <c r="O583" s="115">
        <v>0</v>
      </c>
      <c r="P583" s="115">
        <v>0</v>
      </c>
      <c r="Q583" s="115">
        <v>0</v>
      </c>
      <c r="R583" s="115">
        <v>0</v>
      </c>
      <c r="S583" s="115">
        <v>0</v>
      </c>
      <c r="T583" s="115">
        <v>0</v>
      </c>
      <c r="U583" s="115">
        <v>0</v>
      </c>
      <c r="V583" s="115">
        <v>0</v>
      </c>
      <c r="W583" s="115">
        <v>0</v>
      </c>
      <c r="X583" s="115">
        <v>0</v>
      </c>
      <c r="Y583" s="115">
        <v>0</v>
      </c>
      <c r="Z583" s="115">
        <v>0</v>
      </c>
      <c r="AA583" s="115">
        <v>0</v>
      </c>
      <c r="AB583" s="115">
        <v>0</v>
      </c>
      <c r="AC583" s="115">
        <v>0</v>
      </c>
      <c r="AD583" s="115">
        <v>0</v>
      </c>
      <c r="AE583" s="115">
        <v>0</v>
      </c>
      <c r="AF583" s="115">
        <v>0</v>
      </c>
      <c r="AG583" s="115">
        <v>0</v>
      </c>
      <c r="AH583" s="115">
        <v>0</v>
      </c>
      <c r="AI583" s="115">
        <v>0</v>
      </c>
      <c r="AJ583" s="115">
        <v>0</v>
      </c>
      <c r="AK583" s="115">
        <v>0</v>
      </c>
      <c r="AL583" s="115">
        <v>0</v>
      </c>
      <c r="AM583" s="115">
        <f t="shared" si="8"/>
        <v>0</v>
      </c>
      <c r="AP583" s="70"/>
    </row>
    <row r="584" spans="1:42" ht="33" hidden="1" customHeight="1">
      <c r="A584" s="87">
        <v>1908</v>
      </c>
      <c r="B584" s="88" t="s">
        <v>1215</v>
      </c>
      <c r="C584" s="117" t="s">
        <v>1413</v>
      </c>
      <c r="D584" s="115">
        <v>0</v>
      </c>
      <c r="E584" s="115">
        <v>0</v>
      </c>
      <c r="F584" s="115">
        <v>0</v>
      </c>
      <c r="G584" s="115">
        <v>0</v>
      </c>
      <c r="H584" s="115">
        <v>0</v>
      </c>
      <c r="I584" s="115">
        <v>0</v>
      </c>
      <c r="J584" s="115">
        <v>0</v>
      </c>
      <c r="K584" s="115">
        <v>0</v>
      </c>
      <c r="L584" s="115">
        <v>0</v>
      </c>
      <c r="M584" s="115">
        <v>0</v>
      </c>
      <c r="N584" s="115">
        <v>0</v>
      </c>
      <c r="O584" s="115">
        <v>0</v>
      </c>
      <c r="P584" s="115">
        <v>0</v>
      </c>
      <c r="Q584" s="115">
        <v>0</v>
      </c>
      <c r="R584" s="115">
        <v>0</v>
      </c>
      <c r="S584" s="115">
        <v>0</v>
      </c>
      <c r="T584" s="115">
        <v>0</v>
      </c>
      <c r="U584" s="115">
        <v>0</v>
      </c>
      <c r="V584" s="115">
        <v>0</v>
      </c>
      <c r="W584" s="115">
        <v>0</v>
      </c>
      <c r="X584" s="115">
        <v>0</v>
      </c>
      <c r="Y584" s="115">
        <v>0</v>
      </c>
      <c r="Z584" s="115">
        <v>0</v>
      </c>
      <c r="AA584" s="115">
        <v>0</v>
      </c>
      <c r="AB584" s="115">
        <v>0</v>
      </c>
      <c r="AC584" s="115">
        <v>0</v>
      </c>
      <c r="AD584" s="115">
        <v>0</v>
      </c>
      <c r="AE584" s="115">
        <v>0</v>
      </c>
      <c r="AF584" s="115">
        <v>0</v>
      </c>
      <c r="AG584" s="115">
        <v>0</v>
      </c>
      <c r="AH584" s="115">
        <v>0</v>
      </c>
      <c r="AI584" s="115">
        <v>0</v>
      </c>
      <c r="AJ584" s="115">
        <v>0</v>
      </c>
      <c r="AK584" s="115">
        <v>0</v>
      </c>
      <c r="AL584" s="115">
        <v>0</v>
      </c>
      <c r="AM584" s="115">
        <f t="shared" si="8"/>
        <v>0</v>
      </c>
      <c r="AP584" s="70"/>
    </row>
    <row r="585" spans="1:42" ht="33" hidden="1" customHeight="1">
      <c r="A585" s="87">
        <v>1909</v>
      </c>
      <c r="B585" s="88" t="s">
        <v>1134</v>
      </c>
      <c r="C585" s="117" t="s">
        <v>1413</v>
      </c>
      <c r="D585" s="115">
        <v>0</v>
      </c>
      <c r="E585" s="115">
        <v>0</v>
      </c>
      <c r="F585" s="115">
        <v>0</v>
      </c>
      <c r="G585" s="115">
        <v>0</v>
      </c>
      <c r="H585" s="115">
        <v>0</v>
      </c>
      <c r="I585" s="115">
        <v>0</v>
      </c>
      <c r="J585" s="115">
        <v>0</v>
      </c>
      <c r="K585" s="115">
        <v>0</v>
      </c>
      <c r="L585" s="115">
        <v>0</v>
      </c>
      <c r="M585" s="115">
        <v>0</v>
      </c>
      <c r="N585" s="115">
        <v>0</v>
      </c>
      <c r="O585" s="115">
        <v>0</v>
      </c>
      <c r="P585" s="115">
        <v>0</v>
      </c>
      <c r="Q585" s="115">
        <v>0</v>
      </c>
      <c r="R585" s="115">
        <v>0</v>
      </c>
      <c r="S585" s="115">
        <v>0</v>
      </c>
      <c r="T585" s="115">
        <v>0</v>
      </c>
      <c r="U585" s="115">
        <v>0</v>
      </c>
      <c r="V585" s="115">
        <v>0</v>
      </c>
      <c r="W585" s="115">
        <v>0</v>
      </c>
      <c r="X585" s="115">
        <v>0</v>
      </c>
      <c r="Y585" s="115">
        <v>0</v>
      </c>
      <c r="Z585" s="115">
        <v>0</v>
      </c>
      <c r="AA585" s="115">
        <v>0</v>
      </c>
      <c r="AB585" s="115">
        <v>0</v>
      </c>
      <c r="AC585" s="115">
        <v>0</v>
      </c>
      <c r="AD585" s="115">
        <v>0</v>
      </c>
      <c r="AE585" s="115">
        <v>0</v>
      </c>
      <c r="AF585" s="115">
        <v>0</v>
      </c>
      <c r="AG585" s="115">
        <v>0</v>
      </c>
      <c r="AH585" s="115">
        <v>0</v>
      </c>
      <c r="AI585" s="115">
        <v>0</v>
      </c>
      <c r="AJ585" s="115">
        <v>0</v>
      </c>
      <c r="AK585" s="115">
        <v>0</v>
      </c>
      <c r="AL585" s="115">
        <v>0</v>
      </c>
      <c r="AM585" s="115">
        <f t="shared" si="8"/>
        <v>0</v>
      </c>
      <c r="AP585" s="70"/>
    </row>
    <row r="586" spans="1:42" ht="33" hidden="1" customHeight="1">
      <c r="A586" s="87">
        <v>1910</v>
      </c>
      <c r="B586" s="88" t="s">
        <v>1216</v>
      </c>
      <c r="C586" s="117" t="s">
        <v>1413</v>
      </c>
      <c r="D586" s="115">
        <v>0</v>
      </c>
      <c r="E586" s="115">
        <v>0</v>
      </c>
      <c r="F586" s="115">
        <v>0</v>
      </c>
      <c r="G586" s="115">
        <v>0</v>
      </c>
      <c r="H586" s="115">
        <v>0</v>
      </c>
      <c r="I586" s="115">
        <v>0</v>
      </c>
      <c r="J586" s="115">
        <v>0</v>
      </c>
      <c r="K586" s="115">
        <v>0</v>
      </c>
      <c r="L586" s="115">
        <v>0</v>
      </c>
      <c r="M586" s="115">
        <v>0</v>
      </c>
      <c r="N586" s="115">
        <v>0</v>
      </c>
      <c r="O586" s="115">
        <v>0</v>
      </c>
      <c r="P586" s="115">
        <v>0</v>
      </c>
      <c r="Q586" s="115">
        <v>0</v>
      </c>
      <c r="R586" s="115">
        <v>0</v>
      </c>
      <c r="S586" s="115">
        <v>0</v>
      </c>
      <c r="T586" s="115">
        <v>0</v>
      </c>
      <c r="U586" s="115">
        <v>0</v>
      </c>
      <c r="V586" s="115">
        <v>0</v>
      </c>
      <c r="W586" s="115">
        <v>0</v>
      </c>
      <c r="X586" s="115">
        <v>0</v>
      </c>
      <c r="Y586" s="115">
        <v>0</v>
      </c>
      <c r="Z586" s="115">
        <v>0</v>
      </c>
      <c r="AA586" s="115">
        <v>0</v>
      </c>
      <c r="AB586" s="115">
        <v>0</v>
      </c>
      <c r="AC586" s="115">
        <v>0</v>
      </c>
      <c r="AD586" s="115">
        <v>0</v>
      </c>
      <c r="AE586" s="115">
        <v>0</v>
      </c>
      <c r="AF586" s="115">
        <v>0</v>
      </c>
      <c r="AG586" s="115">
        <v>0</v>
      </c>
      <c r="AH586" s="115">
        <v>0</v>
      </c>
      <c r="AI586" s="115">
        <v>0</v>
      </c>
      <c r="AJ586" s="115">
        <v>0</v>
      </c>
      <c r="AK586" s="115">
        <v>0</v>
      </c>
      <c r="AL586" s="115">
        <v>0</v>
      </c>
      <c r="AM586" s="115">
        <f t="shared" si="8"/>
        <v>0</v>
      </c>
      <c r="AP586" s="70"/>
    </row>
    <row r="587" spans="1:42" ht="33" hidden="1" customHeight="1">
      <c r="A587" s="87">
        <v>1911</v>
      </c>
      <c r="B587" s="88" t="s">
        <v>1217</v>
      </c>
      <c r="C587" s="117" t="s">
        <v>1413</v>
      </c>
      <c r="D587" s="115">
        <v>0</v>
      </c>
      <c r="E587" s="115">
        <v>0</v>
      </c>
      <c r="F587" s="115">
        <v>0</v>
      </c>
      <c r="G587" s="115">
        <v>0</v>
      </c>
      <c r="H587" s="115">
        <v>0</v>
      </c>
      <c r="I587" s="115">
        <v>0</v>
      </c>
      <c r="J587" s="115">
        <v>0</v>
      </c>
      <c r="K587" s="115">
        <v>0</v>
      </c>
      <c r="L587" s="115">
        <v>0</v>
      </c>
      <c r="M587" s="115">
        <v>0</v>
      </c>
      <c r="N587" s="115">
        <v>0</v>
      </c>
      <c r="O587" s="115">
        <v>0</v>
      </c>
      <c r="P587" s="115">
        <v>0</v>
      </c>
      <c r="Q587" s="115">
        <v>0</v>
      </c>
      <c r="R587" s="115">
        <v>0</v>
      </c>
      <c r="S587" s="115">
        <v>0</v>
      </c>
      <c r="T587" s="115">
        <v>0</v>
      </c>
      <c r="U587" s="115">
        <v>0</v>
      </c>
      <c r="V587" s="115">
        <v>0</v>
      </c>
      <c r="W587" s="115">
        <v>0</v>
      </c>
      <c r="X587" s="115">
        <v>0</v>
      </c>
      <c r="Y587" s="115">
        <v>0</v>
      </c>
      <c r="Z587" s="115">
        <v>0</v>
      </c>
      <c r="AA587" s="115">
        <v>0</v>
      </c>
      <c r="AB587" s="115">
        <v>0</v>
      </c>
      <c r="AC587" s="115">
        <v>0</v>
      </c>
      <c r="AD587" s="115">
        <v>0</v>
      </c>
      <c r="AE587" s="115">
        <v>0</v>
      </c>
      <c r="AF587" s="115">
        <v>0</v>
      </c>
      <c r="AG587" s="115">
        <v>0</v>
      </c>
      <c r="AH587" s="115">
        <v>0</v>
      </c>
      <c r="AI587" s="115">
        <v>0</v>
      </c>
      <c r="AJ587" s="115">
        <v>0</v>
      </c>
      <c r="AK587" s="115">
        <v>0</v>
      </c>
      <c r="AL587" s="115">
        <v>0</v>
      </c>
      <c r="AM587" s="115">
        <f t="shared" ref="AM587:AM614" si="9">SUM(D587:AL587)</f>
        <v>0</v>
      </c>
      <c r="AP587" s="70"/>
    </row>
    <row r="588" spans="1:42" ht="33" hidden="1" customHeight="1">
      <c r="A588" s="87">
        <v>1912</v>
      </c>
      <c r="B588" s="88" t="s">
        <v>1218</v>
      </c>
      <c r="C588" s="117" t="s">
        <v>1413</v>
      </c>
      <c r="D588" s="115">
        <v>0</v>
      </c>
      <c r="E588" s="115">
        <v>0</v>
      </c>
      <c r="F588" s="115">
        <v>0</v>
      </c>
      <c r="G588" s="115">
        <v>0</v>
      </c>
      <c r="H588" s="115">
        <v>0</v>
      </c>
      <c r="I588" s="115">
        <v>0</v>
      </c>
      <c r="J588" s="115">
        <v>0</v>
      </c>
      <c r="K588" s="115">
        <v>0</v>
      </c>
      <c r="L588" s="115">
        <v>0</v>
      </c>
      <c r="M588" s="115">
        <v>0</v>
      </c>
      <c r="N588" s="115">
        <v>0</v>
      </c>
      <c r="O588" s="115">
        <v>0</v>
      </c>
      <c r="P588" s="115">
        <v>0</v>
      </c>
      <c r="Q588" s="115">
        <v>0</v>
      </c>
      <c r="R588" s="115">
        <v>0</v>
      </c>
      <c r="S588" s="115">
        <v>0</v>
      </c>
      <c r="T588" s="115">
        <v>0</v>
      </c>
      <c r="U588" s="115">
        <v>0</v>
      </c>
      <c r="V588" s="115">
        <v>0</v>
      </c>
      <c r="W588" s="115">
        <v>0</v>
      </c>
      <c r="X588" s="115">
        <v>0</v>
      </c>
      <c r="Y588" s="115">
        <v>0</v>
      </c>
      <c r="Z588" s="115">
        <v>0</v>
      </c>
      <c r="AA588" s="115">
        <v>0</v>
      </c>
      <c r="AB588" s="115">
        <v>0</v>
      </c>
      <c r="AC588" s="115">
        <v>0</v>
      </c>
      <c r="AD588" s="115">
        <v>0</v>
      </c>
      <c r="AE588" s="115">
        <v>0</v>
      </c>
      <c r="AF588" s="115">
        <v>0</v>
      </c>
      <c r="AG588" s="115">
        <v>0</v>
      </c>
      <c r="AH588" s="115">
        <v>0</v>
      </c>
      <c r="AI588" s="115">
        <v>0</v>
      </c>
      <c r="AJ588" s="115">
        <v>0</v>
      </c>
      <c r="AK588" s="115">
        <v>0</v>
      </c>
      <c r="AL588" s="115">
        <v>0</v>
      </c>
      <c r="AM588" s="115">
        <f t="shared" si="9"/>
        <v>0</v>
      </c>
      <c r="AP588" s="70"/>
    </row>
    <row r="589" spans="1:42" ht="33" hidden="1" customHeight="1">
      <c r="A589" s="87">
        <v>1913</v>
      </c>
      <c r="B589" s="88" t="s">
        <v>1219</v>
      </c>
      <c r="C589" s="117" t="s">
        <v>1413</v>
      </c>
      <c r="D589" s="115">
        <v>0</v>
      </c>
      <c r="E589" s="115">
        <v>0</v>
      </c>
      <c r="F589" s="115">
        <v>0</v>
      </c>
      <c r="G589" s="115">
        <v>0</v>
      </c>
      <c r="H589" s="115">
        <v>0</v>
      </c>
      <c r="I589" s="115">
        <v>0</v>
      </c>
      <c r="J589" s="115">
        <v>0</v>
      </c>
      <c r="K589" s="115">
        <v>0</v>
      </c>
      <c r="L589" s="115">
        <v>0</v>
      </c>
      <c r="M589" s="115">
        <v>0</v>
      </c>
      <c r="N589" s="115">
        <v>0</v>
      </c>
      <c r="O589" s="115">
        <v>0</v>
      </c>
      <c r="P589" s="115">
        <v>0</v>
      </c>
      <c r="Q589" s="115">
        <v>0</v>
      </c>
      <c r="R589" s="115">
        <v>0</v>
      </c>
      <c r="S589" s="115">
        <v>0</v>
      </c>
      <c r="T589" s="115">
        <v>0</v>
      </c>
      <c r="U589" s="115">
        <v>0</v>
      </c>
      <c r="V589" s="115">
        <v>0</v>
      </c>
      <c r="W589" s="115">
        <v>0</v>
      </c>
      <c r="X589" s="115">
        <v>0</v>
      </c>
      <c r="Y589" s="115">
        <v>0</v>
      </c>
      <c r="Z589" s="115">
        <v>0</v>
      </c>
      <c r="AA589" s="115">
        <v>0</v>
      </c>
      <c r="AB589" s="115">
        <v>0</v>
      </c>
      <c r="AC589" s="115">
        <v>0</v>
      </c>
      <c r="AD589" s="115">
        <v>0</v>
      </c>
      <c r="AE589" s="115">
        <v>0</v>
      </c>
      <c r="AF589" s="115">
        <v>0</v>
      </c>
      <c r="AG589" s="115">
        <v>0</v>
      </c>
      <c r="AH589" s="115">
        <v>0</v>
      </c>
      <c r="AI589" s="115">
        <v>0</v>
      </c>
      <c r="AJ589" s="115">
        <v>0</v>
      </c>
      <c r="AK589" s="115">
        <v>0</v>
      </c>
      <c r="AL589" s="115">
        <v>0</v>
      </c>
      <c r="AM589" s="115">
        <f t="shared" si="9"/>
        <v>0</v>
      </c>
      <c r="AP589" s="70"/>
    </row>
    <row r="590" spans="1:42" ht="33" hidden="1" customHeight="1">
      <c r="A590" s="87">
        <v>1914</v>
      </c>
      <c r="B590" s="88" t="s">
        <v>1220</v>
      </c>
      <c r="C590" s="117" t="s">
        <v>1413</v>
      </c>
      <c r="D590" s="115">
        <v>0</v>
      </c>
      <c r="E590" s="115">
        <v>0</v>
      </c>
      <c r="F590" s="115">
        <v>0</v>
      </c>
      <c r="G590" s="115">
        <v>0</v>
      </c>
      <c r="H590" s="115">
        <v>0</v>
      </c>
      <c r="I590" s="115">
        <v>0</v>
      </c>
      <c r="J590" s="115">
        <v>0</v>
      </c>
      <c r="K590" s="115">
        <v>0</v>
      </c>
      <c r="L590" s="115">
        <v>0</v>
      </c>
      <c r="M590" s="115">
        <v>0</v>
      </c>
      <c r="N590" s="115">
        <v>0</v>
      </c>
      <c r="O590" s="115">
        <v>0</v>
      </c>
      <c r="P590" s="115">
        <v>0</v>
      </c>
      <c r="Q590" s="115">
        <v>0</v>
      </c>
      <c r="R590" s="115">
        <v>0</v>
      </c>
      <c r="S590" s="115">
        <v>0</v>
      </c>
      <c r="T590" s="115">
        <v>0</v>
      </c>
      <c r="U590" s="115">
        <v>0</v>
      </c>
      <c r="V590" s="115">
        <v>0</v>
      </c>
      <c r="W590" s="115">
        <v>0</v>
      </c>
      <c r="X590" s="115">
        <v>0</v>
      </c>
      <c r="Y590" s="115">
        <v>0</v>
      </c>
      <c r="Z590" s="115">
        <v>0</v>
      </c>
      <c r="AA590" s="115">
        <v>0</v>
      </c>
      <c r="AB590" s="115">
        <v>0</v>
      </c>
      <c r="AC590" s="115">
        <v>0</v>
      </c>
      <c r="AD590" s="115">
        <v>0</v>
      </c>
      <c r="AE590" s="115">
        <v>0</v>
      </c>
      <c r="AF590" s="115">
        <v>0</v>
      </c>
      <c r="AG590" s="115">
        <v>0</v>
      </c>
      <c r="AH590" s="115">
        <v>0</v>
      </c>
      <c r="AI590" s="115">
        <v>0</v>
      </c>
      <c r="AJ590" s="115">
        <v>0</v>
      </c>
      <c r="AK590" s="115">
        <v>0</v>
      </c>
      <c r="AL590" s="115">
        <v>0</v>
      </c>
      <c r="AM590" s="115">
        <f t="shared" si="9"/>
        <v>0</v>
      </c>
      <c r="AP590" s="70"/>
    </row>
    <row r="591" spans="1:42" ht="33" hidden="1" customHeight="1">
      <c r="A591" s="87">
        <v>1915</v>
      </c>
      <c r="B591" s="88" t="s">
        <v>1221</v>
      </c>
      <c r="C591" s="117" t="s">
        <v>1413</v>
      </c>
      <c r="D591" s="115">
        <v>0</v>
      </c>
      <c r="E591" s="115">
        <v>0</v>
      </c>
      <c r="F591" s="115">
        <v>0</v>
      </c>
      <c r="G591" s="115">
        <v>0</v>
      </c>
      <c r="H591" s="115">
        <v>0</v>
      </c>
      <c r="I591" s="115">
        <v>0</v>
      </c>
      <c r="J591" s="115">
        <v>0</v>
      </c>
      <c r="K591" s="115">
        <v>0</v>
      </c>
      <c r="L591" s="115">
        <v>0</v>
      </c>
      <c r="M591" s="115">
        <v>0</v>
      </c>
      <c r="N591" s="115">
        <v>0</v>
      </c>
      <c r="O591" s="115">
        <v>0</v>
      </c>
      <c r="P591" s="115">
        <v>0</v>
      </c>
      <c r="Q591" s="115">
        <v>0</v>
      </c>
      <c r="R591" s="115">
        <v>0</v>
      </c>
      <c r="S591" s="115">
        <v>0</v>
      </c>
      <c r="T591" s="115">
        <v>0</v>
      </c>
      <c r="U591" s="115">
        <v>0</v>
      </c>
      <c r="V591" s="115">
        <v>0</v>
      </c>
      <c r="W591" s="115">
        <v>0</v>
      </c>
      <c r="X591" s="115">
        <v>0</v>
      </c>
      <c r="Y591" s="115">
        <v>0</v>
      </c>
      <c r="Z591" s="115">
        <v>0</v>
      </c>
      <c r="AA591" s="115">
        <v>0</v>
      </c>
      <c r="AB591" s="115">
        <v>0</v>
      </c>
      <c r="AC591" s="115">
        <v>0</v>
      </c>
      <c r="AD591" s="115">
        <v>0</v>
      </c>
      <c r="AE591" s="115">
        <v>0</v>
      </c>
      <c r="AF591" s="115">
        <v>0</v>
      </c>
      <c r="AG591" s="115">
        <v>0</v>
      </c>
      <c r="AH591" s="115">
        <v>0</v>
      </c>
      <c r="AI591" s="115">
        <v>0</v>
      </c>
      <c r="AJ591" s="115">
        <v>0</v>
      </c>
      <c r="AK591" s="115">
        <v>0</v>
      </c>
      <c r="AL591" s="115">
        <v>0</v>
      </c>
      <c r="AM591" s="115">
        <f t="shared" si="9"/>
        <v>0</v>
      </c>
      <c r="AP591" s="70"/>
    </row>
    <row r="592" spans="1:42" ht="33" hidden="1" customHeight="1">
      <c r="A592" s="87">
        <v>2301</v>
      </c>
      <c r="B592" s="88" t="s">
        <v>1222</v>
      </c>
      <c r="C592" s="117" t="s">
        <v>1413</v>
      </c>
      <c r="D592" s="115">
        <v>0</v>
      </c>
      <c r="E592" s="115">
        <v>0</v>
      </c>
      <c r="F592" s="115">
        <v>0</v>
      </c>
      <c r="G592" s="115">
        <v>0</v>
      </c>
      <c r="H592" s="115">
        <v>0</v>
      </c>
      <c r="I592" s="115">
        <v>0</v>
      </c>
      <c r="J592" s="115">
        <v>0</v>
      </c>
      <c r="K592" s="115">
        <v>0</v>
      </c>
      <c r="L592" s="115">
        <v>0</v>
      </c>
      <c r="M592" s="115">
        <v>0</v>
      </c>
      <c r="N592" s="115">
        <v>0</v>
      </c>
      <c r="O592" s="115">
        <v>0</v>
      </c>
      <c r="P592" s="115">
        <v>0</v>
      </c>
      <c r="Q592" s="115">
        <v>0</v>
      </c>
      <c r="R592" s="115">
        <v>0</v>
      </c>
      <c r="S592" s="115">
        <v>0</v>
      </c>
      <c r="T592" s="115">
        <v>0</v>
      </c>
      <c r="U592" s="115">
        <v>0</v>
      </c>
      <c r="V592" s="115">
        <v>0</v>
      </c>
      <c r="W592" s="115">
        <v>0</v>
      </c>
      <c r="X592" s="115">
        <v>0</v>
      </c>
      <c r="Y592" s="115">
        <v>0</v>
      </c>
      <c r="Z592" s="115">
        <v>0</v>
      </c>
      <c r="AA592" s="115">
        <v>0</v>
      </c>
      <c r="AB592" s="115">
        <v>0</v>
      </c>
      <c r="AC592" s="115">
        <v>0</v>
      </c>
      <c r="AD592" s="115">
        <v>0</v>
      </c>
      <c r="AE592" s="115">
        <v>0</v>
      </c>
      <c r="AF592" s="115">
        <v>0</v>
      </c>
      <c r="AG592" s="115">
        <v>0</v>
      </c>
      <c r="AH592" s="115">
        <v>0</v>
      </c>
      <c r="AI592" s="115">
        <v>0</v>
      </c>
      <c r="AJ592" s="115">
        <v>0</v>
      </c>
      <c r="AK592" s="115">
        <v>0</v>
      </c>
      <c r="AL592" s="115">
        <v>0</v>
      </c>
      <c r="AM592" s="115">
        <f t="shared" si="9"/>
        <v>0</v>
      </c>
      <c r="AP592" s="70"/>
    </row>
    <row r="593" spans="1:42" ht="33" hidden="1" customHeight="1">
      <c r="A593" s="87">
        <v>2302</v>
      </c>
      <c r="B593" s="88" t="s">
        <v>1223</v>
      </c>
      <c r="C593" s="117" t="s">
        <v>1413</v>
      </c>
      <c r="D593" s="115">
        <v>0</v>
      </c>
      <c r="E593" s="115">
        <v>0</v>
      </c>
      <c r="F593" s="115">
        <v>0</v>
      </c>
      <c r="G593" s="115">
        <v>0</v>
      </c>
      <c r="H593" s="115">
        <v>0</v>
      </c>
      <c r="I593" s="115">
        <v>0</v>
      </c>
      <c r="J593" s="115">
        <v>0</v>
      </c>
      <c r="K593" s="115">
        <v>0</v>
      </c>
      <c r="L593" s="115">
        <v>0</v>
      </c>
      <c r="M593" s="115">
        <v>0</v>
      </c>
      <c r="N593" s="115">
        <v>0</v>
      </c>
      <c r="O593" s="115">
        <v>0</v>
      </c>
      <c r="P593" s="115">
        <v>0</v>
      </c>
      <c r="Q593" s="115">
        <v>0</v>
      </c>
      <c r="R593" s="115">
        <v>0</v>
      </c>
      <c r="S593" s="115">
        <v>0</v>
      </c>
      <c r="T593" s="115">
        <v>0</v>
      </c>
      <c r="U593" s="115">
        <v>0</v>
      </c>
      <c r="V593" s="115">
        <v>0</v>
      </c>
      <c r="W593" s="115">
        <v>0</v>
      </c>
      <c r="X593" s="115">
        <v>0</v>
      </c>
      <c r="Y593" s="115">
        <v>0</v>
      </c>
      <c r="Z593" s="115">
        <v>0</v>
      </c>
      <c r="AA593" s="115">
        <v>0</v>
      </c>
      <c r="AB593" s="115">
        <v>0</v>
      </c>
      <c r="AC593" s="115">
        <v>0</v>
      </c>
      <c r="AD593" s="115">
        <v>0</v>
      </c>
      <c r="AE593" s="115">
        <v>0</v>
      </c>
      <c r="AF593" s="115">
        <v>0</v>
      </c>
      <c r="AG593" s="115">
        <v>0</v>
      </c>
      <c r="AH593" s="115">
        <v>0</v>
      </c>
      <c r="AI593" s="115">
        <v>0</v>
      </c>
      <c r="AJ593" s="115">
        <v>0</v>
      </c>
      <c r="AK593" s="115">
        <v>0</v>
      </c>
      <c r="AL593" s="115">
        <v>0</v>
      </c>
      <c r="AM593" s="115">
        <f t="shared" si="9"/>
        <v>0</v>
      </c>
      <c r="AP593" s="70"/>
    </row>
    <row r="594" spans="1:42" ht="33" hidden="1" customHeight="1">
      <c r="A594" s="87">
        <v>2303</v>
      </c>
      <c r="B594" s="88" t="s">
        <v>1224</v>
      </c>
      <c r="C594" s="117" t="s">
        <v>1413</v>
      </c>
      <c r="D594" s="115">
        <v>0</v>
      </c>
      <c r="E594" s="115">
        <v>0</v>
      </c>
      <c r="F594" s="115">
        <v>0</v>
      </c>
      <c r="G594" s="115">
        <v>0</v>
      </c>
      <c r="H594" s="115">
        <v>0</v>
      </c>
      <c r="I594" s="115">
        <v>0</v>
      </c>
      <c r="J594" s="115">
        <v>0</v>
      </c>
      <c r="K594" s="115">
        <v>0</v>
      </c>
      <c r="L594" s="115">
        <v>0</v>
      </c>
      <c r="M594" s="115">
        <v>0</v>
      </c>
      <c r="N594" s="115">
        <v>0</v>
      </c>
      <c r="O594" s="115">
        <v>0</v>
      </c>
      <c r="P594" s="115">
        <v>0</v>
      </c>
      <c r="Q594" s="115">
        <v>0</v>
      </c>
      <c r="R594" s="115">
        <v>0</v>
      </c>
      <c r="S594" s="115">
        <v>0</v>
      </c>
      <c r="T594" s="115">
        <v>0</v>
      </c>
      <c r="U594" s="115">
        <v>0</v>
      </c>
      <c r="V594" s="115">
        <v>0</v>
      </c>
      <c r="W594" s="115">
        <v>0</v>
      </c>
      <c r="X594" s="115">
        <v>0</v>
      </c>
      <c r="Y594" s="115">
        <v>0</v>
      </c>
      <c r="Z594" s="115">
        <v>0</v>
      </c>
      <c r="AA594" s="115">
        <v>0</v>
      </c>
      <c r="AB594" s="115">
        <v>0</v>
      </c>
      <c r="AC594" s="115">
        <v>0</v>
      </c>
      <c r="AD594" s="115">
        <v>0</v>
      </c>
      <c r="AE594" s="115">
        <v>0</v>
      </c>
      <c r="AF594" s="115">
        <v>0</v>
      </c>
      <c r="AG594" s="115">
        <v>0</v>
      </c>
      <c r="AH594" s="115">
        <v>0</v>
      </c>
      <c r="AI594" s="115">
        <v>0</v>
      </c>
      <c r="AJ594" s="115">
        <v>0</v>
      </c>
      <c r="AK594" s="115">
        <v>0</v>
      </c>
      <c r="AL594" s="115">
        <v>0</v>
      </c>
      <c r="AM594" s="115">
        <f t="shared" si="9"/>
        <v>0</v>
      </c>
      <c r="AP594" s="70"/>
    </row>
    <row r="595" spans="1:42" ht="33" hidden="1" customHeight="1">
      <c r="A595" s="87">
        <v>2311</v>
      </c>
      <c r="B595" s="88" t="s">
        <v>1225</v>
      </c>
      <c r="C595" s="117" t="s">
        <v>1301</v>
      </c>
      <c r="D595" s="115">
        <v>0</v>
      </c>
      <c r="E595" s="115">
        <v>0</v>
      </c>
      <c r="F595" s="115">
        <v>0</v>
      </c>
      <c r="G595" s="115">
        <v>0</v>
      </c>
      <c r="H595" s="115">
        <v>0</v>
      </c>
      <c r="I595" s="115">
        <v>0</v>
      </c>
      <c r="J595" s="115">
        <v>0</v>
      </c>
      <c r="K595" s="115">
        <v>0</v>
      </c>
      <c r="L595" s="115">
        <v>0</v>
      </c>
      <c r="M595" s="115">
        <v>0</v>
      </c>
      <c r="N595" s="115">
        <v>0</v>
      </c>
      <c r="O595" s="115">
        <v>0</v>
      </c>
      <c r="P595" s="115">
        <v>0</v>
      </c>
      <c r="Q595" s="115">
        <v>0</v>
      </c>
      <c r="R595" s="115">
        <v>0</v>
      </c>
      <c r="S595" s="115">
        <v>0</v>
      </c>
      <c r="T595" s="115">
        <v>0</v>
      </c>
      <c r="U595" s="115">
        <v>0</v>
      </c>
      <c r="V595" s="115">
        <v>0</v>
      </c>
      <c r="W595" s="115">
        <v>0</v>
      </c>
      <c r="X595" s="115">
        <v>0</v>
      </c>
      <c r="Y595" s="115">
        <v>0</v>
      </c>
      <c r="Z595" s="115">
        <v>0</v>
      </c>
      <c r="AA595" s="115">
        <v>0</v>
      </c>
      <c r="AB595" s="115">
        <v>0</v>
      </c>
      <c r="AC595" s="115">
        <v>0</v>
      </c>
      <c r="AD595" s="115">
        <v>0</v>
      </c>
      <c r="AE595" s="115">
        <v>0</v>
      </c>
      <c r="AF595" s="115">
        <v>0</v>
      </c>
      <c r="AG595" s="115">
        <v>0</v>
      </c>
      <c r="AH595" s="115">
        <v>0</v>
      </c>
      <c r="AI595" s="115">
        <v>0</v>
      </c>
      <c r="AJ595" s="115">
        <v>0</v>
      </c>
      <c r="AK595" s="115">
        <v>0</v>
      </c>
      <c r="AL595" s="115">
        <v>0</v>
      </c>
      <c r="AM595" s="115">
        <f t="shared" si="9"/>
        <v>0</v>
      </c>
      <c r="AP595" s="70"/>
    </row>
    <row r="596" spans="1:42" ht="33" hidden="1" customHeight="1">
      <c r="A596" s="87">
        <v>2312</v>
      </c>
      <c r="B596" s="88" t="s">
        <v>1226</v>
      </c>
      <c r="C596" s="117" t="s">
        <v>1301</v>
      </c>
      <c r="D596" s="115">
        <v>0</v>
      </c>
      <c r="E596" s="115">
        <v>0</v>
      </c>
      <c r="F596" s="115">
        <v>0</v>
      </c>
      <c r="G596" s="115">
        <v>0</v>
      </c>
      <c r="H596" s="115">
        <v>0</v>
      </c>
      <c r="I596" s="115">
        <v>0</v>
      </c>
      <c r="J596" s="115">
        <v>0</v>
      </c>
      <c r="K596" s="115">
        <v>0</v>
      </c>
      <c r="L596" s="115">
        <v>0</v>
      </c>
      <c r="M596" s="115">
        <v>0</v>
      </c>
      <c r="N596" s="115">
        <v>0</v>
      </c>
      <c r="O596" s="115">
        <v>0</v>
      </c>
      <c r="P596" s="115">
        <v>0</v>
      </c>
      <c r="Q596" s="115">
        <v>0</v>
      </c>
      <c r="R596" s="115">
        <v>0</v>
      </c>
      <c r="S596" s="115">
        <v>0</v>
      </c>
      <c r="T596" s="115">
        <v>0</v>
      </c>
      <c r="U596" s="115">
        <v>0</v>
      </c>
      <c r="V596" s="115">
        <v>0</v>
      </c>
      <c r="W596" s="115">
        <v>0</v>
      </c>
      <c r="X596" s="115">
        <v>0</v>
      </c>
      <c r="Y596" s="115">
        <v>0</v>
      </c>
      <c r="Z596" s="115">
        <v>0</v>
      </c>
      <c r="AA596" s="115">
        <v>0</v>
      </c>
      <c r="AB596" s="115">
        <v>0</v>
      </c>
      <c r="AC596" s="115">
        <v>0</v>
      </c>
      <c r="AD596" s="115">
        <v>0</v>
      </c>
      <c r="AE596" s="115">
        <v>0</v>
      </c>
      <c r="AF596" s="115">
        <v>0</v>
      </c>
      <c r="AG596" s="115">
        <v>0</v>
      </c>
      <c r="AH596" s="115">
        <v>0</v>
      </c>
      <c r="AI596" s="115">
        <v>0</v>
      </c>
      <c r="AJ596" s="115">
        <v>0</v>
      </c>
      <c r="AK596" s="115">
        <v>0</v>
      </c>
      <c r="AL596" s="115">
        <v>0</v>
      </c>
      <c r="AM596" s="115">
        <f t="shared" si="9"/>
        <v>0</v>
      </c>
      <c r="AP596" s="70"/>
    </row>
    <row r="597" spans="1:42" ht="33" hidden="1" customHeight="1">
      <c r="A597" s="87">
        <v>2313</v>
      </c>
      <c r="B597" s="88" t="s">
        <v>1227</v>
      </c>
      <c r="C597" s="117" t="s">
        <v>1301</v>
      </c>
      <c r="D597" s="115">
        <v>0</v>
      </c>
      <c r="E597" s="115">
        <v>0</v>
      </c>
      <c r="F597" s="115">
        <v>0</v>
      </c>
      <c r="G597" s="115">
        <v>0</v>
      </c>
      <c r="H597" s="115">
        <v>0</v>
      </c>
      <c r="I597" s="115">
        <v>0</v>
      </c>
      <c r="J597" s="115">
        <v>0</v>
      </c>
      <c r="K597" s="115">
        <v>0</v>
      </c>
      <c r="L597" s="115">
        <v>0</v>
      </c>
      <c r="M597" s="115">
        <v>0</v>
      </c>
      <c r="N597" s="115">
        <v>0</v>
      </c>
      <c r="O597" s="115">
        <v>0</v>
      </c>
      <c r="P597" s="115">
        <v>0</v>
      </c>
      <c r="Q597" s="115">
        <v>0</v>
      </c>
      <c r="R597" s="115">
        <v>0</v>
      </c>
      <c r="S597" s="115">
        <v>0</v>
      </c>
      <c r="T597" s="115">
        <v>0</v>
      </c>
      <c r="U597" s="115">
        <v>0</v>
      </c>
      <c r="V597" s="115">
        <v>0</v>
      </c>
      <c r="W597" s="115">
        <v>0</v>
      </c>
      <c r="X597" s="115">
        <v>0</v>
      </c>
      <c r="Y597" s="115">
        <v>0</v>
      </c>
      <c r="Z597" s="115">
        <v>0</v>
      </c>
      <c r="AA597" s="115">
        <v>0</v>
      </c>
      <c r="AB597" s="115">
        <v>0</v>
      </c>
      <c r="AC597" s="115">
        <v>0</v>
      </c>
      <c r="AD597" s="115">
        <v>0</v>
      </c>
      <c r="AE597" s="115">
        <v>0</v>
      </c>
      <c r="AF597" s="115">
        <v>0</v>
      </c>
      <c r="AG597" s="115">
        <v>0</v>
      </c>
      <c r="AH597" s="115">
        <v>0</v>
      </c>
      <c r="AI597" s="115">
        <v>0</v>
      </c>
      <c r="AJ597" s="115">
        <v>0</v>
      </c>
      <c r="AK597" s="115">
        <v>0</v>
      </c>
      <c r="AL597" s="115">
        <v>0</v>
      </c>
      <c r="AM597" s="115">
        <f t="shared" si="9"/>
        <v>0</v>
      </c>
      <c r="AP597" s="70"/>
    </row>
    <row r="598" spans="1:42" ht="33" hidden="1" customHeight="1">
      <c r="A598" s="87">
        <v>2314</v>
      </c>
      <c r="B598" s="88" t="s">
        <v>1228</v>
      </c>
      <c r="C598" s="117" t="s">
        <v>1301</v>
      </c>
      <c r="D598" s="115">
        <v>0</v>
      </c>
      <c r="E598" s="115">
        <v>0</v>
      </c>
      <c r="F598" s="115">
        <v>0</v>
      </c>
      <c r="G598" s="115">
        <v>0</v>
      </c>
      <c r="H598" s="115">
        <v>0</v>
      </c>
      <c r="I598" s="115">
        <v>0</v>
      </c>
      <c r="J598" s="115">
        <v>0</v>
      </c>
      <c r="K598" s="115">
        <v>0</v>
      </c>
      <c r="L598" s="115">
        <v>0</v>
      </c>
      <c r="M598" s="115">
        <v>0</v>
      </c>
      <c r="N598" s="115">
        <v>0</v>
      </c>
      <c r="O598" s="115">
        <v>0</v>
      </c>
      <c r="P598" s="115">
        <v>0</v>
      </c>
      <c r="Q598" s="115">
        <v>0</v>
      </c>
      <c r="R598" s="115">
        <v>0</v>
      </c>
      <c r="S598" s="115">
        <v>0</v>
      </c>
      <c r="T598" s="115">
        <v>0</v>
      </c>
      <c r="U598" s="115">
        <v>0</v>
      </c>
      <c r="V598" s="115">
        <v>0</v>
      </c>
      <c r="W598" s="115">
        <v>0</v>
      </c>
      <c r="X598" s="115">
        <v>0</v>
      </c>
      <c r="Y598" s="115">
        <v>0</v>
      </c>
      <c r="Z598" s="115">
        <v>0</v>
      </c>
      <c r="AA598" s="115">
        <v>0</v>
      </c>
      <c r="AB598" s="115">
        <v>0</v>
      </c>
      <c r="AC598" s="115">
        <v>0</v>
      </c>
      <c r="AD598" s="115">
        <v>0</v>
      </c>
      <c r="AE598" s="115">
        <v>0</v>
      </c>
      <c r="AF598" s="115">
        <v>0</v>
      </c>
      <c r="AG598" s="115">
        <v>0</v>
      </c>
      <c r="AH598" s="115">
        <v>0</v>
      </c>
      <c r="AI598" s="115">
        <v>0</v>
      </c>
      <c r="AJ598" s="115">
        <v>0</v>
      </c>
      <c r="AK598" s="115">
        <v>0</v>
      </c>
      <c r="AL598" s="115">
        <v>0</v>
      </c>
      <c r="AM598" s="115">
        <f t="shared" si="9"/>
        <v>0</v>
      </c>
      <c r="AP598" s="70"/>
    </row>
    <row r="599" spans="1:42" ht="33" hidden="1" customHeight="1">
      <c r="A599" s="87">
        <v>2315</v>
      </c>
      <c r="B599" s="88" t="s">
        <v>1229</v>
      </c>
      <c r="C599" s="117" t="s">
        <v>1301</v>
      </c>
      <c r="D599" s="115">
        <v>0</v>
      </c>
      <c r="E599" s="115">
        <v>0</v>
      </c>
      <c r="F599" s="115">
        <v>0</v>
      </c>
      <c r="G599" s="115">
        <v>0</v>
      </c>
      <c r="H599" s="115">
        <v>0</v>
      </c>
      <c r="I599" s="115">
        <v>0</v>
      </c>
      <c r="J599" s="115">
        <v>0</v>
      </c>
      <c r="K599" s="115">
        <v>0</v>
      </c>
      <c r="L599" s="115">
        <v>0</v>
      </c>
      <c r="M599" s="115">
        <v>0</v>
      </c>
      <c r="N599" s="115">
        <v>0</v>
      </c>
      <c r="O599" s="115">
        <v>0</v>
      </c>
      <c r="P599" s="115">
        <v>0</v>
      </c>
      <c r="Q599" s="115">
        <v>0</v>
      </c>
      <c r="R599" s="115">
        <v>0</v>
      </c>
      <c r="S599" s="115">
        <v>0</v>
      </c>
      <c r="T599" s="115">
        <v>0</v>
      </c>
      <c r="U599" s="115">
        <v>0</v>
      </c>
      <c r="V599" s="115">
        <v>0</v>
      </c>
      <c r="W599" s="115">
        <v>0</v>
      </c>
      <c r="X599" s="115">
        <v>0</v>
      </c>
      <c r="Y599" s="115">
        <v>0</v>
      </c>
      <c r="Z599" s="115">
        <v>0</v>
      </c>
      <c r="AA599" s="115">
        <v>0</v>
      </c>
      <c r="AB599" s="115">
        <v>0</v>
      </c>
      <c r="AC599" s="115">
        <v>0</v>
      </c>
      <c r="AD599" s="115">
        <v>0</v>
      </c>
      <c r="AE599" s="115">
        <v>0</v>
      </c>
      <c r="AF599" s="115">
        <v>0</v>
      </c>
      <c r="AG599" s="115">
        <v>0</v>
      </c>
      <c r="AH599" s="115">
        <v>0</v>
      </c>
      <c r="AI599" s="115">
        <v>0</v>
      </c>
      <c r="AJ599" s="115">
        <v>0</v>
      </c>
      <c r="AK599" s="115">
        <v>0</v>
      </c>
      <c r="AL599" s="115">
        <v>0</v>
      </c>
      <c r="AM599" s="115">
        <f t="shared" si="9"/>
        <v>0</v>
      </c>
      <c r="AP599" s="70"/>
    </row>
    <row r="600" spans="1:42" ht="33" hidden="1" customHeight="1">
      <c r="A600" s="87">
        <v>2316</v>
      </c>
      <c r="B600" s="88" t="s">
        <v>1230</v>
      </c>
      <c r="C600" s="117" t="s">
        <v>1301</v>
      </c>
      <c r="D600" s="115">
        <v>0</v>
      </c>
      <c r="E600" s="115">
        <v>0</v>
      </c>
      <c r="F600" s="115">
        <v>0</v>
      </c>
      <c r="G600" s="115">
        <v>0</v>
      </c>
      <c r="H600" s="115">
        <v>0</v>
      </c>
      <c r="I600" s="115">
        <v>0</v>
      </c>
      <c r="J600" s="115">
        <v>0</v>
      </c>
      <c r="K600" s="115">
        <v>0</v>
      </c>
      <c r="L600" s="115">
        <v>0</v>
      </c>
      <c r="M600" s="115">
        <v>0</v>
      </c>
      <c r="N600" s="115">
        <v>0</v>
      </c>
      <c r="O600" s="115">
        <v>0</v>
      </c>
      <c r="P600" s="115">
        <v>0</v>
      </c>
      <c r="Q600" s="115">
        <v>0</v>
      </c>
      <c r="R600" s="115">
        <v>0</v>
      </c>
      <c r="S600" s="115">
        <v>0</v>
      </c>
      <c r="T600" s="115">
        <v>0</v>
      </c>
      <c r="U600" s="115">
        <v>0</v>
      </c>
      <c r="V600" s="115">
        <v>0</v>
      </c>
      <c r="W600" s="115">
        <v>0</v>
      </c>
      <c r="X600" s="115">
        <v>0</v>
      </c>
      <c r="Y600" s="115">
        <v>0</v>
      </c>
      <c r="Z600" s="115">
        <v>0</v>
      </c>
      <c r="AA600" s="115">
        <v>0</v>
      </c>
      <c r="AB600" s="115">
        <v>0</v>
      </c>
      <c r="AC600" s="115">
        <v>0</v>
      </c>
      <c r="AD600" s="115">
        <v>0</v>
      </c>
      <c r="AE600" s="115">
        <v>0</v>
      </c>
      <c r="AF600" s="115">
        <v>0</v>
      </c>
      <c r="AG600" s="115">
        <v>0</v>
      </c>
      <c r="AH600" s="115">
        <v>0</v>
      </c>
      <c r="AI600" s="115">
        <v>0</v>
      </c>
      <c r="AJ600" s="115">
        <v>0</v>
      </c>
      <c r="AK600" s="115">
        <v>0</v>
      </c>
      <c r="AL600" s="115">
        <v>0</v>
      </c>
      <c r="AM600" s="115">
        <f t="shared" si="9"/>
        <v>0</v>
      </c>
      <c r="AP600" s="70"/>
    </row>
    <row r="601" spans="1:42" ht="33" hidden="1" customHeight="1">
      <c r="A601" s="87">
        <v>2317</v>
      </c>
      <c r="B601" s="88" t="s">
        <v>1231</v>
      </c>
      <c r="C601" s="117" t="s">
        <v>1301</v>
      </c>
      <c r="D601" s="115">
        <v>0</v>
      </c>
      <c r="E601" s="115">
        <v>0</v>
      </c>
      <c r="F601" s="115">
        <v>0</v>
      </c>
      <c r="G601" s="115">
        <v>0</v>
      </c>
      <c r="H601" s="115">
        <v>0</v>
      </c>
      <c r="I601" s="115">
        <v>0</v>
      </c>
      <c r="J601" s="115">
        <v>0</v>
      </c>
      <c r="K601" s="115">
        <v>0</v>
      </c>
      <c r="L601" s="115">
        <v>0</v>
      </c>
      <c r="M601" s="115">
        <v>0</v>
      </c>
      <c r="N601" s="115">
        <v>0</v>
      </c>
      <c r="O601" s="115">
        <v>0</v>
      </c>
      <c r="P601" s="115">
        <v>0</v>
      </c>
      <c r="Q601" s="115">
        <v>0</v>
      </c>
      <c r="R601" s="115">
        <v>0</v>
      </c>
      <c r="S601" s="115">
        <v>0</v>
      </c>
      <c r="T601" s="115">
        <v>0</v>
      </c>
      <c r="U601" s="115">
        <v>0</v>
      </c>
      <c r="V601" s="115">
        <v>0</v>
      </c>
      <c r="W601" s="115">
        <v>0</v>
      </c>
      <c r="X601" s="115">
        <v>0</v>
      </c>
      <c r="Y601" s="115">
        <v>0</v>
      </c>
      <c r="Z601" s="115">
        <v>0</v>
      </c>
      <c r="AA601" s="115">
        <v>0</v>
      </c>
      <c r="AB601" s="115">
        <v>0</v>
      </c>
      <c r="AC601" s="115">
        <v>0</v>
      </c>
      <c r="AD601" s="115">
        <v>0</v>
      </c>
      <c r="AE601" s="115">
        <v>0</v>
      </c>
      <c r="AF601" s="115">
        <v>0</v>
      </c>
      <c r="AG601" s="115">
        <v>0</v>
      </c>
      <c r="AH601" s="115">
        <v>0</v>
      </c>
      <c r="AI601" s="115">
        <v>0</v>
      </c>
      <c r="AJ601" s="115">
        <v>0</v>
      </c>
      <c r="AK601" s="115">
        <v>0</v>
      </c>
      <c r="AL601" s="115">
        <v>0</v>
      </c>
      <c r="AM601" s="115">
        <f t="shared" si="9"/>
        <v>0</v>
      </c>
      <c r="AP601" s="70"/>
    </row>
    <row r="602" spans="1:42" ht="33" hidden="1" customHeight="1">
      <c r="A602" s="87">
        <v>2318</v>
      </c>
      <c r="B602" s="88" t="s">
        <v>1232</v>
      </c>
      <c r="C602" s="117" t="s">
        <v>1301</v>
      </c>
      <c r="D602" s="115">
        <v>0</v>
      </c>
      <c r="E602" s="115">
        <v>0</v>
      </c>
      <c r="F602" s="115">
        <v>0</v>
      </c>
      <c r="G602" s="115">
        <v>0</v>
      </c>
      <c r="H602" s="115">
        <v>0</v>
      </c>
      <c r="I602" s="115">
        <v>0</v>
      </c>
      <c r="J602" s="115">
        <v>0</v>
      </c>
      <c r="K602" s="115">
        <v>0</v>
      </c>
      <c r="L602" s="115">
        <v>0</v>
      </c>
      <c r="M602" s="115">
        <v>0</v>
      </c>
      <c r="N602" s="115">
        <v>0</v>
      </c>
      <c r="O602" s="115">
        <v>0</v>
      </c>
      <c r="P602" s="115">
        <v>0</v>
      </c>
      <c r="Q602" s="115">
        <v>0</v>
      </c>
      <c r="R602" s="115">
        <v>0</v>
      </c>
      <c r="S602" s="115">
        <v>0</v>
      </c>
      <c r="T602" s="115">
        <v>0</v>
      </c>
      <c r="U602" s="115">
        <v>0</v>
      </c>
      <c r="V602" s="115">
        <v>0</v>
      </c>
      <c r="W602" s="115">
        <v>0</v>
      </c>
      <c r="X602" s="115">
        <v>0</v>
      </c>
      <c r="Y602" s="115">
        <v>0</v>
      </c>
      <c r="Z602" s="115">
        <v>0</v>
      </c>
      <c r="AA602" s="115">
        <v>0</v>
      </c>
      <c r="AB602" s="115">
        <v>0</v>
      </c>
      <c r="AC602" s="115">
        <v>0</v>
      </c>
      <c r="AD602" s="115">
        <v>0</v>
      </c>
      <c r="AE602" s="115">
        <v>0</v>
      </c>
      <c r="AF602" s="115">
        <v>0</v>
      </c>
      <c r="AG602" s="115">
        <v>0</v>
      </c>
      <c r="AH602" s="115">
        <v>0</v>
      </c>
      <c r="AI602" s="115">
        <v>0</v>
      </c>
      <c r="AJ602" s="115">
        <v>0</v>
      </c>
      <c r="AK602" s="115">
        <v>0</v>
      </c>
      <c r="AL602" s="115">
        <v>0</v>
      </c>
      <c r="AM602" s="115">
        <f t="shared" si="9"/>
        <v>0</v>
      </c>
      <c r="AP602" s="70"/>
    </row>
    <row r="603" spans="1:42" ht="33" hidden="1" customHeight="1">
      <c r="A603" s="87">
        <v>2319</v>
      </c>
      <c r="B603" s="88" t="s">
        <v>1233</v>
      </c>
      <c r="C603" s="117" t="s">
        <v>1301</v>
      </c>
      <c r="D603" s="115">
        <v>0</v>
      </c>
      <c r="E603" s="115">
        <v>0</v>
      </c>
      <c r="F603" s="115">
        <v>0</v>
      </c>
      <c r="G603" s="115">
        <v>0</v>
      </c>
      <c r="H603" s="115">
        <v>0</v>
      </c>
      <c r="I603" s="115">
        <v>0</v>
      </c>
      <c r="J603" s="115">
        <v>0</v>
      </c>
      <c r="K603" s="115">
        <v>0</v>
      </c>
      <c r="L603" s="115">
        <v>0</v>
      </c>
      <c r="M603" s="115">
        <v>0</v>
      </c>
      <c r="N603" s="115">
        <v>0</v>
      </c>
      <c r="O603" s="115">
        <v>0</v>
      </c>
      <c r="P603" s="115">
        <v>0</v>
      </c>
      <c r="Q603" s="115">
        <v>0</v>
      </c>
      <c r="R603" s="115">
        <v>0</v>
      </c>
      <c r="S603" s="115">
        <v>0</v>
      </c>
      <c r="T603" s="115">
        <v>0</v>
      </c>
      <c r="U603" s="115">
        <v>0</v>
      </c>
      <c r="V603" s="115">
        <v>0</v>
      </c>
      <c r="W603" s="115">
        <v>0</v>
      </c>
      <c r="X603" s="115">
        <v>0</v>
      </c>
      <c r="Y603" s="115">
        <v>0</v>
      </c>
      <c r="Z603" s="115">
        <v>0</v>
      </c>
      <c r="AA603" s="115">
        <v>0</v>
      </c>
      <c r="AB603" s="115">
        <v>0</v>
      </c>
      <c r="AC603" s="115">
        <v>0</v>
      </c>
      <c r="AD603" s="115">
        <v>0</v>
      </c>
      <c r="AE603" s="115">
        <v>0</v>
      </c>
      <c r="AF603" s="115">
        <v>0</v>
      </c>
      <c r="AG603" s="115">
        <v>0</v>
      </c>
      <c r="AH603" s="115">
        <v>0</v>
      </c>
      <c r="AI603" s="115">
        <v>0</v>
      </c>
      <c r="AJ603" s="115">
        <v>0</v>
      </c>
      <c r="AK603" s="115">
        <v>0</v>
      </c>
      <c r="AL603" s="115">
        <v>0</v>
      </c>
      <c r="AM603" s="115">
        <f t="shared" si="9"/>
        <v>0</v>
      </c>
      <c r="AP603" s="70"/>
    </row>
    <row r="604" spans="1:42" ht="33" hidden="1" customHeight="1">
      <c r="A604" s="87">
        <v>2320</v>
      </c>
      <c r="B604" s="88" t="s">
        <v>1234</v>
      </c>
      <c r="C604" s="117" t="s">
        <v>1301</v>
      </c>
      <c r="D604" s="115">
        <v>0</v>
      </c>
      <c r="E604" s="115">
        <v>0</v>
      </c>
      <c r="F604" s="115">
        <v>0</v>
      </c>
      <c r="G604" s="115">
        <v>0</v>
      </c>
      <c r="H604" s="115">
        <v>0</v>
      </c>
      <c r="I604" s="115">
        <v>0</v>
      </c>
      <c r="J604" s="115">
        <v>0</v>
      </c>
      <c r="K604" s="115">
        <v>0</v>
      </c>
      <c r="L604" s="115">
        <v>0</v>
      </c>
      <c r="M604" s="115">
        <v>0</v>
      </c>
      <c r="N604" s="115">
        <v>0</v>
      </c>
      <c r="O604" s="115">
        <v>0</v>
      </c>
      <c r="P604" s="115">
        <v>0</v>
      </c>
      <c r="Q604" s="115">
        <v>0</v>
      </c>
      <c r="R604" s="115">
        <v>0</v>
      </c>
      <c r="S604" s="115">
        <v>0</v>
      </c>
      <c r="T604" s="115">
        <v>0</v>
      </c>
      <c r="U604" s="115">
        <v>0</v>
      </c>
      <c r="V604" s="115">
        <v>0</v>
      </c>
      <c r="W604" s="115">
        <v>0</v>
      </c>
      <c r="X604" s="115">
        <v>0</v>
      </c>
      <c r="Y604" s="115">
        <v>0</v>
      </c>
      <c r="Z604" s="115">
        <v>0</v>
      </c>
      <c r="AA604" s="115">
        <v>0</v>
      </c>
      <c r="AB604" s="115">
        <v>0</v>
      </c>
      <c r="AC604" s="115">
        <v>0</v>
      </c>
      <c r="AD604" s="115">
        <v>0</v>
      </c>
      <c r="AE604" s="115">
        <v>0</v>
      </c>
      <c r="AF604" s="115">
        <v>0</v>
      </c>
      <c r="AG604" s="115">
        <v>0</v>
      </c>
      <c r="AH604" s="115">
        <v>0</v>
      </c>
      <c r="AI604" s="115">
        <v>0</v>
      </c>
      <c r="AJ604" s="115">
        <v>0</v>
      </c>
      <c r="AK604" s="115">
        <v>0</v>
      </c>
      <c r="AL604" s="115">
        <v>0</v>
      </c>
      <c r="AM604" s="115">
        <f t="shared" si="9"/>
        <v>0</v>
      </c>
      <c r="AP604" s="70"/>
    </row>
    <row r="605" spans="1:42" ht="33" hidden="1" customHeight="1">
      <c r="A605" s="87">
        <v>2321</v>
      </c>
      <c r="B605" s="88" t="s">
        <v>610</v>
      </c>
      <c r="C605" s="117" t="s">
        <v>1301</v>
      </c>
      <c r="D605" s="115">
        <v>0</v>
      </c>
      <c r="E605" s="115">
        <v>0</v>
      </c>
      <c r="F605" s="115">
        <v>0</v>
      </c>
      <c r="G605" s="115">
        <v>0</v>
      </c>
      <c r="H605" s="115">
        <v>0</v>
      </c>
      <c r="I605" s="115">
        <v>0</v>
      </c>
      <c r="J605" s="115">
        <v>0</v>
      </c>
      <c r="K605" s="115">
        <v>0</v>
      </c>
      <c r="L605" s="115">
        <v>0</v>
      </c>
      <c r="M605" s="115">
        <v>0</v>
      </c>
      <c r="N605" s="115">
        <v>0</v>
      </c>
      <c r="O605" s="115">
        <v>0</v>
      </c>
      <c r="P605" s="115">
        <v>0</v>
      </c>
      <c r="Q605" s="115">
        <v>0</v>
      </c>
      <c r="R605" s="115">
        <v>0</v>
      </c>
      <c r="S605" s="115">
        <v>0</v>
      </c>
      <c r="T605" s="115">
        <v>0</v>
      </c>
      <c r="U605" s="115">
        <v>0</v>
      </c>
      <c r="V605" s="115">
        <v>0</v>
      </c>
      <c r="W605" s="115">
        <v>0</v>
      </c>
      <c r="X605" s="115">
        <v>0</v>
      </c>
      <c r="Y605" s="115">
        <v>0</v>
      </c>
      <c r="Z605" s="115">
        <v>0</v>
      </c>
      <c r="AA605" s="115">
        <v>0</v>
      </c>
      <c r="AB605" s="115">
        <v>0</v>
      </c>
      <c r="AC605" s="115">
        <v>0</v>
      </c>
      <c r="AD605" s="115">
        <v>0</v>
      </c>
      <c r="AE605" s="115">
        <v>0</v>
      </c>
      <c r="AF605" s="115">
        <v>0</v>
      </c>
      <c r="AG605" s="115">
        <v>0</v>
      </c>
      <c r="AH605" s="115">
        <v>0</v>
      </c>
      <c r="AI605" s="115">
        <v>0</v>
      </c>
      <c r="AJ605" s="115">
        <v>0</v>
      </c>
      <c r="AK605" s="115">
        <v>0</v>
      </c>
      <c r="AL605" s="115">
        <v>0</v>
      </c>
      <c r="AM605" s="115">
        <f t="shared" si="9"/>
        <v>0</v>
      </c>
      <c r="AP605" s="70"/>
    </row>
    <row r="606" spans="1:42" ht="33" hidden="1" customHeight="1">
      <c r="A606" s="87">
        <v>2322</v>
      </c>
      <c r="B606" s="88" t="s">
        <v>611</v>
      </c>
      <c r="C606" s="117" t="s">
        <v>1301</v>
      </c>
      <c r="D606" s="115">
        <v>0</v>
      </c>
      <c r="E606" s="115">
        <v>0</v>
      </c>
      <c r="F606" s="115">
        <v>0</v>
      </c>
      <c r="G606" s="115">
        <v>0</v>
      </c>
      <c r="H606" s="115">
        <v>0</v>
      </c>
      <c r="I606" s="115">
        <v>0</v>
      </c>
      <c r="J606" s="115">
        <v>0</v>
      </c>
      <c r="K606" s="115">
        <v>0</v>
      </c>
      <c r="L606" s="115">
        <v>0</v>
      </c>
      <c r="M606" s="115">
        <v>0</v>
      </c>
      <c r="N606" s="115">
        <v>0</v>
      </c>
      <c r="O606" s="115">
        <v>0</v>
      </c>
      <c r="P606" s="115">
        <v>0</v>
      </c>
      <c r="Q606" s="115">
        <v>0</v>
      </c>
      <c r="R606" s="115">
        <v>0</v>
      </c>
      <c r="S606" s="115">
        <v>0</v>
      </c>
      <c r="T606" s="115">
        <v>0</v>
      </c>
      <c r="U606" s="115">
        <v>0</v>
      </c>
      <c r="V606" s="115">
        <v>0</v>
      </c>
      <c r="W606" s="115">
        <v>0</v>
      </c>
      <c r="X606" s="115">
        <v>0</v>
      </c>
      <c r="Y606" s="115">
        <v>0</v>
      </c>
      <c r="Z606" s="115">
        <v>0</v>
      </c>
      <c r="AA606" s="115">
        <v>0</v>
      </c>
      <c r="AB606" s="115">
        <v>0</v>
      </c>
      <c r="AC606" s="115">
        <v>0</v>
      </c>
      <c r="AD606" s="115">
        <v>0</v>
      </c>
      <c r="AE606" s="115">
        <v>0</v>
      </c>
      <c r="AF606" s="115">
        <v>0</v>
      </c>
      <c r="AG606" s="115">
        <v>0</v>
      </c>
      <c r="AH606" s="115">
        <v>0</v>
      </c>
      <c r="AI606" s="115">
        <v>0</v>
      </c>
      <c r="AJ606" s="115">
        <v>0</v>
      </c>
      <c r="AK606" s="115">
        <v>0</v>
      </c>
      <c r="AL606" s="115">
        <v>0</v>
      </c>
      <c r="AM606" s="115">
        <f t="shared" si="9"/>
        <v>0</v>
      </c>
      <c r="AP606" s="70"/>
    </row>
    <row r="607" spans="1:42" ht="33" hidden="1" customHeight="1">
      <c r="A607" s="87">
        <v>2323</v>
      </c>
      <c r="B607" s="88" t="s">
        <v>612</v>
      </c>
      <c r="C607" s="117" t="s">
        <v>1301</v>
      </c>
      <c r="D607" s="115">
        <v>0</v>
      </c>
      <c r="E607" s="115">
        <v>0</v>
      </c>
      <c r="F607" s="115">
        <v>0</v>
      </c>
      <c r="G607" s="115">
        <v>0</v>
      </c>
      <c r="H607" s="115">
        <v>0</v>
      </c>
      <c r="I607" s="115">
        <v>0</v>
      </c>
      <c r="J607" s="115">
        <v>0</v>
      </c>
      <c r="K607" s="115">
        <v>0</v>
      </c>
      <c r="L607" s="115">
        <v>0</v>
      </c>
      <c r="M607" s="115">
        <v>0</v>
      </c>
      <c r="N607" s="115">
        <v>0</v>
      </c>
      <c r="O607" s="115">
        <v>0</v>
      </c>
      <c r="P607" s="115">
        <v>0</v>
      </c>
      <c r="Q607" s="115">
        <v>0</v>
      </c>
      <c r="R607" s="115">
        <v>0</v>
      </c>
      <c r="S607" s="115">
        <v>0</v>
      </c>
      <c r="T607" s="115">
        <v>0</v>
      </c>
      <c r="U607" s="115">
        <v>0</v>
      </c>
      <c r="V607" s="115">
        <v>0</v>
      </c>
      <c r="W607" s="115">
        <v>0</v>
      </c>
      <c r="X607" s="115">
        <v>0</v>
      </c>
      <c r="Y607" s="115">
        <v>0</v>
      </c>
      <c r="Z607" s="115">
        <v>0</v>
      </c>
      <c r="AA607" s="115">
        <v>0</v>
      </c>
      <c r="AB607" s="115">
        <v>0</v>
      </c>
      <c r="AC607" s="115">
        <v>0</v>
      </c>
      <c r="AD607" s="115">
        <v>0</v>
      </c>
      <c r="AE607" s="115">
        <v>0</v>
      </c>
      <c r="AF607" s="115">
        <v>0</v>
      </c>
      <c r="AG607" s="115">
        <v>0</v>
      </c>
      <c r="AH607" s="115">
        <v>0</v>
      </c>
      <c r="AI607" s="115">
        <v>0</v>
      </c>
      <c r="AJ607" s="115">
        <v>0</v>
      </c>
      <c r="AK607" s="115">
        <v>0</v>
      </c>
      <c r="AL607" s="115">
        <v>0</v>
      </c>
      <c r="AM607" s="115">
        <f t="shared" si="9"/>
        <v>0</v>
      </c>
      <c r="AP607" s="70"/>
    </row>
    <row r="608" spans="1:42" ht="33" hidden="1" customHeight="1">
      <c r="A608" s="87">
        <v>2324</v>
      </c>
      <c r="B608" s="88" t="s">
        <v>613</v>
      </c>
      <c r="C608" s="117" t="s">
        <v>1301</v>
      </c>
      <c r="D608" s="115">
        <v>0</v>
      </c>
      <c r="E608" s="115">
        <v>0</v>
      </c>
      <c r="F608" s="115">
        <v>0</v>
      </c>
      <c r="G608" s="115">
        <v>0</v>
      </c>
      <c r="H608" s="115">
        <v>0</v>
      </c>
      <c r="I608" s="115">
        <v>0</v>
      </c>
      <c r="J608" s="115">
        <v>0</v>
      </c>
      <c r="K608" s="115">
        <v>0</v>
      </c>
      <c r="L608" s="115">
        <v>0</v>
      </c>
      <c r="M608" s="115">
        <v>0</v>
      </c>
      <c r="N608" s="115">
        <v>0</v>
      </c>
      <c r="O608" s="115">
        <v>0</v>
      </c>
      <c r="P608" s="115">
        <v>0</v>
      </c>
      <c r="Q608" s="115">
        <v>0</v>
      </c>
      <c r="R608" s="115">
        <v>0</v>
      </c>
      <c r="S608" s="115">
        <v>0</v>
      </c>
      <c r="T608" s="115">
        <v>0</v>
      </c>
      <c r="U608" s="115">
        <v>0</v>
      </c>
      <c r="V608" s="115">
        <v>0</v>
      </c>
      <c r="W608" s="115">
        <v>0</v>
      </c>
      <c r="X608" s="115">
        <v>0</v>
      </c>
      <c r="Y608" s="115">
        <v>0</v>
      </c>
      <c r="Z608" s="115">
        <v>0</v>
      </c>
      <c r="AA608" s="115">
        <v>0</v>
      </c>
      <c r="AB608" s="115">
        <v>0</v>
      </c>
      <c r="AC608" s="115">
        <v>0</v>
      </c>
      <c r="AD608" s="115">
        <v>0</v>
      </c>
      <c r="AE608" s="115">
        <v>0</v>
      </c>
      <c r="AF608" s="115">
        <v>0</v>
      </c>
      <c r="AG608" s="115">
        <v>0</v>
      </c>
      <c r="AH608" s="115">
        <v>0</v>
      </c>
      <c r="AI608" s="115">
        <v>0</v>
      </c>
      <c r="AJ608" s="115">
        <v>0</v>
      </c>
      <c r="AK608" s="115">
        <v>0</v>
      </c>
      <c r="AL608" s="115">
        <v>0</v>
      </c>
      <c r="AM608" s="115">
        <f t="shared" si="9"/>
        <v>0</v>
      </c>
      <c r="AP608" s="70"/>
    </row>
    <row r="609" spans="1:42" ht="33" hidden="1" customHeight="1">
      <c r="A609" s="87">
        <v>2325</v>
      </c>
      <c r="B609" s="88" t="s">
        <v>614</v>
      </c>
      <c r="C609" s="117" t="s">
        <v>1301</v>
      </c>
      <c r="D609" s="115">
        <v>0</v>
      </c>
      <c r="E609" s="115">
        <v>0</v>
      </c>
      <c r="F609" s="115">
        <v>0</v>
      </c>
      <c r="G609" s="115">
        <v>0</v>
      </c>
      <c r="H609" s="115">
        <v>0</v>
      </c>
      <c r="I609" s="115">
        <v>0</v>
      </c>
      <c r="J609" s="115">
        <v>0</v>
      </c>
      <c r="K609" s="115">
        <v>0</v>
      </c>
      <c r="L609" s="115">
        <v>0</v>
      </c>
      <c r="M609" s="115">
        <v>0</v>
      </c>
      <c r="N609" s="115">
        <v>0</v>
      </c>
      <c r="O609" s="115">
        <v>0</v>
      </c>
      <c r="P609" s="115">
        <v>0</v>
      </c>
      <c r="Q609" s="115">
        <v>0</v>
      </c>
      <c r="R609" s="115">
        <v>0</v>
      </c>
      <c r="S609" s="115">
        <v>0</v>
      </c>
      <c r="T609" s="115">
        <v>0</v>
      </c>
      <c r="U609" s="115">
        <v>0</v>
      </c>
      <c r="V609" s="115">
        <v>0</v>
      </c>
      <c r="W609" s="115">
        <v>0</v>
      </c>
      <c r="X609" s="115">
        <v>0</v>
      </c>
      <c r="Y609" s="115">
        <v>0</v>
      </c>
      <c r="Z609" s="115">
        <v>0</v>
      </c>
      <c r="AA609" s="115">
        <v>0</v>
      </c>
      <c r="AB609" s="115">
        <v>0</v>
      </c>
      <c r="AC609" s="115">
        <v>0</v>
      </c>
      <c r="AD609" s="115">
        <v>0</v>
      </c>
      <c r="AE609" s="115">
        <v>0</v>
      </c>
      <c r="AF609" s="115">
        <v>0</v>
      </c>
      <c r="AG609" s="115">
        <v>0</v>
      </c>
      <c r="AH609" s="115">
        <v>0</v>
      </c>
      <c r="AI609" s="115">
        <v>0</v>
      </c>
      <c r="AJ609" s="115">
        <v>0</v>
      </c>
      <c r="AK609" s="115">
        <v>0</v>
      </c>
      <c r="AL609" s="115">
        <v>0</v>
      </c>
      <c r="AM609" s="115">
        <f t="shared" si="9"/>
        <v>0</v>
      </c>
      <c r="AP609" s="70"/>
    </row>
    <row r="610" spans="1:42" ht="33" hidden="1" customHeight="1">
      <c r="A610" s="87">
        <v>2326</v>
      </c>
      <c r="B610" s="88" t="s">
        <v>615</v>
      </c>
      <c r="C610" s="117" t="s">
        <v>1301</v>
      </c>
      <c r="D610" s="115">
        <v>0</v>
      </c>
      <c r="E610" s="115">
        <v>0</v>
      </c>
      <c r="F610" s="115">
        <v>0</v>
      </c>
      <c r="G610" s="115">
        <v>0</v>
      </c>
      <c r="H610" s="115">
        <v>0</v>
      </c>
      <c r="I610" s="115">
        <v>0</v>
      </c>
      <c r="J610" s="115">
        <v>0</v>
      </c>
      <c r="K610" s="115">
        <v>0</v>
      </c>
      <c r="L610" s="115">
        <v>0</v>
      </c>
      <c r="M610" s="115">
        <v>0</v>
      </c>
      <c r="N610" s="115">
        <v>0</v>
      </c>
      <c r="O610" s="115">
        <v>0</v>
      </c>
      <c r="P610" s="115">
        <v>0</v>
      </c>
      <c r="Q610" s="115">
        <v>0</v>
      </c>
      <c r="R610" s="115">
        <v>0</v>
      </c>
      <c r="S610" s="115">
        <v>0</v>
      </c>
      <c r="T610" s="115">
        <v>0</v>
      </c>
      <c r="U610" s="115">
        <v>0</v>
      </c>
      <c r="V610" s="115">
        <v>0</v>
      </c>
      <c r="W610" s="115">
        <v>0</v>
      </c>
      <c r="X610" s="115">
        <v>0</v>
      </c>
      <c r="Y610" s="115">
        <v>0</v>
      </c>
      <c r="Z610" s="115">
        <v>0</v>
      </c>
      <c r="AA610" s="115">
        <v>0</v>
      </c>
      <c r="AB610" s="115">
        <v>0</v>
      </c>
      <c r="AC610" s="115">
        <v>0</v>
      </c>
      <c r="AD610" s="115">
        <v>0</v>
      </c>
      <c r="AE610" s="115">
        <v>0</v>
      </c>
      <c r="AF610" s="115">
        <v>0</v>
      </c>
      <c r="AG610" s="115">
        <v>0</v>
      </c>
      <c r="AH610" s="115">
        <v>0</v>
      </c>
      <c r="AI610" s="115">
        <v>0</v>
      </c>
      <c r="AJ610" s="115">
        <v>0</v>
      </c>
      <c r="AK610" s="115">
        <v>0</v>
      </c>
      <c r="AL610" s="115">
        <v>0</v>
      </c>
      <c r="AM610" s="115">
        <f t="shared" si="9"/>
        <v>0</v>
      </c>
      <c r="AP610" s="70"/>
    </row>
    <row r="611" spans="1:42" ht="33" hidden="1" customHeight="1">
      <c r="A611" s="87">
        <v>2327</v>
      </c>
      <c r="B611" s="88" t="s">
        <v>616</v>
      </c>
      <c r="C611" s="117" t="s">
        <v>1301</v>
      </c>
      <c r="D611" s="115">
        <v>0</v>
      </c>
      <c r="E611" s="115">
        <v>0</v>
      </c>
      <c r="F611" s="115">
        <v>0</v>
      </c>
      <c r="G611" s="115">
        <v>0</v>
      </c>
      <c r="H611" s="115">
        <v>0</v>
      </c>
      <c r="I611" s="115">
        <v>0</v>
      </c>
      <c r="J611" s="115">
        <v>0</v>
      </c>
      <c r="K611" s="115">
        <v>0</v>
      </c>
      <c r="L611" s="115">
        <v>0</v>
      </c>
      <c r="M611" s="115">
        <v>0</v>
      </c>
      <c r="N611" s="115">
        <v>0</v>
      </c>
      <c r="O611" s="115">
        <v>0</v>
      </c>
      <c r="P611" s="115">
        <v>0</v>
      </c>
      <c r="Q611" s="115">
        <v>0</v>
      </c>
      <c r="R611" s="115">
        <v>0</v>
      </c>
      <c r="S611" s="115">
        <v>0</v>
      </c>
      <c r="T611" s="115">
        <v>0</v>
      </c>
      <c r="U611" s="115">
        <v>0</v>
      </c>
      <c r="V611" s="115">
        <v>0</v>
      </c>
      <c r="W611" s="115">
        <v>0</v>
      </c>
      <c r="X611" s="115">
        <v>0</v>
      </c>
      <c r="Y611" s="115">
        <v>0</v>
      </c>
      <c r="Z611" s="115">
        <v>0</v>
      </c>
      <c r="AA611" s="115">
        <v>0</v>
      </c>
      <c r="AB611" s="115">
        <v>0</v>
      </c>
      <c r="AC611" s="115">
        <v>0</v>
      </c>
      <c r="AD611" s="115">
        <v>0</v>
      </c>
      <c r="AE611" s="115">
        <v>0</v>
      </c>
      <c r="AF611" s="115">
        <v>0</v>
      </c>
      <c r="AG611" s="115">
        <v>0</v>
      </c>
      <c r="AH611" s="115">
        <v>0</v>
      </c>
      <c r="AI611" s="115">
        <v>0</v>
      </c>
      <c r="AJ611" s="115">
        <v>0</v>
      </c>
      <c r="AK611" s="115">
        <v>0</v>
      </c>
      <c r="AL611" s="115">
        <v>0</v>
      </c>
      <c r="AM611" s="115">
        <f t="shared" si="9"/>
        <v>0</v>
      </c>
      <c r="AP611" s="70"/>
    </row>
    <row r="612" spans="1:42" ht="33" hidden="1" customHeight="1">
      <c r="A612" s="87">
        <v>2328</v>
      </c>
      <c r="B612" s="88" t="s">
        <v>1279</v>
      </c>
      <c r="C612" s="117" t="s">
        <v>1301</v>
      </c>
      <c r="D612" s="115">
        <v>0</v>
      </c>
      <c r="E612" s="115">
        <v>0</v>
      </c>
      <c r="F612" s="115">
        <v>0</v>
      </c>
      <c r="G612" s="115">
        <v>0</v>
      </c>
      <c r="H612" s="115">
        <v>0</v>
      </c>
      <c r="I612" s="115">
        <v>0</v>
      </c>
      <c r="J612" s="115">
        <v>0</v>
      </c>
      <c r="K612" s="115">
        <v>0</v>
      </c>
      <c r="L612" s="115">
        <v>0</v>
      </c>
      <c r="M612" s="115">
        <v>0</v>
      </c>
      <c r="N612" s="115">
        <v>0</v>
      </c>
      <c r="O612" s="115">
        <v>0</v>
      </c>
      <c r="P612" s="115">
        <v>0</v>
      </c>
      <c r="Q612" s="115">
        <v>0</v>
      </c>
      <c r="R612" s="115">
        <v>0</v>
      </c>
      <c r="S612" s="115">
        <v>0</v>
      </c>
      <c r="T612" s="115">
        <v>0</v>
      </c>
      <c r="U612" s="115">
        <v>0</v>
      </c>
      <c r="V612" s="115">
        <v>0</v>
      </c>
      <c r="W612" s="115">
        <v>0</v>
      </c>
      <c r="X612" s="115">
        <v>0</v>
      </c>
      <c r="Y612" s="115">
        <v>0</v>
      </c>
      <c r="Z612" s="115">
        <v>0</v>
      </c>
      <c r="AA612" s="115">
        <v>0</v>
      </c>
      <c r="AB612" s="115">
        <v>0</v>
      </c>
      <c r="AC612" s="115">
        <v>0</v>
      </c>
      <c r="AD612" s="115">
        <v>0</v>
      </c>
      <c r="AE612" s="115">
        <v>0</v>
      </c>
      <c r="AF612" s="115">
        <v>0</v>
      </c>
      <c r="AG612" s="115">
        <v>0</v>
      </c>
      <c r="AH612" s="115">
        <v>0</v>
      </c>
      <c r="AI612" s="115">
        <v>0</v>
      </c>
      <c r="AJ612" s="115">
        <v>0</v>
      </c>
      <c r="AK612" s="115">
        <v>0</v>
      </c>
      <c r="AL612" s="115">
        <v>0</v>
      </c>
      <c r="AM612" s="115">
        <f t="shared" si="9"/>
        <v>0</v>
      </c>
      <c r="AP612" s="70"/>
    </row>
    <row r="613" spans="1:42" ht="33" customHeight="1">
      <c r="A613" s="87" t="s">
        <v>627</v>
      </c>
      <c r="B613" s="88" t="s">
        <v>1235</v>
      </c>
      <c r="C613" s="89" t="s">
        <v>1414</v>
      </c>
      <c r="D613" s="115">
        <v>0</v>
      </c>
      <c r="E613" s="115">
        <v>0</v>
      </c>
      <c r="F613" s="115">
        <v>0</v>
      </c>
      <c r="G613" s="115">
        <v>238975.08</v>
      </c>
      <c r="H613" s="115">
        <v>0</v>
      </c>
      <c r="I613" s="115">
        <v>0</v>
      </c>
      <c r="J613" s="115">
        <v>0</v>
      </c>
      <c r="K613" s="115">
        <v>0</v>
      </c>
      <c r="L613" s="115">
        <v>0</v>
      </c>
      <c r="M613" s="115">
        <v>0</v>
      </c>
      <c r="N613" s="115">
        <v>0</v>
      </c>
      <c r="O613" s="115">
        <v>0</v>
      </c>
      <c r="P613" s="115">
        <v>0</v>
      </c>
      <c r="Q613" s="115">
        <v>0</v>
      </c>
      <c r="R613" s="115">
        <v>0</v>
      </c>
      <c r="S613" s="115">
        <v>0</v>
      </c>
      <c r="T613" s="115">
        <v>0</v>
      </c>
      <c r="U613" s="115">
        <v>0</v>
      </c>
      <c r="V613" s="115">
        <v>0</v>
      </c>
      <c r="W613" s="115">
        <v>0</v>
      </c>
      <c r="X613" s="115">
        <v>0</v>
      </c>
      <c r="Y613" s="115">
        <v>0</v>
      </c>
      <c r="Z613" s="115">
        <v>0</v>
      </c>
      <c r="AA613" s="115">
        <v>0</v>
      </c>
      <c r="AB613" s="115">
        <v>0</v>
      </c>
      <c r="AC613" s="115">
        <v>0</v>
      </c>
      <c r="AD613" s="115">
        <v>0</v>
      </c>
      <c r="AE613" s="115">
        <v>0</v>
      </c>
      <c r="AF613" s="115">
        <v>0</v>
      </c>
      <c r="AG613" s="115">
        <v>0</v>
      </c>
      <c r="AH613" s="115">
        <v>0</v>
      </c>
      <c r="AI613" s="115">
        <v>0</v>
      </c>
      <c r="AJ613" s="115">
        <v>0</v>
      </c>
      <c r="AK613" s="115">
        <v>0</v>
      </c>
      <c r="AL613" s="115">
        <v>0</v>
      </c>
      <c r="AM613" s="115">
        <f t="shared" si="9"/>
        <v>238975.08</v>
      </c>
      <c r="AP613" s="70"/>
    </row>
    <row r="614" spans="1:42" ht="33" hidden="1" customHeight="1">
      <c r="A614" s="87" t="s">
        <v>1302</v>
      </c>
      <c r="B614" s="88" t="s">
        <v>1303</v>
      </c>
      <c r="C614" s="117" t="s">
        <v>1301</v>
      </c>
      <c r="D614" s="115">
        <v>0</v>
      </c>
      <c r="E614" s="115">
        <v>0</v>
      </c>
      <c r="F614" s="115">
        <v>0</v>
      </c>
      <c r="G614" s="115">
        <v>0</v>
      </c>
      <c r="H614" s="115">
        <v>0</v>
      </c>
      <c r="I614" s="115">
        <v>0</v>
      </c>
      <c r="J614" s="115">
        <v>0</v>
      </c>
      <c r="K614" s="115">
        <v>0</v>
      </c>
      <c r="L614" s="115">
        <v>0</v>
      </c>
      <c r="M614" s="115">
        <v>0</v>
      </c>
      <c r="N614" s="115">
        <v>0</v>
      </c>
      <c r="O614" s="115">
        <v>0</v>
      </c>
      <c r="P614" s="115">
        <v>0</v>
      </c>
      <c r="Q614" s="115">
        <v>0</v>
      </c>
      <c r="R614" s="115">
        <v>0</v>
      </c>
      <c r="S614" s="115">
        <v>0</v>
      </c>
      <c r="T614" s="115">
        <v>0</v>
      </c>
      <c r="U614" s="115">
        <v>0</v>
      </c>
      <c r="V614" s="115">
        <v>0</v>
      </c>
      <c r="W614" s="115">
        <v>0</v>
      </c>
      <c r="X614" s="115">
        <v>0</v>
      </c>
      <c r="Y614" s="115">
        <v>0</v>
      </c>
      <c r="Z614" s="115">
        <v>0</v>
      </c>
      <c r="AA614" s="115">
        <v>0</v>
      </c>
      <c r="AB614" s="115">
        <v>0</v>
      </c>
      <c r="AC614" s="115">
        <v>0</v>
      </c>
      <c r="AD614" s="115">
        <v>0</v>
      </c>
      <c r="AE614" s="115">
        <v>0</v>
      </c>
      <c r="AF614" s="115">
        <v>0</v>
      </c>
      <c r="AG614" s="115">
        <v>0</v>
      </c>
      <c r="AH614" s="115">
        <v>0</v>
      </c>
      <c r="AI614" s="115">
        <v>0</v>
      </c>
      <c r="AJ614" s="115">
        <v>0</v>
      </c>
      <c r="AK614" s="115">
        <v>0</v>
      </c>
      <c r="AL614" s="115">
        <v>0</v>
      </c>
      <c r="AM614" s="115">
        <f t="shared" si="9"/>
        <v>0</v>
      </c>
      <c r="AP614" s="70"/>
    </row>
    <row r="615" spans="1:42" ht="33" hidden="1" customHeight="1">
      <c r="A615" s="211" t="s">
        <v>631</v>
      </c>
      <c r="B615" s="90" t="s">
        <v>1237</v>
      </c>
      <c r="C615" s="117" t="s">
        <v>1301</v>
      </c>
      <c r="D615" s="116">
        <v>0</v>
      </c>
      <c r="E615" s="116">
        <v>0</v>
      </c>
      <c r="F615" s="116">
        <v>0</v>
      </c>
      <c r="G615" s="116">
        <v>0</v>
      </c>
      <c r="H615" s="116">
        <v>0</v>
      </c>
      <c r="I615" s="116">
        <v>0</v>
      </c>
      <c r="J615" s="116">
        <v>0</v>
      </c>
      <c r="K615" s="116">
        <v>0</v>
      </c>
      <c r="L615" s="116">
        <v>0</v>
      </c>
      <c r="M615" s="116">
        <v>0</v>
      </c>
      <c r="N615" s="116">
        <v>0</v>
      </c>
      <c r="O615" s="116">
        <v>0</v>
      </c>
      <c r="P615" s="116">
        <v>0</v>
      </c>
      <c r="Q615" s="116">
        <v>0</v>
      </c>
      <c r="R615" s="116">
        <v>0</v>
      </c>
      <c r="S615" s="116">
        <v>0</v>
      </c>
      <c r="T615" s="116">
        <v>0</v>
      </c>
      <c r="U615" s="116">
        <v>0</v>
      </c>
      <c r="V615" s="116">
        <v>0</v>
      </c>
      <c r="W615" s="116">
        <v>0</v>
      </c>
      <c r="X615" s="116">
        <v>0</v>
      </c>
      <c r="Y615" s="115">
        <v>0</v>
      </c>
      <c r="Z615" s="115">
        <v>0</v>
      </c>
      <c r="AA615" s="115">
        <v>0</v>
      </c>
      <c r="AB615" s="115">
        <v>0</v>
      </c>
      <c r="AC615" s="115">
        <v>0</v>
      </c>
      <c r="AD615" s="115">
        <v>0</v>
      </c>
      <c r="AE615" s="115">
        <v>0</v>
      </c>
      <c r="AF615" s="115">
        <v>0</v>
      </c>
      <c r="AG615" s="115">
        <v>0</v>
      </c>
      <c r="AH615" s="115">
        <v>0</v>
      </c>
      <c r="AI615" s="115">
        <v>0</v>
      </c>
      <c r="AJ615" s="115">
        <v>0</v>
      </c>
      <c r="AK615" s="115">
        <v>0</v>
      </c>
      <c r="AL615" s="115">
        <v>0</v>
      </c>
      <c r="AM615" s="115">
        <f t="shared" ref="AM588:AM615" si="10">SUM(D615:AL615)</f>
        <v>0</v>
      </c>
      <c r="AP615" s="70"/>
    </row>
    <row r="616" spans="1:42" ht="4.5" customHeight="1">
      <c r="A616" s="59"/>
      <c r="B616" s="60"/>
      <c r="C616" s="61"/>
      <c r="D616" s="95"/>
      <c r="E616" s="95"/>
      <c r="F616" s="95"/>
      <c r="G616" s="95"/>
      <c r="H616" s="95"/>
      <c r="I616" s="95"/>
      <c r="J616" s="95"/>
      <c r="K616" s="95"/>
      <c r="L616" s="95"/>
      <c r="M616" s="95"/>
      <c r="N616" s="95"/>
      <c r="O616" s="95"/>
      <c r="P616" s="95"/>
      <c r="Q616" s="95"/>
      <c r="R616" s="95"/>
      <c r="S616" s="95"/>
      <c r="T616" s="95"/>
      <c r="U616" s="95"/>
      <c r="V616" s="95"/>
      <c r="W616" s="95"/>
      <c r="X616" s="95"/>
      <c r="Y616" s="95"/>
      <c r="Z616" s="95"/>
      <c r="AA616" s="95"/>
      <c r="AB616" s="95"/>
      <c r="AC616" s="95"/>
      <c r="AD616" s="95"/>
      <c r="AE616" s="95"/>
      <c r="AF616" s="95"/>
      <c r="AG616" s="95"/>
      <c r="AH616" s="95"/>
      <c r="AI616" s="95"/>
      <c r="AJ616" s="95"/>
      <c r="AK616" s="95"/>
      <c r="AL616" s="95"/>
      <c r="AM616" s="96"/>
      <c r="AP616" s="18"/>
    </row>
    <row r="617" spans="1:42" ht="18.95" customHeight="1" thickBot="1">
      <c r="A617" s="59"/>
      <c r="B617" s="186" t="s">
        <v>637</v>
      </c>
      <c r="C617" s="186"/>
      <c r="D617" s="185">
        <f t="shared" ref="D617:AL617" si="11">SUBTOTAL(9,D11:D615)</f>
        <v>38315512.25</v>
      </c>
      <c r="E617" s="185">
        <f t="shared" si="11"/>
        <v>38315512.25</v>
      </c>
      <c r="F617" s="185">
        <f t="shared" si="11"/>
        <v>1156352144.1299999</v>
      </c>
      <c r="G617" s="185">
        <f t="shared" si="11"/>
        <v>40673889.81000001</v>
      </c>
      <c r="H617" s="185">
        <f t="shared" si="11"/>
        <v>0</v>
      </c>
      <c r="I617" s="185">
        <f t="shared" si="11"/>
        <v>341532.41</v>
      </c>
      <c r="J617" s="185">
        <f t="shared" si="11"/>
        <v>1045304156.8399999</v>
      </c>
      <c r="K617" s="185">
        <f t="shared" si="11"/>
        <v>0</v>
      </c>
      <c r="L617" s="185">
        <f t="shared" si="11"/>
        <v>95620.02</v>
      </c>
      <c r="M617" s="185">
        <f t="shared" si="11"/>
        <v>6514873.0700000012</v>
      </c>
      <c r="N617" s="185">
        <f t="shared" si="11"/>
        <v>0</v>
      </c>
      <c r="O617" s="185">
        <f t="shared" si="11"/>
        <v>137127397.70999998</v>
      </c>
      <c r="P617" s="185">
        <f t="shared" si="11"/>
        <v>275730.78999999998</v>
      </c>
      <c r="Q617" s="185">
        <f t="shared" si="11"/>
        <v>69965850.079999998</v>
      </c>
      <c r="R617" s="185">
        <f t="shared" si="11"/>
        <v>95346176.680000007</v>
      </c>
      <c r="S617" s="185">
        <f t="shared" si="11"/>
        <v>48496610.780000001</v>
      </c>
      <c r="T617" s="185">
        <f t="shared" si="11"/>
        <v>0</v>
      </c>
      <c r="U617" s="185">
        <f t="shared" si="11"/>
        <v>0</v>
      </c>
      <c r="V617" s="185">
        <f t="shared" si="11"/>
        <v>0</v>
      </c>
      <c r="W617" s="185">
        <f t="shared" si="11"/>
        <v>0</v>
      </c>
      <c r="X617" s="185">
        <f t="shared" si="11"/>
        <v>0</v>
      </c>
      <c r="Y617" s="185">
        <f t="shared" si="11"/>
        <v>2058</v>
      </c>
      <c r="Z617" s="185">
        <f t="shared" si="11"/>
        <v>0</v>
      </c>
      <c r="AA617" s="185">
        <f t="shared" si="11"/>
        <v>0</v>
      </c>
      <c r="AB617" s="185">
        <f t="shared" si="11"/>
        <v>288698375.24000001</v>
      </c>
      <c r="AC617" s="185">
        <f t="shared" si="11"/>
        <v>0</v>
      </c>
      <c r="AD617" s="185">
        <f t="shared" si="11"/>
        <v>0</v>
      </c>
      <c r="AE617" s="185">
        <f t="shared" si="11"/>
        <v>1502183.9300000004</v>
      </c>
      <c r="AF617" s="185">
        <f t="shared" si="11"/>
        <v>0</v>
      </c>
      <c r="AG617" s="185">
        <f t="shared" si="11"/>
        <v>0</v>
      </c>
      <c r="AH617" s="185">
        <f t="shared" si="11"/>
        <v>165893936.26999998</v>
      </c>
      <c r="AI617" s="185">
        <f t="shared" si="11"/>
        <v>0</v>
      </c>
      <c r="AJ617" s="185">
        <f t="shared" si="11"/>
        <v>0.05</v>
      </c>
      <c r="AK617" s="185">
        <f t="shared" si="11"/>
        <v>0</v>
      </c>
      <c r="AL617" s="185">
        <f t="shared" ref="AL617" si="12">SUBTOTAL(9,AL11:AL615)</f>
        <v>0</v>
      </c>
      <c r="AM617" s="185">
        <f>+SUBTOTAL(9,AM11:AM615)</f>
        <v>3133221560.3099999</v>
      </c>
    </row>
    <row r="618" spans="1:42" ht="15.75" thickTop="1">
      <c r="A618" s="23"/>
      <c r="B618" s="24"/>
      <c r="C618" s="25"/>
      <c r="D618" s="91"/>
      <c r="E618" s="91"/>
      <c r="F618" s="91"/>
      <c r="G618" s="91"/>
      <c r="H618" s="91"/>
      <c r="I618" s="91"/>
      <c r="J618" s="91"/>
      <c r="K618" s="91"/>
      <c r="L618" s="91"/>
      <c r="M618" s="91"/>
      <c r="N618" s="91"/>
      <c r="O618" s="91"/>
      <c r="P618" s="91"/>
      <c r="Q618" s="91"/>
      <c r="R618" s="91"/>
      <c r="S618" s="91"/>
      <c r="T618" s="91"/>
      <c r="U618" s="91"/>
      <c r="V618" s="91"/>
      <c r="W618" s="91"/>
      <c r="X618" s="91"/>
      <c r="Y618" s="91"/>
      <c r="Z618" s="91"/>
      <c r="AA618" s="91"/>
      <c r="AB618" s="91"/>
      <c r="AC618" s="91"/>
      <c r="AD618" s="91"/>
      <c r="AE618" s="91"/>
      <c r="AF618" s="91"/>
      <c r="AG618" s="91"/>
      <c r="AH618" s="91"/>
      <c r="AI618" s="91"/>
      <c r="AJ618" s="91"/>
      <c r="AK618" s="91"/>
      <c r="AL618" s="91"/>
      <c r="AM618" s="92"/>
    </row>
    <row r="620" spans="1:42">
      <c r="AM620" s="249"/>
    </row>
    <row r="621" spans="1:42" s="19" customFormat="1" hidden="1">
      <c r="D621" s="97"/>
      <c r="E621" s="97"/>
      <c r="F621" s="97"/>
      <c r="G621" s="97"/>
      <c r="H621" s="97"/>
      <c r="I621" s="97"/>
      <c r="J621" s="97"/>
      <c r="K621" s="97"/>
      <c r="L621" s="97"/>
      <c r="M621" s="97"/>
      <c r="N621" s="97"/>
      <c r="O621" s="97"/>
      <c r="P621" s="97"/>
      <c r="Q621" s="97"/>
      <c r="R621" s="97"/>
      <c r="S621" s="97"/>
      <c r="T621" s="97"/>
      <c r="U621" s="97"/>
      <c r="V621" s="97"/>
      <c r="W621" s="97"/>
      <c r="X621" s="97"/>
      <c r="Y621" s="97"/>
      <c r="Z621" s="97"/>
      <c r="AA621" s="97"/>
      <c r="AB621" s="97"/>
      <c r="AC621" s="97"/>
      <c r="AD621" s="97"/>
      <c r="AE621" s="97"/>
      <c r="AF621" s="97"/>
      <c r="AG621" s="97"/>
      <c r="AH621" s="97"/>
      <c r="AI621" s="97"/>
      <c r="AJ621" s="97"/>
      <c r="AK621" s="97"/>
      <c r="AL621" s="97"/>
      <c r="AM621" s="97"/>
      <c r="AO621" s="97"/>
    </row>
    <row r="622" spans="1:42" hidden="1"/>
    <row r="623" spans="1:42" hidden="1"/>
    <row r="624" spans="1:42" hidden="1"/>
    <row r="625" spans="3:39" hidden="1"/>
    <row r="626" spans="3:39" ht="15.75" hidden="1" thickBot="1">
      <c r="C626" s="21"/>
      <c r="D626" s="99"/>
      <c r="E626" s="99"/>
      <c r="F626" s="99"/>
      <c r="G626" s="99"/>
      <c r="H626" s="99"/>
      <c r="I626" s="99"/>
      <c r="J626" s="99"/>
      <c r="K626" s="99"/>
      <c r="L626" s="99"/>
      <c r="M626" s="99"/>
      <c r="N626" s="99"/>
      <c r="O626" s="99"/>
      <c r="P626" s="99"/>
      <c r="Q626" s="99"/>
      <c r="R626" s="99"/>
      <c r="S626" s="99"/>
      <c r="T626" s="99"/>
      <c r="U626" s="99"/>
      <c r="V626" s="99"/>
      <c r="W626" s="99"/>
      <c r="X626" s="99"/>
      <c r="Y626" s="99"/>
      <c r="Z626" s="99"/>
      <c r="AA626" s="99"/>
      <c r="AB626" s="99"/>
      <c r="AC626" s="99"/>
      <c r="AD626" s="99"/>
      <c r="AE626" s="99"/>
      <c r="AF626" s="99"/>
      <c r="AG626" s="99"/>
      <c r="AH626" s="99"/>
      <c r="AI626" s="99"/>
      <c r="AJ626" s="99"/>
      <c r="AK626" s="99"/>
      <c r="AL626" s="99"/>
      <c r="AM626" s="97"/>
    </row>
    <row r="627" spans="3:39" hidden="1">
      <c r="AM627" s="97"/>
    </row>
    <row r="628" spans="3:39">
      <c r="AM628" s="250"/>
    </row>
    <row r="629" spans="3:39">
      <c r="AM629" s="250"/>
    </row>
    <row r="630" spans="3:39">
      <c r="AM630" s="250"/>
    </row>
    <row r="631" spans="3:39">
      <c r="AM631" s="250"/>
    </row>
  </sheetData>
  <sheetProtection formatCells="0" formatColumns="0" formatRows="0" sort="0" autoFilter="0" pivotTables="0"/>
  <autoFilter ref="A10:AM615">
    <filterColumn colId="38">
      <filters>
        <filter val="1,98"/>
        <filter val="1.067.974,67"/>
        <filter val="1.070,00"/>
        <filter val="1.116.294,09"/>
        <filter val="1.223.411,00"/>
        <filter val="1.350,00"/>
        <filter val="1.417.129,37"/>
        <filter val="1.500,00"/>
        <filter val="1.622,00"/>
        <filter val="1.631.119,13"/>
        <filter val="1.650,00"/>
        <filter val="1.686,00"/>
        <filter val="1.726.791,13"/>
        <filter val="1.882.222,79"/>
        <filter val="1.947.053.979,17"/>
        <filter val="10.094.315,34"/>
        <filter val="10.136.858,13"/>
        <filter val="10.854,90"/>
        <filter val="10.934,02"/>
        <filter val="100,00"/>
        <filter val="102.587,91"/>
        <filter val="109.262,10"/>
        <filter val="11.392.448,05"/>
        <filter val="11.725.299,96"/>
        <filter val="11.765,54"/>
        <filter val="11.908.236,06"/>
        <filter val="12.942,55"/>
        <filter val="122.841,30"/>
        <filter val="13.238,00"/>
        <filter val="13.557,57"/>
        <filter val="134.991,50"/>
        <filter val="14.663.275,20"/>
        <filter val="140.083,80"/>
        <filter val="143.213,03"/>
        <filter val="149.391,28"/>
        <filter val="152.225.837,57"/>
        <filter val="196.739,00"/>
        <filter val="2.036,52"/>
        <filter val="2.099.982,50"/>
        <filter val="2.182,59"/>
        <filter val="2.250,00"/>
        <filter val="2.264,99"/>
        <filter val="2.570.803,00"/>
        <filter val="2.696.176,12"/>
        <filter val="21.667.256,08"/>
        <filter val="212.661,23"/>
        <filter val="218,55"/>
        <filter val="238.975,08"/>
        <filter val="26.324,10"/>
        <filter val="26.478,36"/>
        <filter val="260,00"/>
        <filter val="262.004,00"/>
        <filter val="28.598.792,39"/>
        <filter val="29.817,37"/>
        <filter val="3.228.166,63"/>
        <filter val="3.400,00"/>
        <filter val="3.740.417,65"/>
        <filter val="3.935.082,58"/>
        <filter val="31.183,79"/>
        <filter val="31.919.405,85"/>
        <filter val="314.621.959,95"/>
        <filter val="326.531.499,47"/>
        <filter val="348.240,80"/>
        <filter val="359.755,35"/>
        <filter val="370.492,50"/>
        <filter val="38.545.393,23"/>
        <filter val="387.989,84"/>
        <filter val="39.332,62"/>
        <filter val="4.004.118,23"/>
        <filter val="4.547.333,27"/>
        <filter val="4.881,40"/>
        <filter val="400,00"/>
        <filter val="42.195,81"/>
        <filter val="44.307,00"/>
        <filter val="48.078.277,70"/>
        <filter val="499.211,58"/>
        <filter val="5.574,81"/>
        <filter val="5.864.042,40"/>
        <filter val="5.876.196,21"/>
        <filter val="52.738.027,51"/>
        <filter val="579.363,77"/>
        <filter val="6.100,80"/>
        <filter val="6.356.066,38"/>
        <filter val="6.630.422,19"/>
        <filter val="614.527,32"/>
        <filter val="648,93"/>
        <filter val="662.475,83"/>
        <filter val="700,00"/>
        <filter val="709.811,54"/>
        <filter val="77.296,32"/>
        <filter val="780.472,37"/>
        <filter val="791.328,14"/>
        <filter val="801.484,80"/>
        <filter val="82.037,12"/>
        <filter val="86.623,31"/>
        <filter val="9.000,54"/>
        <filter val="9.489.157,08"/>
        <filter val="9.505,00"/>
        <filter val="9.932.119,00"/>
        <filter val="9.936.621,97"/>
        <filter val="918.483,20"/>
        <filter val="94.412,00"/>
        <filter val="959,50"/>
      </filters>
    </filterColumn>
    <sortState ref="A42:AM237">
      <sortCondition descending="1" ref="AM10:AM614"/>
    </sortState>
  </autoFilter>
  <mergeCells count="6">
    <mergeCell ref="A4:AM4"/>
    <mergeCell ref="W9:AL9"/>
    <mergeCell ref="D9:V9"/>
    <mergeCell ref="A7:AM7"/>
    <mergeCell ref="A6:AM6"/>
    <mergeCell ref="A5:AM5"/>
  </mergeCells>
  <printOptions horizontalCentered="1"/>
  <pageMargins left="0.23" right="0.44" top="0.47244094488188981" bottom="0.23622047244094491" header="0.31496062992125984" footer="0.23622047244094491"/>
  <pageSetup scale="33"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249977111117893"/>
  </sheetPr>
  <dimension ref="A1:C50"/>
  <sheetViews>
    <sheetView view="pageBreakPreview" topLeftCell="A22" zoomScale="115" zoomScaleNormal="100" zoomScaleSheetLayoutView="115" workbookViewId="0">
      <selection activeCell="B28" sqref="B28"/>
    </sheetView>
  </sheetViews>
  <sheetFormatPr baseColWidth="10" defaultRowHeight="15"/>
  <cols>
    <col min="1" max="1" width="3.28515625" customWidth="1"/>
    <col min="2" max="2" width="109.7109375" customWidth="1"/>
    <col min="3" max="3" width="2.85546875" customWidth="1"/>
  </cols>
  <sheetData>
    <row r="1" spans="1:3">
      <c r="A1" s="101"/>
      <c r="B1" s="102" t="s">
        <v>646</v>
      </c>
      <c r="C1" s="101"/>
    </row>
    <row r="2" spans="1:3" ht="5.25" customHeight="1">
      <c r="A2" s="101"/>
      <c r="B2" s="103"/>
      <c r="C2" s="101"/>
    </row>
    <row r="3" spans="1:3" ht="78.75">
      <c r="A3" s="101"/>
      <c r="B3" s="104" t="s">
        <v>1329</v>
      </c>
      <c r="C3" s="101"/>
    </row>
    <row r="4" spans="1:3" ht="56.25">
      <c r="A4" s="101"/>
      <c r="B4" s="104" t="s">
        <v>1288</v>
      </c>
      <c r="C4" s="101"/>
    </row>
    <row r="5" spans="1:3" ht="22.5">
      <c r="A5" s="101"/>
      <c r="B5" s="104" t="s">
        <v>1289</v>
      </c>
      <c r="C5" s="101"/>
    </row>
    <row r="6" spans="1:3" ht="15.75" thickBot="1">
      <c r="A6" s="101"/>
      <c r="B6" s="104" t="s">
        <v>1306</v>
      </c>
      <c r="C6" s="101"/>
    </row>
    <row r="7" spans="1:3">
      <c r="A7" s="101"/>
      <c r="B7" s="105" t="s">
        <v>651</v>
      </c>
      <c r="C7" s="101"/>
    </row>
    <row r="8" spans="1:3">
      <c r="A8" s="101"/>
      <c r="B8" s="106" t="s">
        <v>652</v>
      </c>
      <c r="C8" s="101"/>
    </row>
    <row r="9" spans="1:3" ht="23.25" thickBot="1">
      <c r="A9" s="101"/>
      <c r="B9" s="107" t="s">
        <v>1290</v>
      </c>
      <c r="C9" s="101"/>
    </row>
    <row r="10" spans="1:3">
      <c r="A10" s="101"/>
      <c r="B10" s="108" t="s">
        <v>654</v>
      </c>
      <c r="C10" s="101"/>
    </row>
    <row r="11" spans="1:3">
      <c r="A11" s="101"/>
      <c r="B11" s="106" t="s">
        <v>655</v>
      </c>
      <c r="C11" s="101"/>
    </row>
    <row r="12" spans="1:3" ht="57" thickBot="1">
      <c r="A12" s="101"/>
      <c r="B12" s="106" t="s">
        <v>656</v>
      </c>
      <c r="C12" s="101"/>
    </row>
    <row r="13" spans="1:3" ht="57" thickBot="1">
      <c r="A13" s="101"/>
      <c r="B13" s="109" t="s">
        <v>1291</v>
      </c>
      <c r="C13" s="101"/>
    </row>
    <row r="14" spans="1:3" ht="34.5" hidden="1" thickBot="1">
      <c r="A14" s="101"/>
      <c r="B14" s="110" t="s">
        <v>1311</v>
      </c>
      <c r="C14" s="101"/>
    </row>
    <row r="15" spans="1:3" ht="34.5" hidden="1" thickBot="1">
      <c r="A15" s="101"/>
      <c r="B15" s="111" t="s">
        <v>1307</v>
      </c>
      <c r="C15" s="101"/>
    </row>
    <row r="16" spans="1:3" hidden="1">
      <c r="A16" s="101"/>
      <c r="B16" s="105" t="s">
        <v>657</v>
      </c>
      <c r="C16" s="101"/>
    </row>
    <row r="17" spans="1:3" hidden="1">
      <c r="A17" s="101"/>
      <c r="B17" s="106" t="s">
        <v>658</v>
      </c>
      <c r="C17" s="101"/>
    </row>
    <row r="18" spans="1:3" ht="15.75" hidden="1" thickBot="1">
      <c r="A18" s="101"/>
      <c r="B18" s="107" t="s">
        <v>659</v>
      </c>
      <c r="C18" s="101"/>
    </row>
    <row r="19" spans="1:3">
      <c r="A19" s="101"/>
      <c r="B19" s="108" t="s">
        <v>660</v>
      </c>
      <c r="C19" s="101"/>
    </row>
    <row r="20" spans="1:3">
      <c r="A20" s="101"/>
      <c r="B20" s="106" t="s">
        <v>1292</v>
      </c>
      <c r="C20" s="101"/>
    </row>
    <row r="21" spans="1:3" ht="15.75" thickBot="1">
      <c r="A21" s="101"/>
      <c r="B21" s="107" t="s">
        <v>662</v>
      </c>
      <c r="C21" s="101"/>
    </row>
    <row r="22" spans="1:3">
      <c r="A22" s="101"/>
      <c r="B22" s="108" t="s">
        <v>663</v>
      </c>
      <c r="C22" s="101"/>
    </row>
    <row r="23" spans="1:3">
      <c r="A23" s="101"/>
      <c r="B23" s="106" t="s">
        <v>1293</v>
      </c>
      <c r="C23" s="101"/>
    </row>
    <row r="24" spans="1:3" ht="23.25" thickBot="1">
      <c r="A24" s="101"/>
      <c r="B24" s="107" t="s">
        <v>665</v>
      </c>
      <c r="C24" s="101"/>
    </row>
    <row r="25" spans="1:3">
      <c r="A25" s="101"/>
      <c r="B25" s="108" t="s">
        <v>1294</v>
      </c>
      <c r="C25" s="101"/>
    </row>
    <row r="26" spans="1:3">
      <c r="A26" s="101"/>
      <c r="B26" s="106" t="s">
        <v>667</v>
      </c>
      <c r="C26" s="101"/>
    </row>
    <row r="27" spans="1:3" ht="15.75" thickBot="1">
      <c r="A27" s="101"/>
      <c r="B27" s="107" t="s">
        <v>668</v>
      </c>
      <c r="C27" s="101"/>
    </row>
    <row r="28" spans="1:3">
      <c r="A28" s="101"/>
      <c r="B28" s="108" t="s">
        <v>669</v>
      </c>
      <c r="C28" s="101"/>
    </row>
    <row r="29" spans="1:3">
      <c r="A29" s="101"/>
      <c r="B29" s="106" t="s">
        <v>670</v>
      </c>
      <c r="C29" s="101"/>
    </row>
    <row r="30" spans="1:3" ht="15.75" thickBot="1">
      <c r="A30" s="101"/>
      <c r="B30" s="107" t="s">
        <v>671</v>
      </c>
      <c r="C30" s="101"/>
    </row>
    <row r="31" spans="1:3">
      <c r="A31" s="101"/>
      <c r="B31" s="108" t="s">
        <v>672</v>
      </c>
      <c r="C31" s="101"/>
    </row>
    <row r="32" spans="1:3">
      <c r="A32" s="101"/>
      <c r="B32" s="106" t="s">
        <v>673</v>
      </c>
      <c r="C32" s="101"/>
    </row>
    <row r="33" spans="1:3" ht="15.75" thickBot="1">
      <c r="A33" s="101"/>
      <c r="B33" s="107" t="s">
        <v>674</v>
      </c>
      <c r="C33" s="101"/>
    </row>
    <row r="34" spans="1:3">
      <c r="A34" s="101"/>
      <c r="B34" s="108" t="s">
        <v>1295</v>
      </c>
      <c r="C34" s="101"/>
    </row>
    <row r="35" spans="1:3">
      <c r="A35" s="101"/>
      <c r="B35" s="106" t="s">
        <v>676</v>
      </c>
      <c r="C35" s="101"/>
    </row>
    <row r="36" spans="1:3" ht="15.75" thickBot="1">
      <c r="A36" s="101"/>
      <c r="B36" s="107" t="s">
        <v>674</v>
      </c>
      <c r="C36" s="101"/>
    </row>
    <row r="37" spans="1:3">
      <c r="A37" s="101"/>
      <c r="B37" s="108" t="s">
        <v>1308</v>
      </c>
      <c r="C37" s="101"/>
    </row>
    <row r="38" spans="1:3" ht="22.5">
      <c r="A38" s="101"/>
      <c r="B38" s="106" t="s">
        <v>1296</v>
      </c>
      <c r="C38" s="101"/>
    </row>
    <row r="39" spans="1:3" ht="23.25" thickBot="1">
      <c r="A39" s="101"/>
      <c r="B39" s="107" t="s">
        <v>679</v>
      </c>
      <c r="C39" s="101"/>
    </row>
    <row r="40" spans="1:3">
      <c r="A40" s="101"/>
      <c r="B40" s="108" t="s">
        <v>680</v>
      </c>
      <c r="C40" s="101"/>
    </row>
    <row r="41" spans="1:3">
      <c r="A41" s="101"/>
      <c r="B41" s="106" t="s">
        <v>681</v>
      </c>
      <c r="C41" s="101"/>
    </row>
    <row r="42" spans="1:3">
      <c r="A42" s="101"/>
      <c r="B42" s="106" t="s">
        <v>682</v>
      </c>
      <c r="C42" s="101"/>
    </row>
    <row r="43" spans="1:3" ht="23.25" thickBot="1">
      <c r="A43" s="101"/>
      <c r="B43" s="107" t="s">
        <v>1309</v>
      </c>
      <c r="C43" s="101"/>
    </row>
    <row r="44" spans="1:3">
      <c r="A44" s="101"/>
      <c r="B44" s="108" t="s">
        <v>684</v>
      </c>
      <c r="C44" s="101"/>
    </row>
    <row r="45" spans="1:3">
      <c r="A45" s="101"/>
      <c r="B45" s="106" t="s">
        <v>685</v>
      </c>
      <c r="C45" s="101"/>
    </row>
    <row r="46" spans="1:3">
      <c r="A46" s="101"/>
      <c r="B46" s="106" t="s">
        <v>1297</v>
      </c>
      <c r="C46" s="101"/>
    </row>
    <row r="47" spans="1:3">
      <c r="A47" s="101"/>
      <c r="B47" s="106" t="s">
        <v>1298</v>
      </c>
      <c r="C47" s="101"/>
    </row>
    <row r="48" spans="1:3" ht="23.25" thickBot="1">
      <c r="A48" s="101"/>
      <c r="B48" s="107" t="s">
        <v>1299</v>
      </c>
      <c r="C48" s="101"/>
    </row>
    <row r="49" spans="1:3" ht="22.5">
      <c r="A49" s="101"/>
      <c r="B49" s="112" t="s">
        <v>689</v>
      </c>
      <c r="C49" s="101"/>
    </row>
    <row r="50" spans="1:3">
      <c r="A50" s="101"/>
      <c r="B50" s="101"/>
      <c r="C50" s="101"/>
    </row>
  </sheetData>
  <pageMargins left="0.7" right="0.7" top="0.75" bottom="0.75" header="0.3" footer="0.3"/>
  <pageSetup scale="68"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249977111117893"/>
  </sheetPr>
  <dimension ref="A1:P2247"/>
  <sheetViews>
    <sheetView view="pageBreakPreview" zoomScaleNormal="100" zoomScaleSheetLayoutView="100" workbookViewId="0">
      <pane ySplit="9" topLeftCell="A10" activePane="bottomLeft" state="frozen"/>
      <selection activeCell="G12" sqref="G12:K12"/>
      <selection pane="bottomLeft" activeCell="A10" sqref="A10"/>
    </sheetView>
  </sheetViews>
  <sheetFormatPr baseColWidth="10" defaultRowHeight="12.75"/>
  <cols>
    <col min="1" max="1" width="7.140625" style="124" customWidth="1"/>
    <col min="2" max="2" width="4.140625" style="124" customWidth="1"/>
    <col min="3" max="3" width="15.5703125" style="191" customWidth="1"/>
    <col min="4" max="4" width="12.28515625" style="124" bestFit="1" customWidth="1"/>
    <col min="5" max="5" width="14" style="124" customWidth="1"/>
    <col min="6" max="6" width="12.140625" style="124" customWidth="1"/>
    <col min="7" max="7" width="9.42578125" style="124" customWidth="1"/>
    <col min="8" max="8" width="12.42578125" style="124" customWidth="1"/>
    <col min="9" max="9" width="50.28515625" style="131" customWidth="1"/>
    <col min="10" max="13" width="7.28515625" style="124" customWidth="1"/>
    <col min="14" max="15" width="16.85546875" style="200" customWidth="1"/>
    <col min="16" max="16" width="13.85546875" style="124" customWidth="1"/>
    <col min="17" max="16384" width="11.42578125" style="120"/>
  </cols>
  <sheetData>
    <row r="1" spans="1:16">
      <c r="A1" s="208" t="s">
        <v>37</v>
      </c>
      <c r="B1" s="208"/>
      <c r="C1" s="208"/>
      <c r="D1" s="208"/>
      <c r="E1" s="208"/>
      <c r="F1" s="208"/>
      <c r="G1" s="208"/>
      <c r="H1" s="208"/>
      <c r="I1" s="208"/>
      <c r="J1" s="208"/>
      <c r="K1" s="132"/>
      <c r="L1" s="132"/>
      <c r="M1" s="132"/>
      <c r="N1" s="203"/>
      <c r="O1" s="203"/>
      <c r="P1" s="132"/>
    </row>
    <row r="2" spans="1:16">
      <c r="A2" s="208" t="s">
        <v>38</v>
      </c>
      <c r="B2" s="208"/>
      <c r="C2" s="208"/>
      <c r="D2" s="208"/>
      <c r="E2" s="208"/>
      <c r="F2" s="208"/>
      <c r="G2" s="208"/>
      <c r="H2" s="208"/>
      <c r="I2" s="208"/>
      <c r="J2" s="208"/>
      <c r="K2" s="132"/>
      <c r="L2" s="132"/>
      <c r="M2" s="132"/>
      <c r="N2" s="203"/>
      <c r="O2" s="203"/>
      <c r="P2" s="132"/>
    </row>
    <row r="3" spans="1:16">
      <c r="A3" s="208" t="s">
        <v>39</v>
      </c>
      <c r="B3" s="208"/>
      <c r="C3" s="208"/>
      <c r="D3" s="208"/>
      <c r="E3" s="208"/>
      <c r="F3" s="208"/>
      <c r="G3" s="208"/>
      <c r="H3" s="208"/>
      <c r="I3" s="208"/>
      <c r="J3" s="208"/>
      <c r="K3" s="132"/>
      <c r="L3" s="132"/>
      <c r="M3" s="132"/>
      <c r="N3" s="203"/>
      <c r="O3" s="203"/>
      <c r="P3" s="132"/>
    </row>
    <row r="4" spans="1:16">
      <c r="A4" s="208" t="s">
        <v>1443</v>
      </c>
      <c r="B4" s="208"/>
      <c r="C4" s="208"/>
      <c r="D4" s="208"/>
      <c r="E4" s="208"/>
      <c r="F4" s="208"/>
      <c r="G4" s="208"/>
      <c r="H4" s="208"/>
      <c r="I4" s="208"/>
      <c r="J4" s="208"/>
      <c r="K4" s="132"/>
      <c r="L4" s="132"/>
      <c r="M4" s="132"/>
      <c r="N4" s="203"/>
      <c r="O4" s="203"/>
      <c r="P4" s="132"/>
    </row>
    <row r="5" spans="1:16">
      <c r="A5" s="123" t="s">
        <v>1442</v>
      </c>
      <c r="B5" s="118"/>
      <c r="C5" s="118"/>
      <c r="D5" s="118"/>
      <c r="E5" s="134"/>
      <c r="F5" s="118"/>
      <c r="G5" s="118"/>
      <c r="H5" s="118"/>
      <c r="I5" s="128"/>
      <c r="J5" s="119"/>
      <c r="K5" s="132"/>
      <c r="L5" s="132"/>
      <c r="M5" s="132"/>
      <c r="N5" s="203"/>
      <c r="O5" s="203"/>
      <c r="P5" s="132"/>
    </row>
    <row r="6" spans="1:16">
      <c r="A6" s="123"/>
      <c r="B6" s="118"/>
      <c r="C6" s="118"/>
      <c r="D6" s="118"/>
      <c r="E6" s="134"/>
      <c r="F6" s="118"/>
      <c r="G6" s="118"/>
      <c r="H6" s="118"/>
      <c r="I6" s="128"/>
      <c r="J6" s="119"/>
      <c r="K6" s="132"/>
      <c r="L6" s="132"/>
      <c r="M6" s="132"/>
      <c r="N6" s="203"/>
      <c r="O6" s="203"/>
      <c r="P6" s="132"/>
    </row>
    <row r="7" spans="1:16">
      <c r="A7" s="125"/>
      <c r="B7" s="125"/>
      <c r="C7" s="190"/>
      <c r="D7" s="125"/>
      <c r="E7" s="125"/>
      <c r="F7" s="125"/>
      <c r="G7" s="125"/>
      <c r="H7" s="125"/>
      <c r="I7" s="129"/>
      <c r="J7" s="310" t="s">
        <v>1352</v>
      </c>
      <c r="K7" s="311"/>
      <c r="L7" s="310" t="s">
        <v>1351</v>
      </c>
      <c r="M7" s="311"/>
      <c r="N7" s="312"/>
      <c r="O7" s="312"/>
      <c r="P7" s="125"/>
    </row>
    <row r="8" spans="1:16" ht="12.75" customHeight="1">
      <c r="A8" s="308" t="s">
        <v>1353</v>
      </c>
      <c r="B8" s="308" t="s">
        <v>1354</v>
      </c>
      <c r="C8" s="307" t="s">
        <v>1365</v>
      </c>
      <c r="D8" s="307" t="s">
        <v>1348</v>
      </c>
      <c r="E8" s="307" t="s">
        <v>1346</v>
      </c>
      <c r="F8" s="307" t="s">
        <v>1347</v>
      </c>
      <c r="G8" s="307" t="s">
        <v>1349</v>
      </c>
      <c r="H8" s="308" t="s">
        <v>1373</v>
      </c>
      <c r="I8" s="307" t="s">
        <v>1350</v>
      </c>
      <c r="J8" s="308" t="s">
        <v>1356</v>
      </c>
      <c r="K8" s="308" t="s">
        <v>1357</v>
      </c>
      <c r="L8" s="308" t="s">
        <v>1355</v>
      </c>
      <c r="M8" s="308" t="s">
        <v>1358</v>
      </c>
      <c r="N8" s="309" t="s">
        <v>1359</v>
      </c>
      <c r="O8" s="307" t="s">
        <v>1360</v>
      </c>
      <c r="P8" s="307" t="s">
        <v>1368</v>
      </c>
    </row>
    <row r="9" spans="1:16">
      <c r="A9" s="308"/>
      <c r="B9" s="308"/>
      <c r="C9" s="307"/>
      <c r="D9" s="307"/>
      <c r="E9" s="307"/>
      <c r="F9" s="307"/>
      <c r="G9" s="307"/>
      <c r="H9" s="308"/>
      <c r="I9" s="307"/>
      <c r="J9" s="308"/>
      <c r="K9" s="308"/>
      <c r="L9" s="308"/>
      <c r="M9" s="308"/>
      <c r="N9" s="309"/>
      <c r="O9" s="307"/>
      <c r="P9" s="307"/>
    </row>
    <row r="10" spans="1:16" ht="51">
      <c r="A10" s="126">
        <v>340</v>
      </c>
      <c r="B10" s="126"/>
      <c r="C10" s="127" t="s">
        <v>815</v>
      </c>
      <c r="D10" s="121">
        <v>43102</v>
      </c>
      <c r="E10" s="122" t="s">
        <v>1444</v>
      </c>
      <c r="F10" s="122" t="s">
        <v>6</v>
      </c>
      <c r="G10" s="122">
        <v>632267</v>
      </c>
      <c r="H10" s="126"/>
      <c r="I10" s="130" t="s">
        <v>3681</v>
      </c>
      <c r="J10" s="126"/>
      <c r="K10" s="126"/>
      <c r="L10" s="126"/>
      <c r="M10" s="126"/>
      <c r="N10" s="216">
        <v>0</v>
      </c>
      <c r="O10" s="216">
        <v>78676.59</v>
      </c>
      <c r="P10" s="126" t="s">
        <v>1318</v>
      </c>
    </row>
    <row r="11" spans="1:16" ht="51">
      <c r="A11" s="126">
        <v>340</v>
      </c>
      <c r="B11" s="126"/>
      <c r="C11" s="127" t="s">
        <v>815</v>
      </c>
      <c r="D11" s="121">
        <v>43102</v>
      </c>
      <c r="E11" s="122" t="s">
        <v>1445</v>
      </c>
      <c r="F11" s="122" t="s">
        <v>6</v>
      </c>
      <c r="G11" s="122">
        <v>632269</v>
      </c>
      <c r="H11" s="126"/>
      <c r="I11" s="130" t="s">
        <v>3682</v>
      </c>
      <c r="J11" s="126"/>
      <c r="K11" s="126"/>
      <c r="L11" s="126"/>
      <c r="M11" s="126"/>
      <c r="N11" s="217">
        <v>0</v>
      </c>
      <c r="O11" s="217">
        <v>79070.69</v>
      </c>
      <c r="P11" s="126" t="s">
        <v>1318</v>
      </c>
    </row>
    <row r="12" spans="1:16" ht="63.75">
      <c r="A12" s="126" t="s">
        <v>623</v>
      </c>
      <c r="B12" s="126"/>
      <c r="C12" s="127" t="s">
        <v>716</v>
      </c>
      <c r="D12" s="121">
        <v>43102</v>
      </c>
      <c r="E12" s="122" t="s">
        <v>1446</v>
      </c>
      <c r="F12" s="122" t="s">
        <v>1259</v>
      </c>
      <c r="G12" s="122">
        <v>16202376</v>
      </c>
      <c r="H12" s="126"/>
      <c r="I12" s="130" t="s">
        <v>3683</v>
      </c>
      <c r="J12" s="126"/>
      <c r="K12" s="126"/>
      <c r="L12" s="126"/>
      <c r="M12" s="126"/>
      <c r="N12" s="217">
        <v>0</v>
      </c>
      <c r="O12" s="217">
        <v>576827.4</v>
      </c>
      <c r="P12" s="126" t="s">
        <v>1318</v>
      </c>
    </row>
    <row r="13" spans="1:16" ht="63.75">
      <c r="A13" s="126" t="s">
        <v>623</v>
      </c>
      <c r="B13" s="126"/>
      <c r="C13" s="127" t="s">
        <v>716</v>
      </c>
      <c r="D13" s="121">
        <v>43102</v>
      </c>
      <c r="E13" s="122" t="s">
        <v>1447</v>
      </c>
      <c r="F13" s="122" t="s">
        <v>1259</v>
      </c>
      <c r="G13" s="122">
        <v>16202377</v>
      </c>
      <c r="H13" s="126"/>
      <c r="I13" s="130" t="s">
        <v>3684</v>
      </c>
      <c r="J13" s="126"/>
      <c r="K13" s="126"/>
      <c r="L13" s="126"/>
      <c r="M13" s="126"/>
      <c r="N13" s="217">
        <v>0</v>
      </c>
      <c r="O13" s="217">
        <v>19057.8</v>
      </c>
      <c r="P13" s="126" t="s">
        <v>1318</v>
      </c>
    </row>
    <row r="14" spans="1:16" ht="76.5">
      <c r="A14" s="126">
        <v>373</v>
      </c>
      <c r="B14" s="126"/>
      <c r="C14" s="127" t="s">
        <v>1272</v>
      </c>
      <c r="D14" s="121">
        <v>43102</v>
      </c>
      <c r="E14" s="122" t="s">
        <v>1448</v>
      </c>
      <c r="F14" s="122" t="s">
        <v>1319</v>
      </c>
      <c r="G14" s="122">
        <v>16202379</v>
      </c>
      <c r="H14" s="126"/>
      <c r="I14" s="130" t="s">
        <v>3685</v>
      </c>
      <c r="J14" s="126"/>
      <c r="K14" s="126"/>
      <c r="L14" s="126"/>
      <c r="M14" s="126"/>
      <c r="N14" s="217">
        <v>0</v>
      </c>
      <c r="O14" s="217">
        <v>11929535.51</v>
      </c>
      <c r="P14" s="126" t="s">
        <v>1318</v>
      </c>
    </row>
    <row r="15" spans="1:16" ht="76.5">
      <c r="A15" s="126">
        <v>373</v>
      </c>
      <c r="B15" s="126"/>
      <c r="C15" s="127" t="s">
        <v>1272</v>
      </c>
      <c r="D15" s="121">
        <v>43102</v>
      </c>
      <c r="E15" s="122" t="s">
        <v>1449</v>
      </c>
      <c r="F15" s="122" t="s">
        <v>1319</v>
      </c>
      <c r="G15" s="122">
        <v>16202378</v>
      </c>
      <c r="H15" s="126"/>
      <c r="I15" s="130" t="s">
        <v>3686</v>
      </c>
      <c r="J15" s="126"/>
      <c r="K15" s="126"/>
      <c r="L15" s="126"/>
      <c r="M15" s="126"/>
      <c r="N15" s="217">
        <v>0</v>
      </c>
      <c r="O15" s="217">
        <v>10446042.710000001</v>
      </c>
      <c r="P15" s="126" t="s">
        <v>1318</v>
      </c>
    </row>
    <row r="16" spans="1:16" ht="51">
      <c r="A16" s="126">
        <v>342</v>
      </c>
      <c r="B16" s="126"/>
      <c r="C16" s="127" t="s">
        <v>817</v>
      </c>
      <c r="D16" s="121">
        <v>43102</v>
      </c>
      <c r="E16" s="122" t="s">
        <v>1450</v>
      </c>
      <c r="F16" s="122" t="s">
        <v>6</v>
      </c>
      <c r="G16" s="122">
        <v>925922</v>
      </c>
      <c r="H16" s="126"/>
      <c r="I16" s="130" t="s">
        <v>1396</v>
      </c>
      <c r="J16" s="126"/>
      <c r="K16" s="126"/>
      <c r="L16" s="126"/>
      <c r="M16" s="126"/>
      <c r="N16" s="217">
        <v>0</v>
      </c>
      <c r="O16" s="217">
        <v>1527544.58</v>
      </c>
      <c r="P16" s="126" t="s">
        <v>1318</v>
      </c>
    </row>
    <row r="17" spans="1:16" ht="63.75">
      <c r="A17" s="126">
        <v>78</v>
      </c>
      <c r="B17" s="126"/>
      <c r="C17" s="127" t="s">
        <v>1345</v>
      </c>
      <c r="D17" s="121">
        <v>43102</v>
      </c>
      <c r="E17" s="122" t="s">
        <v>1451</v>
      </c>
      <c r="F17" s="122" t="s">
        <v>6</v>
      </c>
      <c r="G17" s="122">
        <v>925953</v>
      </c>
      <c r="H17" s="126"/>
      <c r="I17" s="130" t="s">
        <v>3687</v>
      </c>
      <c r="J17" s="126"/>
      <c r="K17" s="126"/>
      <c r="L17" s="126"/>
      <c r="M17" s="126"/>
      <c r="N17" s="217">
        <v>0</v>
      </c>
      <c r="O17" s="217">
        <v>842273.04</v>
      </c>
      <c r="P17" s="126" t="s">
        <v>1318</v>
      </c>
    </row>
    <row r="18" spans="1:16" ht="51">
      <c r="A18" s="126">
        <v>78</v>
      </c>
      <c r="B18" s="126"/>
      <c r="C18" s="127" t="s">
        <v>1345</v>
      </c>
      <c r="D18" s="121">
        <v>43102</v>
      </c>
      <c r="E18" s="122" t="s">
        <v>1452</v>
      </c>
      <c r="F18" s="122" t="s">
        <v>6</v>
      </c>
      <c r="G18" s="122">
        <v>925958</v>
      </c>
      <c r="H18" s="126"/>
      <c r="I18" s="130" t="s">
        <v>3688</v>
      </c>
      <c r="J18" s="126"/>
      <c r="K18" s="126"/>
      <c r="L18" s="126"/>
      <c r="M18" s="126"/>
      <c r="N18" s="217">
        <v>0</v>
      </c>
      <c r="O18" s="217">
        <v>896569.03</v>
      </c>
      <c r="P18" s="126" t="s">
        <v>1318</v>
      </c>
    </row>
    <row r="19" spans="1:16" ht="63.75">
      <c r="A19" s="126">
        <v>291</v>
      </c>
      <c r="B19" s="126"/>
      <c r="C19" s="127" t="s">
        <v>795</v>
      </c>
      <c r="D19" s="121">
        <v>43102</v>
      </c>
      <c r="E19" s="122" t="s">
        <v>1453</v>
      </c>
      <c r="F19" s="122" t="s">
        <v>6</v>
      </c>
      <c r="G19" s="122">
        <v>910065</v>
      </c>
      <c r="H19" s="126"/>
      <c r="I19" s="130" t="s">
        <v>3689</v>
      </c>
      <c r="J19" s="126"/>
      <c r="K19" s="126"/>
      <c r="L19" s="126"/>
      <c r="M19" s="126"/>
      <c r="N19" s="217">
        <v>0</v>
      </c>
      <c r="O19" s="217">
        <v>3794033.87</v>
      </c>
      <c r="P19" s="126" t="s">
        <v>1318</v>
      </c>
    </row>
    <row r="20" spans="1:16" ht="51">
      <c r="A20" s="126">
        <v>340</v>
      </c>
      <c r="B20" s="126"/>
      <c r="C20" s="127" t="s">
        <v>815</v>
      </c>
      <c r="D20" s="121">
        <v>43102</v>
      </c>
      <c r="E20" s="122" t="s">
        <v>1454</v>
      </c>
      <c r="F20" s="122" t="s">
        <v>15</v>
      </c>
      <c r="G20" s="122">
        <v>632268</v>
      </c>
      <c r="H20" s="126"/>
      <c r="I20" s="130" t="s">
        <v>3690</v>
      </c>
      <c r="J20" s="126"/>
      <c r="K20" s="126"/>
      <c r="L20" s="126"/>
      <c r="M20" s="126"/>
      <c r="N20" s="217">
        <v>50</v>
      </c>
      <c r="O20" s="217">
        <v>0</v>
      </c>
      <c r="P20" s="126" t="s">
        <v>1318</v>
      </c>
    </row>
    <row r="21" spans="1:16" ht="51">
      <c r="A21" s="126">
        <v>340</v>
      </c>
      <c r="B21" s="126"/>
      <c r="C21" s="127" t="s">
        <v>815</v>
      </c>
      <c r="D21" s="121">
        <v>43102</v>
      </c>
      <c r="E21" s="122" t="s">
        <v>1455</v>
      </c>
      <c r="F21" s="122" t="s">
        <v>15</v>
      </c>
      <c r="G21" s="122">
        <v>632270</v>
      </c>
      <c r="H21" s="126"/>
      <c r="I21" s="130" t="s">
        <v>3691</v>
      </c>
      <c r="J21" s="126"/>
      <c r="K21" s="126"/>
      <c r="L21" s="126"/>
      <c r="M21" s="126"/>
      <c r="N21" s="217">
        <v>50</v>
      </c>
      <c r="O21" s="217">
        <v>0</v>
      </c>
      <c r="P21" s="126" t="s">
        <v>1318</v>
      </c>
    </row>
    <row r="22" spans="1:16" ht="76.5">
      <c r="A22" s="126">
        <v>41</v>
      </c>
      <c r="B22" s="126"/>
      <c r="C22" s="127" t="s">
        <v>698</v>
      </c>
      <c r="D22" s="121">
        <v>43102</v>
      </c>
      <c r="E22" s="122" t="s">
        <v>1456</v>
      </c>
      <c r="F22" s="122" t="s">
        <v>1319</v>
      </c>
      <c r="G22" s="122">
        <v>16202380</v>
      </c>
      <c r="H22" s="126"/>
      <c r="I22" s="130" t="s">
        <v>3692</v>
      </c>
      <c r="J22" s="126"/>
      <c r="K22" s="126"/>
      <c r="L22" s="126"/>
      <c r="M22" s="126"/>
      <c r="N22" s="217">
        <v>260</v>
      </c>
      <c r="O22" s="217">
        <v>0</v>
      </c>
      <c r="P22" s="126" t="s">
        <v>1318</v>
      </c>
    </row>
    <row r="23" spans="1:16" ht="76.5">
      <c r="A23" s="126" t="s">
        <v>621</v>
      </c>
      <c r="B23" s="126"/>
      <c r="C23" s="127" t="s">
        <v>715</v>
      </c>
      <c r="D23" s="121">
        <v>43102</v>
      </c>
      <c r="E23" s="122" t="s">
        <v>1457</v>
      </c>
      <c r="F23" s="122" t="s">
        <v>11</v>
      </c>
      <c r="G23" s="122">
        <v>910101</v>
      </c>
      <c r="H23" s="126"/>
      <c r="I23" s="130" t="s">
        <v>3693</v>
      </c>
      <c r="J23" s="126"/>
      <c r="K23" s="126"/>
      <c r="L23" s="126"/>
      <c r="M23" s="126"/>
      <c r="N23" s="217">
        <v>50</v>
      </c>
      <c r="O23" s="217">
        <v>0</v>
      </c>
      <c r="P23" s="126" t="s">
        <v>1318</v>
      </c>
    </row>
    <row r="24" spans="1:16" ht="63.75">
      <c r="A24" s="126" t="s">
        <v>620</v>
      </c>
      <c r="B24" s="126"/>
      <c r="C24" s="127" t="s">
        <v>714</v>
      </c>
      <c r="D24" s="121">
        <v>43102</v>
      </c>
      <c r="E24" s="122" t="s">
        <v>1458</v>
      </c>
      <c r="F24" s="122" t="s">
        <v>11</v>
      </c>
      <c r="G24" s="122">
        <v>910074</v>
      </c>
      <c r="H24" s="126"/>
      <c r="I24" s="130" t="s">
        <v>3694</v>
      </c>
      <c r="J24" s="126"/>
      <c r="K24" s="126"/>
      <c r="L24" s="126"/>
      <c r="M24" s="126"/>
      <c r="N24" s="217">
        <v>50</v>
      </c>
      <c r="O24" s="217">
        <v>0</v>
      </c>
      <c r="P24" s="126" t="s">
        <v>1318</v>
      </c>
    </row>
    <row r="25" spans="1:16" ht="89.25">
      <c r="A25" s="126">
        <v>132</v>
      </c>
      <c r="B25" s="126"/>
      <c r="C25" s="127" t="s">
        <v>729</v>
      </c>
      <c r="D25" s="121">
        <v>43102</v>
      </c>
      <c r="E25" s="122" t="s">
        <v>1459</v>
      </c>
      <c r="F25" s="122" t="s">
        <v>11</v>
      </c>
      <c r="G25" s="122">
        <v>910084</v>
      </c>
      <c r="H25" s="126"/>
      <c r="I25" s="130" t="s">
        <v>3695</v>
      </c>
      <c r="J25" s="126"/>
      <c r="K25" s="126"/>
      <c r="L25" s="126"/>
      <c r="M25" s="126"/>
      <c r="N25" s="217">
        <v>270</v>
      </c>
      <c r="O25" s="217">
        <v>0</v>
      </c>
      <c r="P25" s="126" t="s">
        <v>1318</v>
      </c>
    </row>
    <row r="26" spans="1:16" ht="76.5">
      <c r="A26" s="126" t="s">
        <v>621</v>
      </c>
      <c r="B26" s="126"/>
      <c r="C26" s="127" t="s">
        <v>715</v>
      </c>
      <c r="D26" s="121">
        <v>43102</v>
      </c>
      <c r="E26" s="122" t="s">
        <v>1460</v>
      </c>
      <c r="F26" s="122" t="s">
        <v>13</v>
      </c>
      <c r="G26" s="122">
        <v>910101</v>
      </c>
      <c r="H26" s="126"/>
      <c r="I26" s="130" t="s">
        <v>3696</v>
      </c>
      <c r="J26" s="126"/>
      <c r="K26" s="126"/>
      <c r="L26" s="126"/>
      <c r="M26" s="126"/>
      <c r="N26" s="217">
        <v>21853</v>
      </c>
      <c r="O26" s="217">
        <v>0</v>
      </c>
      <c r="P26" s="126" t="s">
        <v>1318</v>
      </c>
    </row>
    <row r="27" spans="1:16" ht="76.5">
      <c r="A27" s="126" t="s">
        <v>621</v>
      </c>
      <c r="B27" s="126"/>
      <c r="C27" s="127" t="s">
        <v>715</v>
      </c>
      <c r="D27" s="121">
        <v>43102</v>
      </c>
      <c r="E27" s="122" t="s">
        <v>1461</v>
      </c>
      <c r="F27" s="122" t="s">
        <v>13</v>
      </c>
      <c r="G27" s="122">
        <v>910043</v>
      </c>
      <c r="H27" s="126"/>
      <c r="I27" s="130" t="s">
        <v>3697</v>
      </c>
      <c r="J27" s="126"/>
      <c r="K27" s="126"/>
      <c r="L27" s="126"/>
      <c r="M27" s="126"/>
      <c r="N27" s="217">
        <v>6711780</v>
      </c>
      <c r="O27" s="217">
        <v>0</v>
      </c>
      <c r="P27" s="126" t="s">
        <v>1318</v>
      </c>
    </row>
    <row r="28" spans="1:16" ht="51">
      <c r="A28" s="126">
        <v>10</v>
      </c>
      <c r="B28" s="126"/>
      <c r="C28" s="127" t="s">
        <v>691</v>
      </c>
      <c r="D28" s="121">
        <v>43103</v>
      </c>
      <c r="E28" s="122" t="s">
        <v>1462</v>
      </c>
      <c r="F28" s="122" t="s">
        <v>6</v>
      </c>
      <c r="G28" s="122">
        <v>633420</v>
      </c>
      <c r="H28" s="126"/>
      <c r="I28" s="130" t="s">
        <v>3698</v>
      </c>
      <c r="J28" s="126"/>
      <c r="K28" s="126"/>
      <c r="L28" s="126"/>
      <c r="M28" s="126"/>
      <c r="N28" s="217">
        <v>0</v>
      </c>
      <c r="O28" s="217">
        <v>14795.92</v>
      </c>
      <c r="P28" s="126" t="s">
        <v>1318</v>
      </c>
    </row>
    <row r="29" spans="1:16" ht="51">
      <c r="A29" s="126" t="s">
        <v>623</v>
      </c>
      <c r="B29" s="126"/>
      <c r="C29" s="127" t="s">
        <v>716</v>
      </c>
      <c r="D29" s="121">
        <v>43103</v>
      </c>
      <c r="E29" s="122" t="s">
        <v>1463</v>
      </c>
      <c r="F29" s="122" t="s">
        <v>6</v>
      </c>
      <c r="G29" s="122">
        <v>926353</v>
      </c>
      <c r="H29" s="126"/>
      <c r="I29" s="130" t="s">
        <v>1381</v>
      </c>
      <c r="J29" s="126"/>
      <c r="K29" s="126"/>
      <c r="L29" s="126"/>
      <c r="M29" s="126"/>
      <c r="N29" s="217">
        <v>0</v>
      </c>
      <c r="O29" s="217">
        <v>727.31</v>
      </c>
      <c r="P29" s="126" t="s">
        <v>1318</v>
      </c>
    </row>
    <row r="30" spans="1:16" ht="63.75">
      <c r="A30" s="126" t="s">
        <v>623</v>
      </c>
      <c r="B30" s="126"/>
      <c r="C30" s="127" t="s">
        <v>716</v>
      </c>
      <c r="D30" s="121">
        <v>43103</v>
      </c>
      <c r="E30" s="122" t="s">
        <v>1464</v>
      </c>
      <c r="F30" s="122" t="s">
        <v>6</v>
      </c>
      <c r="G30" s="122">
        <v>910156</v>
      </c>
      <c r="H30" s="126"/>
      <c r="I30" s="130" t="s">
        <v>3699</v>
      </c>
      <c r="J30" s="126"/>
      <c r="K30" s="126"/>
      <c r="L30" s="126"/>
      <c r="M30" s="126"/>
      <c r="N30" s="217">
        <v>0</v>
      </c>
      <c r="O30" s="217">
        <v>4854.79</v>
      </c>
      <c r="P30" s="126" t="s">
        <v>1318</v>
      </c>
    </row>
    <row r="31" spans="1:16" ht="63.75">
      <c r="A31" s="126" t="s">
        <v>623</v>
      </c>
      <c r="B31" s="126"/>
      <c r="C31" s="127" t="s">
        <v>716</v>
      </c>
      <c r="D31" s="121">
        <v>43103</v>
      </c>
      <c r="E31" s="122" t="s">
        <v>1465</v>
      </c>
      <c r="F31" s="122" t="s">
        <v>6</v>
      </c>
      <c r="G31" s="122">
        <v>910157</v>
      </c>
      <c r="H31" s="126"/>
      <c r="I31" s="130" t="s">
        <v>3700</v>
      </c>
      <c r="J31" s="126"/>
      <c r="K31" s="126"/>
      <c r="L31" s="126"/>
      <c r="M31" s="126"/>
      <c r="N31" s="217">
        <v>0</v>
      </c>
      <c r="O31" s="217">
        <v>339929.98</v>
      </c>
      <c r="P31" s="126" t="s">
        <v>1318</v>
      </c>
    </row>
    <row r="32" spans="1:16" ht="63.75">
      <c r="A32" s="126" t="s">
        <v>623</v>
      </c>
      <c r="B32" s="126"/>
      <c r="C32" s="127" t="s">
        <v>716</v>
      </c>
      <c r="D32" s="121">
        <v>43103</v>
      </c>
      <c r="E32" s="122" t="s">
        <v>1466</v>
      </c>
      <c r="F32" s="122" t="s">
        <v>6</v>
      </c>
      <c r="G32" s="122">
        <v>910158</v>
      </c>
      <c r="H32" s="126"/>
      <c r="I32" s="130" t="s">
        <v>3701</v>
      </c>
      <c r="J32" s="126"/>
      <c r="K32" s="126"/>
      <c r="L32" s="126"/>
      <c r="M32" s="126"/>
      <c r="N32" s="217">
        <v>0</v>
      </c>
      <c r="O32" s="217">
        <v>200</v>
      </c>
      <c r="P32" s="126" t="s">
        <v>1318</v>
      </c>
    </row>
    <row r="33" spans="1:16" ht="76.5">
      <c r="A33" s="126">
        <v>25</v>
      </c>
      <c r="B33" s="126"/>
      <c r="C33" s="127" t="s">
        <v>695</v>
      </c>
      <c r="D33" s="121">
        <v>43103</v>
      </c>
      <c r="E33" s="122" t="s">
        <v>1467</v>
      </c>
      <c r="F33" s="122" t="s">
        <v>6</v>
      </c>
      <c r="G33" s="122">
        <v>910164</v>
      </c>
      <c r="H33" s="126"/>
      <c r="I33" s="130" t="s">
        <v>3702</v>
      </c>
      <c r="J33" s="126"/>
      <c r="K33" s="126"/>
      <c r="L33" s="126"/>
      <c r="M33" s="126"/>
      <c r="N33" s="217">
        <v>0</v>
      </c>
      <c r="O33" s="217">
        <v>743.76</v>
      </c>
      <c r="P33" s="126" t="s">
        <v>1318</v>
      </c>
    </row>
    <row r="34" spans="1:16" ht="89.25">
      <c r="A34" s="126">
        <v>25</v>
      </c>
      <c r="B34" s="126"/>
      <c r="C34" s="127" t="s">
        <v>695</v>
      </c>
      <c r="D34" s="121">
        <v>43103</v>
      </c>
      <c r="E34" s="122" t="s">
        <v>1468</v>
      </c>
      <c r="F34" s="122" t="s">
        <v>6</v>
      </c>
      <c r="G34" s="122">
        <v>910165</v>
      </c>
      <c r="H34" s="126"/>
      <c r="I34" s="130" t="s">
        <v>3703</v>
      </c>
      <c r="J34" s="126"/>
      <c r="K34" s="126"/>
      <c r="L34" s="126"/>
      <c r="M34" s="126"/>
      <c r="N34" s="217">
        <v>0</v>
      </c>
      <c r="O34" s="217">
        <v>72947.02</v>
      </c>
      <c r="P34" s="126" t="s">
        <v>1318</v>
      </c>
    </row>
    <row r="35" spans="1:16" ht="63.75">
      <c r="A35" s="126">
        <v>513</v>
      </c>
      <c r="B35" s="126"/>
      <c r="C35" s="127" t="s">
        <v>201</v>
      </c>
      <c r="D35" s="121">
        <v>43103</v>
      </c>
      <c r="E35" s="122" t="s">
        <v>1469</v>
      </c>
      <c r="F35" s="122" t="s">
        <v>15</v>
      </c>
      <c r="G35" s="122">
        <v>633192</v>
      </c>
      <c r="H35" s="126"/>
      <c r="I35" s="130" t="s">
        <v>3704</v>
      </c>
      <c r="J35" s="126"/>
      <c r="K35" s="126"/>
      <c r="L35" s="126"/>
      <c r="M35" s="126"/>
      <c r="N35" s="217">
        <v>50</v>
      </c>
      <c r="O35" s="217">
        <v>0</v>
      </c>
      <c r="P35" s="126" t="s">
        <v>1318</v>
      </c>
    </row>
    <row r="36" spans="1:16" ht="51">
      <c r="A36" s="126">
        <v>119</v>
      </c>
      <c r="B36" s="126"/>
      <c r="C36" s="127" t="s">
        <v>724</v>
      </c>
      <c r="D36" s="121">
        <v>43103</v>
      </c>
      <c r="E36" s="122" t="s">
        <v>1470</v>
      </c>
      <c r="F36" s="122" t="s">
        <v>11</v>
      </c>
      <c r="G36" s="122">
        <v>910178</v>
      </c>
      <c r="H36" s="126"/>
      <c r="I36" s="130" t="s">
        <v>3705</v>
      </c>
      <c r="J36" s="126"/>
      <c r="K36" s="126"/>
      <c r="L36" s="126"/>
      <c r="M36" s="126"/>
      <c r="N36" s="217">
        <v>50</v>
      </c>
      <c r="O36" s="217">
        <v>0</v>
      </c>
      <c r="P36" s="126" t="s">
        <v>1318</v>
      </c>
    </row>
    <row r="37" spans="1:16" ht="51">
      <c r="A37" s="126">
        <v>10</v>
      </c>
      <c r="B37" s="126"/>
      <c r="C37" s="127" t="s">
        <v>691</v>
      </c>
      <c r="D37" s="121">
        <v>43103</v>
      </c>
      <c r="E37" s="122" t="s">
        <v>1471</v>
      </c>
      <c r="F37" s="122" t="s">
        <v>15</v>
      </c>
      <c r="G37" s="122">
        <v>633421</v>
      </c>
      <c r="H37" s="126"/>
      <c r="I37" s="130" t="s">
        <v>3706</v>
      </c>
      <c r="J37" s="126"/>
      <c r="K37" s="126"/>
      <c r="L37" s="126"/>
      <c r="M37" s="126"/>
      <c r="N37" s="217">
        <v>50</v>
      </c>
      <c r="O37" s="217">
        <v>0</v>
      </c>
      <c r="P37" s="126" t="s">
        <v>1318</v>
      </c>
    </row>
    <row r="38" spans="1:16" ht="51">
      <c r="A38" s="126">
        <v>513</v>
      </c>
      <c r="B38" s="126"/>
      <c r="C38" s="127" t="s">
        <v>201</v>
      </c>
      <c r="D38" s="121">
        <v>43103</v>
      </c>
      <c r="E38" s="122" t="s">
        <v>1472</v>
      </c>
      <c r="F38" s="122" t="s">
        <v>15</v>
      </c>
      <c r="G38" s="122">
        <v>633423</v>
      </c>
      <c r="H38" s="126"/>
      <c r="I38" s="130" t="s">
        <v>1399</v>
      </c>
      <c r="J38" s="126"/>
      <c r="K38" s="126"/>
      <c r="L38" s="126"/>
      <c r="M38" s="126"/>
      <c r="N38" s="217">
        <v>50</v>
      </c>
      <c r="O38" s="217">
        <v>0</v>
      </c>
      <c r="P38" s="126" t="s">
        <v>1318</v>
      </c>
    </row>
    <row r="39" spans="1:16" ht="51">
      <c r="A39" s="126">
        <v>513</v>
      </c>
      <c r="B39" s="126"/>
      <c r="C39" s="127" t="s">
        <v>201</v>
      </c>
      <c r="D39" s="121">
        <v>43103</v>
      </c>
      <c r="E39" s="122" t="s">
        <v>1473</v>
      </c>
      <c r="F39" s="122" t="s">
        <v>15</v>
      </c>
      <c r="G39" s="122">
        <v>633428</v>
      </c>
      <c r="H39" s="126"/>
      <c r="I39" s="130" t="s">
        <v>1400</v>
      </c>
      <c r="J39" s="126"/>
      <c r="K39" s="126"/>
      <c r="L39" s="126"/>
      <c r="M39" s="126"/>
      <c r="N39" s="217">
        <v>50</v>
      </c>
      <c r="O39" s="217">
        <v>0</v>
      </c>
      <c r="P39" s="126" t="s">
        <v>1318</v>
      </c>
    </row>
    <row r="40" spans="1:16" ht="63.75">
      <c r="A40" s="126">
        <v>119</v>
      </c>
      <c r="B40" s="126"/>
      <c r="C40" s="127" t="s">
        <v>724</v>
      </c>
      <c r="D40" s="121">
        <v>43103</v>
      </c>
      <c r="E40" s="122" t="s">
        <v>1474</v>
      </c>
      <c r="F40" s="122" t="s">
        <v>11</v>
      </c>
      <c r="G40" s="122">
        <v>910127</v>
      </c>
      <c r="H40" s="126"/>
      <c r="I40" s="130" t="s">
        <v>3707</v>
      </c>
      <c r="J40" s="126"/>
      <c r="K40" s="126"/>
      <c r="L40" s="126"/>
      <c r="M40" s="126"/>
      <c r="N40" s="217">
        <v>50</v>
      </c>
      <c r="O40" s="217">
        <v>0</v>
      </c>
      <c r="P40" s="126" t="s">
        <v>1318</v>
      </c>
    </row>
    <row r="41" spans="1:16" ht="63.75">
      <c r="A41" s="126">
        <v>119</v>
      </c>
      <c r="B41" s="126"/>
      <c r="C41" s="127" t="s">
        <v>724</v>
      </c>
      <c r="D41" s="121">
        <v>43103</v>
      </c>
      <c r="E41" s="122" t="s">
        <v>1475</v>
      </c>
      <c r="F41" s="122" t="s">
        <v>11</v>
      </c>
      <c r="G41" s="122">
        <v>910128</v>
      </c>
      <c r="H41" s="126"/>
      <c r="I41" s="130" t="s">
        <v>3708</v>
      </c>
      <c r="J41" s="126"/>
      <c r="K41" s="126"/>
      <c r="L41" s="126"/>
      <c r="M41" s="126"/>
      <c r="N41" s="217">
        <v>50</v>
      </c>
      <c r="O41" s="217">
        <v>0</v>
      </c>
      <c r="P41" s="126" t="s">
        <v>1318</v>
      </c>
    </row>
    <row r="42" spans="1:16" ht="76.5">
      <c r="A42" s="126" t="s">
        <v>621</v>
      </c>
      <c r="B42" s="126"/>
      <c r="C42" s="127" t="s">
        <v>715</v>
      </c>
      <c r="D42" s="121">
        <v>43103</v>
      </c>
      <c r="E42" s="122" t="s">
        <v>1476</v>
      </c>
      <c r="F42" s="122" t="s">
        <v>13</v>
      </c>
      <c r="G42" s="122">
        <v>910134</v>
      </c>
      <c r="H42" s="126"/>
      <c r="I42" s="130" t="s">
        <v>3709</v>
      </c>
      <c r="J42" s="126"/>
      <c r="K42" s="126"/>
      <c r="L42" s="126"/>
      <c r="M42" s="126"/>
      <c r="N42" s="217">
        <v>22025</v>
      </c>
      <c r="O42" s="217">
        <v>0</v>
      </c>
      <c r="P42" s="126" t="s">
        <v>1318</v>
      </c>
    </row>
    <row r="43" spans="1:16" ht="76.5">
      <c r="A43" s="126" t="s">
        <v>621</v>
      </c>
      <c r="B43" s="126"/>
      <c r="C43" s="127" t="s">
        <v>715</v>
      </c>
      <c r="D43" s="121">
        <v>43103</v>
      </c>
      <c r="E43" s="122" t="s">
        <v>1477</v>
      </c>
      <c r="F43" s="122" t="s">
        <v>11</v>
      </c>
      <c r="G43" s="122">
        <v>910134</v>
      </c>
      <c r="H43" s="126"/>
      <c r="I43" s="130" t="s">
        <v>3710</v>
      </c>
      <c r="J43" s="126"/>
      <c r="K43" s="126"/>
      <c r="L43" s="126"/>
      <c r="M43" s="126"/>
      <c r="N43" s="216">
        <v>50</v>
      </c>
      <c r="O43" s="216">
        <v>0</v>
      </c>
      <c r="P43" s="126" t="s">
        <v>1318</v>
      </c>
    </row>
    <row r="44" spans="1:16" ht="76.5">
      <c r="A44" s="126">
        <v>132</v>
      </c>
      <c r="B44" s="126"/>
      <c r="C44" s="127" t="s">
        <v>729</v>
      </c>
      <c r="D44" s="121">
        <v>43103</v>
      </c>
      <c r="E44" s="122" t="s">
        <v>1478</v>
      </c>
      <c r="F44" s="122" t="s">
        <v>11</v>
      </c>
      <c r="G44" s="122">
        <v>910136</v>
      </c>
      <c r="H44" s="126"/>
      <c r="I44" s="130" t="s">
        <v>3711</v>
      </c>
      <c r="J44" s="126"/>
      <c r="K44" s="126"/>
      <c r="L44" s="126"/>
      <c r="M44" s="126"/>
      <c r="N44" s="216">
        <v>595.1</v>
      </c>
      <c r="O44" s="216">
        <v>0</v>
      </c>
      <c r="P44" s="126" t="s">
        <v>1318</v>
      </c>
    </row>
    <row r="45" spans="1:16" ht="38.25">
      <c r="A45" s="126">
        <v>117</v>
      </c>
      <c r="B45" s="126"/>
      <c r="C45" s="127" t="s">
        <v>723</v>
      </c>
      <c r="D45" s="121">
        <v>43103</v>
      </c>
      <c r="E45" s="122" t="s">
        <v>1479</v>
      </c>
      <c r="F45" s="122" t="s">
        <v>11</v>
      </c>
      <c r="G45" s="122">
        <v>910177</v>
      </c>
      <c r="H45" s="126"/>
      <c r="I45" s="130" t="s">
        <v>3712</v>
      </c>
      <c r="J45" s="126"/>
      <c r="K45" s="126"/>
      <c r="L45" s="126"/>
      <c r="M45" s="126"/>
      <c r="N45" s="216">
        <v>50</v>
      </c>
      <c r="O45" s="216">
        <v>0</v>
      </c>
      <c r="P45" s="126" t="s">
        <v>1318</v>
      </c>
    </row>
    <row r="46" spans="1:16" ht="76.5">
      <c r="A46" s="126" t="s">
        <v>621</v>
      </c>
      <c r="B46" s="126"/>
      <c r="C46" s="127" t="s">
        <v>715</v>
      </c>
      <c r="D46" s="121">
        <v>43103</v>
      </c>
      <c r="E46" s="122" t="s">
        <v>1480</v>
      </c>
      <c r="F46" s="122" t="s">
        <v>11</v>
      </c>
      <c r="G46" s="122">
        <v>10211</v>
      </c>
      <c r="H46" s="126"/>
      <c r="I46" s="130" t="s">
        <v>3713</v>
      </c>
      <c r="J46" s="126"/>
      <c r="K46" s="126"/>
      <c r="L46" s="126"/>
      <c r="M46" s="126"/>
      <c r="N46" s="216">
        <v>4355.68</v>
      </c>
      <c r="O46" s="216">
        <v>0</v>
      </c>
      <c r="P46" s="126" t="s">
        <v>1318</v>
      </c>
    </row>
    <row r="47" spans="1:16" ht="63.75">
      <c r="A47" s="126">
        <v>10</v>
      </c>
      <c r="B47" s="126"/>
      <c r="C47" s="127" t="s">
        <v>691</v>
      </c>
      <c r="D47" s="121">
        <v>43104</v>
      </c>
      <c r="E47" s="122" t="s">
        <v>1481</v>
      </c>
      <c r="F47" s="122" t="s">
        <v>6</v>
      </c>
      <c r="G47" s="122">
        <v>634025</v>
      </c>
      <c r="H47" s="126"/>
      <c r="I47" s="130" t="s">
        <v>3714</v>
      </c>
      <c r="J47" s="126"/>
      <c r="K47" s="126"/>
      <c r="L47" s="126"/>
      <c r="M47" s="126"/>
      <c r="N47" s="216">
        <v>0</v>
      </c>
      <c r="O47" s="216">
        <v>22269</v>
      </c>
      <c r="P47" s="126" t="s">
        <v>1318</v>
      </c>
    </row>
    <row r="48" spans="1:16" ht="76.5">
      <c r="A48" s="126">
        <v>10</v>
      </c>
      <c r="B48" s="126"/>
      <c r="C48" s="127" t="s">
        <v>691</v>
      </c>
      <c r="D48" s="121">
        <v>43104</v>
      </c>
      <c r="E48" s="122" t="s">
        <v>1482</v>
      </c>
      <c r="F48" s="122" t="s">
        <v>6</v>
      </c>
      <c r="G48" s="122">
        <v>634029</v>
      </c>
      <c r="H48" s="126"/>
      <c r="I48" s="130" t="s">
        <v>3715</v>
      </c>
      <c r="J48" s="126"/>
      <c r="K48" s="126"/>
      <c r="L48" s="126"/>
      <c r="M48" s="126"/>
      <c r="N48" s="216">
        <v>0</v>
      </c>
      <c r="O48" s="216">
        <v>15092</v>
      </c>
      <c r="P48" s="126" t="s">
        <v>1318</v>
      </c>
    </row>
    <row r="49" spans="1:16" ht="63.75">
      <c r="A49" s="126">
        <v>10</v>
      </c>
      <c r="B49" s="126"/>
      <c r="C49" s="127" t="s">
        <v>691</v>
      </c>
      <c r="D49" s="121">
        <v>43104</v>
      </c>
      <c r="E49" s="122" t="s">
        <v>1483</v>
      </c>
      <c r="F49" s="122" t="s">
        <v>6</v>
      </c>
      <c r="G49" s="122">
        <v>634126</v>
      </c>
      <c r="H49" s="126"/>
      <c r="I49" s="130" t="s">
        <v>3716</v>
      </c>
      <c r="J49" s="126"/>
      <c r="K49" s="126"/>
      <c r="L49" s="126"/>
      <c r="M49" s="126"/>
      <c r="N49" s="216">
        <v>0</v>
      </c>
      <c r="O49" s="216">
        <v>25039</v>
      </c>
      <c r="P49" s="126" t="s">
        <v>1318</v>
      </c>
    </row>
    <row r="50" spans="1:16" ht="51">
      <c r="A50" s="126">
        <v>10</v>
      </c>
      <c r="B50" s="126"/>
      <c r="C50" s="127" t="s">
        <v>691</v>
      </c>
      <c r="D50" s="121">
        <v>43104</v>
      </c>
      <c r="E50" s="122" t="s">
        <v>1484</v>
      </c>
      <c r="F50" s="122" t="s">
        <v>6</v>
      </c>
      <c r="G50" s="122">
        <v>634239</v>
      </c>
      <c r="H50" s="126"/>
      <c r="I50" s="130" t="s">
        <v>3717</v>
      </c>
      <c r="J50" s="126"/>
      <c r="K50" s="126"/>
      <c r="L50" s="126"/>
      <c r="M50" s="126"/>
      <c r="N50" s="216">
        <v>0</v>
      </c>
      <c r="O50" s="216">
        <v>125812.4</v>
      </c>
      <c r="P50" s="126" t="s">
        <v>1318</v>
      </c>
    </row>
    <row r="51" spans="1:16" ht="63.75">
      <c r="A51" s="126">
        <v>25</v>
      </c>
      <c r="B51" s="126"/>
      <c r="C51" s="127" t="s">
        <v>695</v>
      </c>
      <c r="D51" s="121">
        <v>43104</v>
      </c>
      <c r="E51" s="122" t="s">
        <v>1485</v>
      </c>
      <c r="F51" s="122" t="s">
        <v>6</v>
      </c>
      <c r="G51" s="122">
        <v>910227</v>
      </c>
      <c r="H51" s="126"/>
      <c r="I51" s="130" t="s">
        <v>3718</v>
      </c>
      <c r="J51" s="126"/>
      <c r="K51" s="126"/>
      <c r="L51" s="126"/>
      <c r="M51" s="126"/>
      <c r="N51" s="216">
        <v>0</v>
      </c>
      <c r="O51" s="216">
        <v>600000</v>
      </c>
      <c r="P51" s="126" t="s">
        <v>1318</v>
      </c>
    </row>
    <row r="52" spans="1:16" ht="76.5">
      <c r="A52" s="126" t="s">
        <v>621</v>
      </c>
      <c r="B52" s="126"/>
      <c r="C52" s="127" t="s">
        <v>715</v>
      </c>
      <c r="D52" s="121">
        <v>43104</v>
      </c>
      <c r="E52" s="122" t="s">
        <v>1486</v>
      </c>
      <c r="F52" s="122" t="s">
        <v>6</v>
      </c>
      <c r="G52" s="122">
        <v>910229</v>
      </c>
      <c r="H52" s="126"/>
      <c r="I52" s="130" t="s">
        <v>3719</v>
      </c>
      <c r="J52" s="126"/>
      <c r="K52" s="126"/>
      <c r="L52" s="126"/>
      <c r="M52" s="126"/>
      <c r="N52" s="216">
        <v>0</v>
      </c>
      <c r="O52" s="216">
        <v>1000000000</v>
      </c>
      <c r="P52" s="126" t="s">
        <v>1318</v>
      </c>
    </row>
    <row r="53" spans="1:16" ht="63.75">
      <c r="A53" s="126">
        <v>10</v>
      </c>
      <c r="B53" s="126"/>
      <c r="C53" s="127" t="s">
        <v>691</v>
      </c>
      <c r="D53" s="121">
        <v>43104</v>
      </c>
      <c r="E53" s="122" t="s">
        <v>1487</v>
      </c>
      <c r="F53" s="122" t="s">
        <v>15</v>
      </c>
      <c r="G53" s="122">
        <v>634026</v>
      </c>
      <c r="H53" s="126"/>
      <c r="I53" s="130" t="s">
        <v>3720</v>
      </c>
      <c r="J53" s="126"/>
      <c r="K53" s="126"/>
      <c r="L53" s="126"/>
      <c r="M53" s="126"/>
      <c r="N53" s="216">
        <v>50</v>
      </c>
      <c r="O53" s="216">
        <v>0</v>
      </c>
      <c r="P53" s="126" t="s">
        <v>1318</v>
      </c>
    </row>
    <row r="54" spans="1:16" ht="51">
      <c r="A54" s="126">
        <v>119</v>
      </c>
      <c r="B54" s="126"/>
      <c r="C54" s="127" t="s">
        <v>724</v>
      </c>
      <c r="D54" s="121">
        <v>43104</v>
      </c>
      <c r="E54" s="122" t="s">
        <v>1488</v>
      </c>
      <c r="F54" s="122" t="s">
        <v>11</v>
      </c>
      <c r="G54" s="122">
        <v>910251</v>
      </c>
      <c r="H54" s="126"/>
      <c r="I54" s="130" t="s">
        <v>3721</v>
      </c>
      <c r="J54" s="126"/>
      <c r="K54" s="126"/>
      <c r="L54" s="126"/>
      <c r="M54" s="126"/>
      <c r="N54" s="216">
        <v>50</v>
      </c>
      <c r="O54" s="216">
        <v>0</v>
      </c>
      <c r="P54" s="126" t="s">
        <v>1318</v>
      </c>
    </row>
    <row r="55" spans="1:16" ht="63.75">
      <c r="A55" s="126">
        <v>10</v>
      </c>
      <c r="B55" s="126"/>
      <c r="C55" s="127" t="s">
        <v>691</v>
      </c>
      <c r="D55" s="121">
        <v>43104</v>
      </c>
      <c r="E55" s="122" t="s">
        <v>1489</v>
      </c>
      <c r="F55" s="122" t="s">
        <v>15</v>
      </c>
      <c r="G55" s="122">
        <v>634127</v>
      </c>
      <c r="H55" s="126"/>
      <c r="I55" s="130" t="s">
        <v>3722</v>
      </c>
      <c r="J55" s="126"/>
      <c r="K55" s="126"/>
      <c r="L55" s="126"/>
      <c r="M55" s="126"/>
      <c r="N55" s="216">
        <v>50</v>
      </c>
      <c r="O55" s="216">
        <v>0</v>
      </c>
      <c r="P55" s="126" t="s">
        <v>1318</v>
      </c>
    </row>
    <row r="56" spans="1:16" ht="51">
      <c r="A56" s="126">
        <v>513</v>
      </c>
      <c r="B56" s="126"/>
      <c r="C56" s="127" t="s">
        <v>201</v>
      </c>
      <c r="D56" s="121">
        <v>43104</v>
      </c>
      <c r="E56" s="122" t="s">
        <v>1490</v>
      </c>
      <c r="F56" s="122" t="s">
        <v>15</v>
      </c>
      <c r="G56" s="122">
        <v>634129</v>
      </c>
      <c r="H56" s="126"/>
      <c r="I56" s="130" t="s">
        <v>3723</v>
      </c>
      <c r="J56" s="126"/>
      <c r="K56" s="126"/>
      <c r="L56" s="126"/>
      <c r="M56" s="126"/>
      <c r="N56" s="216">
        <v>50</v>
      </c>
      <c r="O56" s="216">
        <v>0</v>
      </c>
      <c r="P56" s="126" t="s">
        <v>1318</v>
      </c>
    </row>
    <row r="57" spans="1:16" ht="51">
      <c r="A57" s="126">
        <v>513</v>
      </c>
      <c r="B57" s="126"/>
      <c r="C57" s="127" t="s">
        <v>201</v>
      </c>
      <c r="D57" s="121">
        <v>43104</v>
      </c>
      <c r="E57" s="122" t="s">
        <v>1491</v>
      </c>
      <c r="F57" s="122" t="s">
        <v>15</v>
      </c>
      <c r="G57" s="122">
        <v>634131</v>
      </c>
      <c r="H57" s="126"/>
      <c r="I57" s="130" t="s">
        <v>3723</v>
      </c>
      <c r="J57" s="126"/>
      <c r="K57" s="126"/>
      <c r="L57" s="126"/>
      <c r="M57" s="126"/>
      <c r="N57" s="216">
        <v>50</v>
      </c>
      <c r="O57" s="216">
        <v>0</v>
      </c>
      <c r="P57" s="126" t="s">
        <v>1318</v>
      </c>
    </row>
    <row r="58" spans="1:16" ht="51">
      <c r="A58" s="126">
        <v>10</v>
      </c>
      <c r="B58" s="126"/>
      <c r="C58" s="127" t="s">
        <v>691</v>
      </c>
      <c r="D58" s="121">
        <v>43104</v>
      </c>
      <c r="E58" s="122" t="s">
        <v>1492</v>
      </c>
      <c r="F58" s="122" t="s">
        <v>15</v>
      </c>
      <c r="G58" s="122">
        <v>634240</v>
      </c>
      <c r="H58" s="126"/>
      <c r="I58" s="130" t="s">
        <v>3724</v>
      </c>
      <c r="J58" s="126"/>
      <c r="K58" s="126"/>
      <c r="L58" s="126"/>
      <c r="M58" s="126"/>
      <c r="N58" s="216">
        <v>50</v>
      </c>
      <c r="O58" s="216">
        <v>0</v>
      </c>
      <c r="P58" s="126" t="s">
        <v>1318</v>
      </c>
    </row>
    <row r="59" spans="1:16" ht="51">
      <c r="A59" s="126">
        <v>513</v>
      </c>
      <c r="B59" s="126"/>
      <c r="C59" s="127" t="s">
        <v>201</v>
      </c>
      <c r="D59" s="121">
        <v>43104</v>
      </c>
      <c r="E59" s="122" t="s">
        <v>1493</v>
      </c>
      <c r="F59" s="122" t="s">
        <v>15</v>
      </c>
      <c r="G59" s="122">
        <v>634242</v>
      </c>
      <c r="H59" s="126"/>
      <c r="I59" s="130" t="s">
        <v>1400</v>
      </c>
      <c r="J59" s="126"/>
      <c r="K59" s="126"/>
      <c r="L59" s="126"/>
      <c r="M59" s="126"/>
      <c r="N59" s="216">
        <v>50</v>
      </c>
      <c r="O59" s="216">
        <v>0</v>
      </c>
      <c r="P59" s="126" t="s">
        <v>1318</v>
      </c>
    </row>
    <row r="60" spans="1:16" ht="51">
      <c r="A60" s="126">
        <v>513</v>
      </c>
      <c r="B60" s="126"/>
      <c r="C60" s="127" t="s">
        <v>201</v>
      </c>
      <c r="D60" s="121">
        <v>43104</v>
      </c>
      <c r="E60" s="122" t="s">
        <v>1494</v>
      </c>
      <c r="F60" s="122" t="s">
        <v>15</v>
      </c>
      <c r="G60" s="122">
        <v>634352</v>
      </c>
      <c r="H60" s="126"/>
      <c r="I60" s="130" t="s">
        <v>1399</v>
      </c>
      <c r="J60" s="126"/>
      <c r="K60" s="126"/>
      <c r="L60" s="126"/>
      <c r="M60" s="126"/>
      <c r="N60" s="216">
        <v>50</v>
      </c>
      <c r="O60" s="216">
        <v>0</v>
      </c>
      <c r="P60" s="126" t="s">
        <v>1318</v>
      </c>
    </row>
    <row r="61" spans="1:16" ht="76.5">
      <c r="A61" s="126" t="s">
        <v>621</v>
      </c>
      <c r="B61" s="126"/>
      <c r="C61" s="127" t="s">
        <v>715</v>
      </c>
      <c r="D61" s="121">
        <v>43104</v>
      </c>
      <c r="E61" s="122" t="s">
        <v>1495</v>
      </c>
      <c r="F61" s="122" t="s">
        <v>20</v>
      </c>
      <c r="G61" s="122">
        <v>10307</v>
      </c>
      <c r="H61" s="126"/>
      <c r="I61" s="130" t="s">
        <v>3725</v>
      </c>
      <c r="J61" s="126"/>
      <c r="K61" s="126"/>
      <c r="L61" s="126"/>
      <c r="M61" s="126"/>
      <c r="N61" s="216">
        <v>95346176.680000007</v>
      </c>
      <c r="O61" s="216">
        <v>0</v>
      </c>
      <c r="P61" s="126" t="s">
        <v>1318</v>
      </c>
    </row>
    <row r="62" spans="1:16" ht="89.25">
      <c r="A62" s="126" t="s">
        <v>621</v>
      </c>
      <c r="B62" s="126"/>
      <c r="C62" s="127" t="s">
        <v>715</v>
      </c>
      <c r="D62" s="121">
        <v>43104</v>
      </c>
      <c r="E62" s="122" t="s">
        <v>1496</v>
      </c>
      <c r="F62" s="122" t="s">
        <v>11</v>
      </c>
      <c r="G62" s="122">
        <v>10307</v>
      </c>
      <c r="H62" s="126"/>
      <c r="I62" s="130" t="s">
        <v>3726</v>
      </c>
      <c r="J62" s="126"/>
      <c r="K62" s="126"/>
      <c r="L62" s="126"/>
      <c r="M62" s="126"/>
      <c r="N62" s="216">
        <v>66792.320000000007</v>
      </c>
      <c r="O62" s="216">
        <v>0</v>
      </c>
      <c r="P62" s="126" t="s">
        <v>1318</v>
      </c>
    </row>
    <row r="63" spans="1:16" ht="76.5">
      <c r="A63" s="126" t="s">
        <v>621</v>
      </c>
      <c r="B63" s="126"/>
      <c r="C63" s="127" t="s">
        <v>715</v>
      </c>
      <c r="D63" s="121">
        <v>43104</v>
      </c>
      <c r="E63" s="122" t="s">
        <v>1497</v>
      </c>
      <c r="F63" s="122" t="s">
        <v>13</v>
      </c>
      <c r="G63" s="122">
        <v>910218</v>
      </c>
      <c r="H63" s="126"/>
      <c r="I63" s="130" t="s">
        <v>3727</v>
      </c>
      <c r="J63" s="126"/>
      <c r="K63" s="126"/>
      <c r="L63" s="126"/>
      <c r="M63" s="126"/>
      <c r="N63" s="216">
        <v>144420</v>
      </c>
      <c r="O63" s="216">
        <v>0</v>
      </c>
      <c r="P63" s="126" t="s">
        <v>1318</v>
      </c>
    </row>
    <row r="64" spans="1:16" ht="76.5">
      <c r="A64" s="126" t="s">
        <v>621</v>
      </c>
      <c r="B64" s="126"/>
      <c r="C64" s="127" t="s">
        <v>715</v>
      </c>
      <c r="D64" s="121">
        <v>43104</v>
      </c>
      <c r="E64" s="122" t="s">
        <v>1498</v>
      </c>
      <c r="F64" s="122" t="s">
        <v>11</v>
      </c>
      <c r="G64" s="122">
        <v>910218</v>
      </c>
      <c r="H64" s="126"/>
      <c r="I64" s="130" t="s">
        <v>3728</v>
      </c>
      <c r="J64" s="126"/>
      <c r="K64" s="126"/>
      <c r="L64" s="126"/>
      <c r="M64" s="126"/>
      <c r="N64" s="216">
        <v>50</v>
      </c>
      <c r="O64" s="216">
        <v>0</v>
      </c>
      <c r="P64" s="126" t="s">
        <v>1318</v>
      </c>
    </row>
    <row r="65" spans="1:16" ht="51">
      <c r="A65" s="126" t="s">
        <v>620</v>
      </c>
      <c r="B65" s="126"/>
      <c r="C65" s="127" t="s">
        <v>714</v>
      </c>
      <c r="D65" s="121">
        <v>43104</v>
      </c>
      <c r="E65" s="122" t="s">
        <v>1499</v>
      </c>
      <c r="F65" s="122" t="s">
        <v>11</v>
      </c>
      <c r="G65" s="122">
        <v>910232</v>
      </c>
      <c r="H65" s="126"/>
      <c r="I65" s="130" t="s">
        <v>3729</v>
      </c>
      <c r="J65" s="126"/>
      <c r="K65" s="126"/>
      <c r="L65" s="126"/>
      <c r="M65" s="126"/>
      <c r="N65" s="216">
        <v>50</v>
      </c>
      <c r="O65" s="216">
        <v>0</v>
      </c>
      <c r="P65" s="126" t="s">
        <v>1318</v>
      </c>
    </row>
    <row r="66" spans="1:16" ht="76.5">
      <c r="A66" s="126">
        <v>10</v>
      </c>
      <c r="B66" s="126"/>
      <c r="C66" s="127" t="s">
        <v>691</v>
      </c>
      <c r="D66" s="121">
        <v>43104</v>
      </c>
      <c r="E66" s="122" t="s">
        <v>1500</v>
      </c>
      <c r="F66" s="122" t="s">
        <v>15</v>
      </c>
      <c r="G66" s="122">
        <v>634030</v>
      </c>
      <c r="H66" s="126"/>
      <c r="I66" s="130" t="s">
        <v>3730</v>
      </c>
      <c r="J66" s="126"/>
      <c r="K66" s="126"/>
      <c r="L66" s="126"/>
      <c r="M66" s="126"/>
      <c r="N66" s="216">
        <v>50</v>
      </c>
      <c r="O66" s="216">
        <v>0</v>
      </c>
      <c r="P66" s="126" t="s">
        <v>1318</v>
      </c>
    </row>
    <row r="67" spans="1:16" ht="38.25">
      <c r="A67" s="126">
        <v>340</v>
      </c>
      <c r="B67" s="126"/>
      <c r="C67" s="127" t="s">
        <v>815</v>
      </c>
      <c r="D67" s="121">
        <v>43105</v>
      </c>
      <c r="E67" s="122" t="s">
        <v>1501</v>
      </c>
      <c r="F67" s="122" t="s">
        <v>6</v>
      </c>
      <c r="G67" s="122">
        <v>634894</v>
      </c>
      <c r="H67" s="126"/>
      <c r="I67" s="130" t="s">
        <v>3731</v>
      </c>
      <c r="J67" s="126"/>
      <c r="K67" s="126"/>
      <c r="L67" s="126"/>
      <c r="M67" s="126"/>
      <c r="N67" s="216">
        <v>0</v>
      </c>
      <c r="O67" s="216">
        <v>5563.32</v>
      </c>
      <c r="P67" s="126" t="s">
        <v>1318</v>
      </c>
    </row>
    <row r="68" spans="1:16" ht="51">
      <c r="A68" s="126">
        <v>340</v>
      </c>
      <c r="B68" s="126"/>
      <c r="C68" s="127" t="s">
        <v>815</v>
      </c>
      <c r="D68" s="121">
        <v>43105</v>
      </c>
      <c r="E68" s="122" t="s">
        <v>1502</v>
      </c>
      <c r="F68" s="122" t="s">
        <v>6</v>
      </c>
      <c r="G68" s="122">
        <v>634896</v>
      </c>
      <c r="H68" s="126"/>
      <c r="I68" s="130" t="s">
        <v>3732</v>
      </c>
      <c r="J68" s="126"/>
      <c r="K68" s="126"/>
      <c r="L68" s="126"/>
      <c r="M68" s="126"/>
      <c r="N68" s="216">
        <v>0</v>
      </c>
      <c r="O68" s="216">
        <v>4342.38</v>
      </c>
      <c r="P68" s="126" t="s">
        <v>1318</v>
      </c>
    </row>
    <row r="69" spans="1:16" ht="38.25">
      <c r="A69" s="126" t="s">
        <v>621</v>
      </c>
      <c r="B69" s="126"/>
      <c r="C69" s="127" t="s">
        <v>715</v>
      </c>
      <c r="D69" s="121">
        <v>43105</v>
      </c>
      <c r="E69" s="122" t="s">
        <v>1503</v>
      </c>
      <c r="F69" s="122" t="s">
        <v>1319</v>
      </c>
      <c r="G69" s="122">
        <v>16229206</v>
      </c>
      <c r="H69" s="126"/>
      <c r="I69" s="130" t="s">
        <v>3733</v>
      </c>
      <c r="J69" s="126"/>
      <c r="K69" s="126"/>
      <c r="L69" s="126"/>
      <c r="M69" s="126"/>
      <c r="N69" s="216">
        <v>0</v>
      </c>
      <c r="O69" s="216">
        <v>9999.61</v>
      </c>
      <c r="P69" s="126" t="s">
        <v>1318</v>
      </c>
    </row>
    <row r="70" spans="1:16" ht="63.75">
      <c r="A70" s="126" t="s">
        <v>621</v>
      </c>
      <c r="B70" s="126"/>
      <c r="C70" s="127" t="s">
        <v>715</v>
      </c>
      <c r="D70" s="121">
        <v>43105</v>
      </c>
      <c r="E70" s="122" t="s">
        <v>1504</v>
      </c>
      <c r="F70" s="122" t="s">
        <v>1319</v>
      </c>
      <c r="G70" s="122">
        <v>16229204</v>
      </c>
      <c r="H70" s="126"/>
      <c r="I70" s="130" t="s">
        <v>3734</v>
      </c>
      <c r="J70" s="126"/>
      <c r="K70" s="126"/>
      <c r="L70" s="126"/>
      <c r="M70" s="126"/>
      <c r="N70" s="216">
        <v>0</v>
      </c>
      <c r="O70" s="216">
        <v>2417.67</v>
      </c>
      <c r="P70" s="126" t="s">
        <v>1318</v>
      </c>
    </row>
    <row r="71" spans="1:16" ht="51">
      <c r="A71" s="126" t="s">
        <v>620</v>
      </c>
      <c r="B71" s="126"/>
      <c r="C71" s="127" t="s">
        <v>714</v>
      </c>
      <c r="D71" s="121">
        <v>43105</v>
      </c>
      <c r="E71" s="122" t="s">
        <v>1505</v>
      </c>
      <c r="F71" s="122" t="s">
        <v>6</v>
      </c>
      <c r="G71" s="122">
        <v>927443</v>
      </c>
      <c r="H71" s="126"/>
      <c r="I71" s="130" t="s">
        <v>3735</v>
      </c>
      <c r="J71" s="126"/>
      <c r="K71" s="126"/>
      <c r="L71" s="126"/>
      <c r="M71" s="126"/>
      <c r="N71" s="216">
        <v>0</v>
      </c>
      <c r="O71" s="216">
        <v>824.98</v>
      </c>
      <c r="P71" s="126" t="s">
        <v>1318</v>
      </c>
    </row>
    <row r="72" spans="1:16" ht="38.25">
      <c r="A72" s="126">
        <v>340</v>
      </c>
      <c r="B72" s="126"/>
      <c r="C72" s="127" t="s">
        <v>815</v>
      </c>
      <c r="D72" s="121">
        <v>43105</v>
      </c>
      <c r="E72" s="122" t="s">
        <v>1506</v>
      </c>
      <c r="F72" s="122" t="s">
        <v>15</v>
      </c>
      <c r="G72" s="122">
        <v>634895</v>
      </c>
      <c r="H72" s="126"/>
      <c r="I72" s="130" t="s">
        <v>3736</v>
      </c>
      <c r="J72" s="126"/>
      <c r="K72" s="126"/>
      <c r="L72" s="126"/>
      <c r="M72" s="126"/>
      <c r="N72" s="216">
        <v>50</v>
      </c>
      <c r="O72" s="216">
        <v>0</v>
      </c>
      <c r="P72" s="126" t="s">
        <v>1318</v>
      </c>
    </row>
    <row r="73" spans="1:16" ht="76.5">
      <c r="A73" s="126" t="s">
        <v>621</v>
      </c>
      <c r="B73" s="126"/>
      <c r="C73" s="127" t="s">
        <v>715</v>
      </c>
      <c r="D73" s="121">
        <v>43105</v>
      </c>
      <c r="E73" s="122" t="s">
        <v>1507</v>
      </c>
      <c r="F73" s="122" t="s">
        <v>11</v>
      </c>
      <c r="G73" s="122">
        <v>910270</v>
      </c>
      <c r="H73" s="126"/>
      <c r="I73" s="130" t="s">
        <v>3737</v>
      </c>
      <c r="J73" s="126"/>
      <c r="K73" s="126"/>
      <c r="L73" s="126"/>
      <c r="M73" s="126"/>
      <c r="N73" s="216">
        <v>54000</v>
      </c>
      <c r="O73" s="216">
        <v>0</v>
      </c>
      <c r="P73" s="126" t="s">
        <v>1318</v>
      </c>
    </row>
    <row r="74" spans="1:16" ht="51">
      <c r="A74" s="126">
        <v>513</v>
      </c>
      <c r="B74" s="126"/>
      <c r="C74" s="127" t="s">
        <v>201</v>
      </c>
      <c r="D74" s="121">
        <v>43105</v>
      </c>
      <c r="E74" s="122" t="s">
        <v>1508</v>
      </c>
      <c r="F74" s="122" t="s">
        <v>15</v>
      </c>
      <c r="G74" s="122">
        <v>635435</v>
      </c>
      <c r="H74" s="126"/>
      <c r="I74" s="130" t="s">
        <v>1400</v>
      </c>
      <c r="J74" s="126"/>
      <c r="K74" s="126"/>
      <c r="L74" s="126"/>
      <c r="M74" s="126"/>
      <c r="N74" s="216">
        <v>50</v>
      </c>
      <c r="O74" s="216">
        <v>0</v>
      </c>
      <c r="P74" s="126" t="s">
        <v>1318</v>
      </c>
    </row>
    <row r="75" spans="1:16" ht="76.5">
      <c r="A75" s="126">
        <v>340</v>
      </c>
      <c r="B75" s="126"/>
      <c r="C75" s="127" t="s">
        <v>815</v>
      </c>
      <c r="D75" s="121">
        <v>43105</v>
      </c>
      <c r="E75" s="122" t="s">
        <v>1509</v>
      </c>
      <c r="F75" s="122" t="s">
        <v>1319</v>
      </c>
      <c r="G75" s="122">
        <v>16215473</v>
      </c>
      <c r="H75" s="126"/>
      <c r="I75" s="130" t="s">
        <v>3738</v>
      </c>
      <c r="J75" s="126"/>
      <c r="K75" s="126"/>
      <c r="L75" s="126"/>
      <c r="M75" s="126"/>
      <c r="N75" s="216">
        <v>290</v>
      </c>
      <c r="O75" s="216">
        <v>0</v>
      </c>
      <c r="P75" s="126" t="s">
        <v>1318</v>
      </c>
    </row>
    <row r="76" spans="1:16" ht="76.5">
      <c r="A76" s="126">
        <v>340</v>
      </c>
      <c r="B76" s="126"/>
      <c r="C76" s="127" t="s">
        <v>815</v>
      </c>
      <c r="D76" s="121">
        <v>43105</v>
      </c>
      <c r="E76" s="122" t="s">
        <v>1510</v>
      </c>
      <c r="F76" s="122" t="s">
        <v>1319</v>
      </c>
      <c r="G76" s="122">
        <v>16215529</v>
      </c>
      <c r="H76" s="126"/>
      <c r="I76" s="130" t="s">
        <v>3739</v>
      </c>
      <c r="J76" s="126"/>
      <c r="K76" s="126"/>
      <c r="L76" s="126"/>
      <c r="M76" s="126"/>
      <c r="N76" s="216">
        <v>6147</v>
      </c>
      <c r="O76" s="216">
        <v>0</v>
      </c>
      <c r="P76" s="126" t="s">
        <v>1318</v>
      </c>
    </row>
    <row r="77" spans="1:16" ht="63.75">
      <c r="A77" s="126" t="s">
        <v>621</v>
      </c>
      <c r="B77" s="126"/>
      <c r="C77" s="127" t="s">
        <v>715</v>
      </c>
      <c r="D77" s="121">
        <v>43105</v>
      </c>
      <c r="E77" s="122" t="s">
        <v>1511</v>
      </c>
      <c r="F77" s="122" t="s">
        <v>21</v>
      </c>
      <c r="G77" s="122">
        <v>910260</v>
      </c>
      <c r="H77" s="126"/>
      <c r="I77" s="130" t="s">
        <v>3740</v>
      </c>
      <c r="J77" s="126"/>
      <c r="K77" s="126"/>
      <c r="L77" s="126"/>
      <c r="M77" s="126"/>
      <c r="N77" s="216">
        <v>35225081.310000002</v>
      </c>
      <c r="O77" s="216">
        <v>0</v>
      </c>
      <c r="P77" s="126" t="s">
        <v>1318</v>
      </c>
    </row>
    <row r="78" spans="1:16" ht="76.5">
      <c r="A78" s="126" t="s">
        <v>621</v>
      </c>
      <c r="B78" s="126"/>
      <c r="C78" s="127" t="s">
        <v>715</v>
      </c>
      <c r="D78" s="121">
        <v>43105</v>
      </c>
      <c r="E78" s="122" t="s">
        <v>1512</v>
      </c>
      <c r="F78" s="122" t="s">
        <v>13</v>
      </c>
      <c r="G78" s="122">
        <v>910262</v>
      </c>
      <c r="H78" s="126"/>
      <c r="I78" s="130" t="s">
        <v>3741</v>
      </c>
      <c r="J78" s="126"/>
      <c r="K78" s="126"/>
      <c r="L78" s="126"/>
      <c r="M78" s="126"/>
      <c r="N78" s="216">
        <v>64650.5</v>
      </c>
      <c r="O78" s="216">
        <v>0</v>
      </c>
      <c r="P78" s="126" t="s">
        <v>1318</v>
      </c>
    </row>
    <row r="79" spans="1:16" ht="76.5">
      <c r="A79" s="126" t="s">
        <v>621</v>
      </c>
      <c r="B79" s="126"/>
      <c r="C79" s="127" t="s">
        <v>715</v>
      </c>
      <c r="D79" s="121">
        <v>43105</v>
      </c>
      <c r="E79" s="122" t="s">
        <v>1513</v>
      </c>
      <c r="F79" s="122" t="s">
        <v>11</v>
      </c>
      <c r="G79" s="122">
        <v>910262</v>
      </c>
      <c r="H79" s="126"/>
      <c r="I79" s="130" t="s">
        <v>3742</v>
      </c>
      <c r="J79" s="126"/>
      <c r="K79" s="126"/>
      <c r="L79" s="126"/>
      <c r="M79" s="126"/>
      <c r="N79" s="216">
        <v>50</v>
      </c>
      <c r="O79" s="216">
        <v>0</v>
      </c>
      <c r="P79" s="126" t="s">
        <v>1318</v>
      </c>
    </row>
    <row r="80" spans="1:16" ht="38.25">
      <c r="A80" s="126">
        <v>340</v>
      </c>
      <c r="B80" s="126"/>
      <c r="C80" s="127" t="s">
        <v>815</v>
      </c>
      <c r="D80" s="121">
        <v>43105</v>
      </c>
      <c r="E80" s="122" t="s">
        <v>1514</v>
      </c>
      <c r="F80" s="122" t="s">
        <v>15</v>
      </c>
      <c r="G80" s="122">
        <v>634897</v>
      </c>
      <c r="H80" s="126"/>
      <c r="I80" s="130" t="s">
        <v>3743</v>
      </c>
      <c r="J80" s="126"/>
      <c r="K80" s="126"/>
      <c r="L80" s="126"/>
      <c r="M80" s="126"/>
      <c r="N80" s="216">
        <v>50</v>
      </c>
      <c r="O80" s="216">
        <v>0</v>
      </c>
      <c r="P80" s="126" t="s">
        <v>1318</v>
      </c>
    </row>
    <row r="81" spans="1:16" ht="51">
      <c r="A81" s="126">
        <v>10</v>
      </c>
      <c r="B81" s="126"/>
      <c r="C81" s="127" t="s">
        <v>691</v>
      </c>
      <c r="D81" s="121">
        <v>43108</v>
      </c>
      <c r="E81" s="122" t="s">
        <v>1515</v>
      </c>
      <c r="F81" s="122" t="s">
        <v>6</v>
      </c>
      <c r="G81" s="122">
        <v>635870</v>
      </c>
      <c r="H81" s="126"/>
      <c r="I81" s="130" t="s">
        <v>3744</v>
      </c>
      <c r="J81" s="126"/>
      <c r="K81" s="126"/>
      <c r="L81" s="126"/>
      <c r="M81" s="126"/>
      <c r="N81" s="216">
        <v>0</v>
      </c>
      <c r="O81" s="216">
        <v>29656.47</v>
      </c>
      <c r="P81" s="126" t="s">
        <v>1318</v>
      </c>
    </row>
    <row r="82" spans="1:16" ht="63.75">
      <c r="A82" s="126">
        <v>10</v>
      </c>
      <c r="B82" s="126"/>
      <c r="C82" s="127" t="s">
        <v>691</v>
      </c>
      <c r="D82" s="121">
        <v>43108</v>
      </c>
      <c r="E82" s="122" t="s">
        <v>1516</v>
      </c>
      <c r="F82" s="122" t="s">
        <v>6</v>
      </c>
      <c r="G82" s="122">
        <v>636290</v>
      </c>
      <c r="H82" s="126"/>
      <c r="I82" s="130" t="s">
        <v>3745</v>
      </c>
      <c r="J82" s="126"/>
      <c r="K82" s="126"/>
      <c r="L82" s="126"/>
      <c r="M82" s="126"/>
      <c r="N82" s="216">
        <v>0</v>
      </c>
      <c r="O82" s="216">
        <v>6444.42</v>
      </c>
      <c r="P82" s="126" t="s">
        <v>1318</v>
      </c>
    </row>
    <row r="83" spans="1:16" ht="51">
      <c r="A83" s="126">
        <v>10</v>
      </c>
      <c r="B83" s="126"/>
      <c r="C83" s="127" t="s">
        <v>691</v>
      </c>
      <c r="D83" s="121">
        <v>43108</v>
      </c>
      <c r="E83" s="122" t="s">
        <v>1517</v>
      </c>
      <c r="F83" s="122" t="s">
        <v>6</v>
      </c>
      <c r="G83" s="122">
        <v>636294</v>
      </c>
      <c r="H83" s="126"/>
      <c r="I83" s="130" t="s">
        <v>3746</v>
      </c>
      <c r="J83" s="126"/>
      <c r="K83" s="126"/>
      <c r="L83" s="126"/>
      <c r="M83" s="126"/>
      <c r="N83" s="216">
        <v>0</v>
      </c>
      <c r="O83" s="216">
        <v>9775.5</v>
      </c>
      <c r="P83" s="126" t="s">
        <v>1318</v>
      </c>
    </row>
    <row r="84" spans="1:16" ht="51">
      <c r="A84" s="126">
        <v>10</v>
      </c>
      <c r="B84" s="126"/>
      <c r="C84" s="127" t="s">
        <v>691</v>
      </c>
      <c r="D84" s="121">
        <v>43108</v>
      </c>
      <c r="E84" s="122" t="s">
        <v>1518</v>
      </c>
      <c r="F84" s="122" t="s">
        <v>6</v>
      </c>
      <c r="G84" s="122">
        <v>636397</v>
      </c>
      <c r="H84" s="126"/>
      <c r="I84" s="130" t="s">
        <v>3747</v>
      </c>
      <c r="J84" s="126"/>
      <c r="K84" s="126"/>
      <c r="L84" s="126"/>
      <c r="M84" s="126"/>
      <c r="N84" s="216">
        <v>0</v>
      </c>
      <c r="O84" s="216">
        <v>7614.6</v>
      </c>
      <c r="P84" s="126" t="s">
        <v>1318</v>
      </c>
    </row>
    <row r="85" spans="1:16" ht="63.75">
      <c r="A85" s="126">
        <v>10</v>
      </c>
      <c r="B85" s="126"/>
      <c r="C85" s="127" t="s">
        <v>691</v>
      </c>
      <c r="D85" s="121">
        <v>43108</v>
      </c>
      <c r="E85" s="122" t="s">
        <v>1519</v>
      </c>
      <c r="F85" s="122" t="s">
        <v>6</v>
      </c>
      <c r="G85" s="122">
        <v>636677</v>
      </c>
      <c r="H85" s="126"/>
      <c r="I85" s="130" t="s">
        <v>3748</v>
      </c>
      <c r="J85" s="126"/>
      <c r="K85" s="126"/>
      <c r="L85" s="126"/>
      <c r="M85" s="126"/>
      <c r="N85" s="216">
        <v>0</v>
      </c>
      <c r="O85" s="216">
        <v>16058.92</v>
      </c>
      <c r="P85" s="126" t="s">
        <v>1318</v>
      </c>
    </row>
    <row r="86" spans="1:16" ht="63.75">
      <c r="A86" s="126">
        <v>10</v>
      </c>
      <c r="B86" s="126"/>
      <c r="C86" s="127" t="s">
        <v>691</v>
      </c>
      <c r="D86" s="121">
        <v>43108</v>
      </c>
      <c r="E86" s="122" t="s">
        <v>1520</v>
      </c>
      <c r="F86" s="122" t="s">
        <v>6</v>
      </c>
      <c r="G86" s="122">
        <v>636679</v>
      </c>
      <c r="H86" s="126"/>
      <c r="I86" s="130" t="s">
        <v>3749</v>
      </c>
      <c r="J86" s="126"/>
      <c r="K86" s="126"/>
      <c r="L86" s="126"/>
      <c r="M86" s="126"/>
      <c r="N86" s="216">
        <v>0</v>
      </c>
      <c r="O86" s="216">
        <v>8984.2000000000007</v>
      </c>
      <c r="P86" s="126" t="s">
        <v>1318</v>
      </c>
    </row>
    <row r="87" spans="1:16" ht="76.5">
      <c r="A87" s="126" t="s">
        <v>623</v>
      </c>
      <c r="B87" s="126"/>
      <c r="C87" s="127" t="s">
        <v>716</v>
      </c>
      <c r="D87" s="121">
        <v>43108</v>
      </c>
      <c r="E87" s="122" t="s">
        <v>1521</v>
      </c>
      <c r="F87" s="122" t="s">
        <v>1259</v>
      </c>
      <c r="G87" s="122">
        <v>16256060</v>
      </c>
      <c r="H87" s="126"/>
      <c r="I87" s="130" t="s">
        <v>3750</v>
      </c>
      <c r="J87" s="126"/>
      <c r="K87" s="126"/>
      <c r="L87" s="126"/>
      <c r="M87" s="126"/>
      <c r="N87" s="216">
        <v>0</v>
      </c>
      <c r="O87" s="216">
        <v>268323.52</v>
      </c>
      <c r="P87" s="126" t="s">
        <v>1318</v>
      </c>
    </row>
    <row r="88" spans="1:16" ht="51">
      <c r="A88" s="126">
        <v>234</v>
      </c>
      <c r="B88" s="126"/>
      <c r="C88" s="127" t="s">
        <v>124</v>
      </c>
      <c r="D88" s="121">
        <v>43108</v>
      </c>
      <c r="E88" s="122" t="s">
        <v>1522</v>
      </c>
      <c r="F88" s="122" t="s">
        <v>6</v>
      </c>
      <c r="G88" s="122">
        <v>928110</v>
      </c>
      <c r="H88" s="126"/>
      <c r="I88" s="130" t="s">
        <v>3751</v>
      </c>
      <c r="J88" s="126"/>
      <c r="K88" s="126"/>
      <c r="L88" s="126"/>
      <c r="M88" s="126"/>
      <c r="N88" s="216">
        <v>0</v>
      </c>
      <c r="O88" s="216">
        <v>3909</v>
      </c>
      <c r="P88" s="126" t="s">
        <v>1318</v>
      </c>
    </row>
    <row r="89" spans="1:16" ht="51">
      <c r="A89" s="126" t="s">
        <v>620</v>
      </c>
      <c r="B89" s="126"/>
      <c r="C89" s="127" t="s">
        <v>714</v>
      </c>
      <c r="D89" s="121">
        <v>43108</v>
      </c>
      <c r="E89" s="122" t="s">
        <v>1523</v>
      </c>
      <c r="F89" s="122" t="s">
        <v>6</v>
      </c>
      <c r="G89" s="122">
        <v>928111</v>
      </c>
      <c r="H89" s="126"/>
      <c r="I89" s="130" t="s">
        <v>3752</v>
      </c>
      <c r="J89" s="126"/>
      <c r="K89" s="126"/>
      <c r="L89" s="126"/>
      <c r="M89" s="126"/>
      <c r="N89" s="216">
        <v>0</v>
      </c>
      <c r="O89" s="216">
        <v>7940.34</v>
      </c>
      <c r="P89" s="126" t="s">
        <v>1318</v>
      </c>
    </row>
    <row r="90" spans="1:16" ht="89.25">
      <c r="A90" s="126" t="s">
        <v>620</v>
      </c>
      <c r="B90" s="126"/>
      <c r="C90" s="127" t="s">
        <v>714</v>
      </c>
      <c r="D90" s="121">
        <v>43108</v>
      </c>
      <c r="E90" s="122" t="s">
        <v>1524</v>
      </c>
      <c r="F90" s="122" t="s">
        <v>6</v>
      </c>
      <c r="G90" s="122">
        <v>910343</v>
      </c>
      <c r="H90" s="126"/>
      <c r="I90" s="130" t="s">
        <v>3753</v>
      </c>
      <c r="J90" s="126"/>
      <c r="K90" s="126"/>
      <c r="L90" s="126"/>
      <c r="M90" s="126"/>
      <c r="N90" s="216">
        <v>0</v>
      </c>
      <c r="O90" s="216">
        <v>8799.15</v>
      </c>
      <c r="P90" s="126" t="s">
        <v>1318</v>
      </c>
    </row>
    <row r="91" spans="1:16" ht="89.25">
      <c r="A91" s="126">
        <v>25</v>
      </c>
      <c r="B91" s="126"/>
      <c r="C91" s="127" t="s">
        <v>695</v>
      </c>
      <c r="D91" s="121">
        <v>43108</v>
      </c>
      <c r="E91" s="122" t="s">
        <v>1525</v>
      </c>
      <c r="F91" s="122" t="s">
        <v>6</v>
      </c>
      <c r="G91" s="122">
        <v>910345</v>
      </c>
      <c r="H91" s="126"/>
      <c r="I91" s="130" t="s">
        <v>3754</v>
      </c>
      <c r="J91" s="126"/>
      <c r="K91" s="126"/>
      <c r="L91" s="126"/>
      <c r="M91" s="126"/>
      <c r="N91" s="216">
        <v>0</v>
      </c>
      <c r="O91" s="216">
        <v>317107.11</v>
      </c>
      <c r="P91" s="126" t="s">
        <v>1318</v>
      </c>
    </row>
    <row r="92" spans="1:16" ht="76.5">
      <c r="A92" s="126">
        <v>25</v>
      </c>
      <c r="B92" s="126"/>
      <c r="C92" s="127" t="s">
        <v>695</v>
      </c>
      <c r="D92" s="121">
        <v>43108</v>
      </c>
      <c r="E92" s="122" t="s">
        <v>1526</v>
      </c>
      <c r="F92" s="122" t="s">
        <v>6</v>
      </c>
      <c r="G92" s="122">
        <v>910347</v>
      </c>
      <c r="H92" s="126"/>
      <c r="I92" s="130" t="s">
        <v>3755</v>
      </c>
      <c r="J92" s="126"/>
      <c r="K92" s="126"/>
      <c r="L92" s="126"/>
      <c r="M92" s="126"/>
      <c r="N92" s="216">
        <v>0</v>
      </c>
      <c r="O92" s="216">
        <v>297.51</v>
      </c>
      <c r="P92" s="126" t="s">
        <v>1318</v>
      </c>
    </row>
    <row r="93" spans="1:16" ht="89.25">
      <c r="A93" s="126">
        <v>25</v>
      </c>
      <c r="B93" s="126"/>
      <c r="C93" s="127" t="s">
        <v>695</v>
      </c>
      <c r="D93" s="121">
        <v>43108</v>
      </c>
      <c r="E93" s="122" t="s">
        <v>1527</v>
      </c>
      <c r="F93" s="122" t="s">
        <v>6</v>
      </c>
      <c r="G93" s="122">
        <v>910350</v>
      </c>
      <c r="H93" s="126"/>
      <c r="I93" s="130" t="s">
        <v>3756</v>
      </c>
      <c r="J93" s="126"/>
      <c r="K93" s="126"/>
      <c r="L93" s="126"/>
      <c r="M93" s="126"/>
      <c r="N93" s="216">
        <v>0</v>
      </c>
      <c r="O93" s="216">
        <v>599633.31999999995</v>
      </c>
      <c r="P93" s="126" t="s">
        <v>1318</v>
      </c>
    </row>
    <row r="94" spans="1:16" ht="51">
      <c r="A94" s="126" t="s">
        <v>621</v>
      </c>
      <c r="B94" s="126"/>
      <c r="C94" s="127" t="s">
        <v>715</v>
      </c>
      <c r="D94" s="121">
        <v>43108</v>
      </c>
      <c r="E94" s="122" t="s">
        <v>1528</v>
      </c>
      <c r="F94" s="122" t="s">
        <v>11</v>
      </c>
      <c r="G94" s="122">
        <v>10248</v>
      </c>
      <c r="H94" s="126"/>
      <c r="I94" s="130" t="s">
        <v>3757</v>
      </c>
      <c r="J94" s="126"/>
      <c r="K94" s="126"/>
      <c r="L94" s="126"/>
      <c r="M94" s="126"/>
      <c r="N94" s="216">
        <v>10700.84</v>
      </c>
      <c r="O94" s="216">
        <v>0</v>
      </c>
      <c r="P94" s="126" t="s">
        <v>1318</v>
      </c>
    </row>
    <row r="95" spans="1:16" ht="51">
      <c r="A95" s="126">
        <v>119</v>
      </c>
      <c r="B95" s="126"/>
      <c r="C95" s="127" t="s">
        <v>724</v>
      </c>
      <c r="D95" s="121">
        <v>43108</v>
      </c>
      <c r="E95" s="122" t="s">
        <v>1529</v>
      </c>
      <c r="F95" s="122" t="s">
        <v>11</v>
      </c>
      <c r="G95" s="122">
        <v>910344</v>
      </c>
      <c r="H95" s="126"/>
      <c r="I95" s="130" t="s">
        <v>3758</v>
      </c>
      <c r="J95" s="126"/>
      <c r="K95" s="126"/>
      <c r="L95" s="126"/>
      <c r="M95" s="126"/>
      <c r="N95" s="216">
        <v>50</v>
      </c>
      <c r="O95" s="216">
        <v>0</v>
      </c>
      <c r="P95" s="126" t="s">
        <v>1318</v>
      </c>
    </row>
    <row r="96" spans="1:16" ht="63.75">
      <c r="A96" s="126" t="s">
        <v>621</v>
      </c>
      <c r="B96" s="126"/>
      <c r="C96" s="127" t="s">
        <v>715</v>
      </c>
      <c r="D96" s="121">
        <v>43108</v>
      </c>
      <c r="E96" s="122" t="s">
        <v>1530</v>
      </c>
      <c r="F96" s="122" t="s">
        <v>11</v>
      </c>
      <c r="G96" s="122">
        <v>10212</v>
      </c>
      <c r="H96" s="126"/>
      <c r="I96" s="130" t="s">
        <v>3759</v>
      </c>
      <c r="J96" s="126"/>
      <c r="K96" s="126"/>
      <c r="L96" s="126"/>
      <c r="M96" s="126"/>
      <c r="N96" s="216">
        <v>2636.08</v>
      </c>
      <c r="O96" s="216">
        <v>0</v>
      </c>
      <c r="P96" s="126" t="s">
        <v>1318</v>
      </c>
    </row>
    <row r="97" spans="1:16" ht="63.75">
      <c r="A97" s="126" t="s">
        <v>621</v>
      </c>
      <c r="B97" s="126"/>
      <c r="C97" s="127" t="s">
        <v>715</v>
      </c>
      <c r="D97" s="121">
        <v>43108</v>
      </c>
      <c r="E97" s="122" t="s">
        <v>1531</v>
      </c>
      <c r="F97" s="122" t="s">
        <v>11</v>
      </c>
      <c r="G97" s="122">
        <v>10232</v>
      </c>
      <c r="H97" s="126"/>
      <c r="I97" s="130" t="s">
        <v>3760</v>
      </c>
      <c r="J97" s="126"/>
      <c r="K97" s="126"/>
      <c r="L97" s="126"/>
      <c r="M97" s="126"/>
      <c r="N97" s="216">
        <v>5527.85</v>
      </c>
      <c r="O97" s="216">
        <v>0</v>
      </c>
      <c r="P97" s="126" t="s">
        <v>1318</v>
      </c>
    </row>
    <row r="98" spans="1:16" ht="51">
      <c r="A98" s="126">
        <v>10</v>
      </c>
      <c r="B98" s="126"/>
      <c r="C98" s="127" t="s">
        <v>691</v>
      </c>
      <c r="D98" s="121">
        <v>43108</v>
      </c>
      <c r="E98" s="122" t="s">
        <v>1532</v>
      </c>
      <c r="F98" s="122" t="s">
        <v>15</v>
      </c>
      <c r="G98" s="122">
        <v>635871</v>
      </c>
      <c r="H98" s="126"/>
      <c r="I98" s="130" t="s">
        <v>1430</v>
      </c>
      <c r="J98" s="126"/>
      <c r="K98" s="126"/>
      <c r="L98" s="126"/>
      <c r="M98" s="126"/>
      <c r="N98" s="216">
        <v>50</v>
      </c>
      <c r="O98" s="216">
        <v>0</v>
      </c>
      <c r="P98" s="126" t="s">
        <v>1318</v>
      </c>
    </row>
    <row r="99" spans="1:16" ht="63.75">
      <c r="A99" s="126">
        <v>10</v>
      </c>
      <c r="B99" s="126"/>
      <c r="C99" s="127" t="s">
        <v>691</v>
      </c>
      <c r="D99" s="121">
        <v>43108</v>
      </c>
      <c r="E99" s="122" t="s">
        <v>1533</v>
      </c>
      <c r="F99" s="122" t="s">
        <v>15</v>
      </c>
      <c r="G99" s="122">
        <v>636291</v>
      </c>
      <c r="H99" s="126"/>
      <c r="I99" s="130" t="s">
        <v>3761</v>
      </c>
      <c r="J99" s="126"/>
      <c r="K99" s="126"/>
      <c r="L99" s="126"/>
      <c r="M99" s="126"/>
      <c r="N99" s="216">
        <v>50</v>
      </c>
      <c r="O99" s="216">
        <v>0</v>
      </c>
      <c r="P99" s="126" t="s">
        <v>1318</v>
      </c>
    </row>
    <row r="100" spans="1:16" ht="51">
      <c r="A100" s="126">
        <v>10</v>
      </c>
      <c r="B100" s="126"/>
      <c r="C100" s="127" t="s">
        <v>691</v>
      </c>
      <c r="D100" s="121">
        <v>43108</v>
      </c>
      <c r="E100" s="122" t="s">
        <v>1534</v>
      </c>
      <c r="F100" s="122" t="s">
        <v>15</v>
      </c>
      <c r="G100" s="122">
        <v>636295</v>
      </c>
      <c r="H100" s="126"/>
      <c r="I100" s="130" t="s">
        <v>3762</v>
      </c>
      <c r="J100" s="126"/>
      <c r="K100" s="126"/>
      <c r="L100" s="126"/>
      <c r="M100" s="126"/>
      <c r="N100" s="216">
        <v>50</v>
      </c>
      <c r="O100" s="216">
        <v>0</v>
      </c>
      <c r="P100" s="126" t="s">
        <v>1318</v>
      </c>
    </row>
    <row r="101" spans="1:16" ht="51">
      <c r="A101" s="126">
        <v>10</v>
      </c>
      <c r="B101" s="126"/>
      <c r="C101" s="127" t="s">
        <v>691</v>
      </c>
      <c r="D101" s="121">
        <v>43108</v>
      </c>
      <c r="E101" s="122" t="s">
        <v>1535</v>
      </c>
      <c r="F101" s="122" t="s">
        <v>15</v>
      </c>
      <c r="G101" s="122">
        <v>636398</v>
      </c>
      <c r="H101" s="126"/>
      <c r="I101" s="130" t="s">
        <v>3763</v>
      </c>
      <c r="J101" s="126"/>
      <c r="K101" s="126"/>
      <c r="L101" s="126"/>
      <c r="M101" s="126"/>
      <c r="N101" s="216">
        <v>50</v>
      </c>
      <c r="O101" s="216">
        <v>0</v>
      </c>
      <c r="P101" s="126" t="s">
        <v>1318</v>
      </c>
    </row>
    <row r="102" spans="1:16" ht="63.75">
      <c r="A102" s="126">
        <v>291</v>
      </c>
      <c r="B102" s="126"/>
      <c r="C102" s="127" t="s">
        <v>795</v>
      </c>
      <c r="D102" s="121">
        <v>43108</v>
      </c>
      <c r="E102" s="122" t="s">
        <v>1536</v>
      </c>
      <c r="F102" s="122" t="s">
        <v>11</v>
      </c>
      <c r="G102" s="122">
        <v>636676</v>
      </c>
      <c r="H102" s="126"/>
      <c r="I102" s="130" t="s">
        <v>3764</v>
      </c>
      <c r="J102" s="126"/>
      <c r="K102" s="126"/>
      <c r="L102" s="126"/>
      <c r="M102" s="126"/>
      <c r="N102" s="216">
        <v>50</v>
      </c>
      <c r="O102" s="216">
        <v>0</v>
      </c>
      <c r="P102" s="126" t="s">
        <v>1318</v>
      </c>
    </row>
    <row r="103" spans="1:16" ht="63.75">
      <c r="A103" s="126">
        <v>10</v>
      </c>
      <c r="B103" s="126"/>
      <c r="C103" s="127" t="s">
        <v>691</v>
      </c>
      <c r="D103" s="121">
        <v>43108</v>
      </c>
      <c r="E103" s="122" t="s">
        <v>1537</v>
      </c>
      <c r="F103" s="122" t="s">
        <v>15</v>
      </c>
      <c r="G103" s="122">
        <v>636678</v>
      </c>
      <c r="H103" s="126"/>
      <c r="I103" s="130" t="s">
        <v>3765</v>
      </c>
      <c r="J103" s="126"/>
      <c r="K103" s="126"/>
      <c r="L103" s="126"/>
      <c r="M103" s="126"/>
      <c r="N103" s="216">
        <v>50</v>
      </c>
      <c r="O103" s="216">
        <v>0</v>
      </c>
      <c r="P103" s="126" t="s">
        <v>1318</v>
      </c>
    </row>
    <row r="104" spans="1:16" ht="63.75">
      <c r="A104" s="126">
        <v>10</v>
      </c>
      <c r="B104" s="126"/>
      <c r="C104" s="127" t="s">
        <v>691</v>
      </c>
      <c r="D104" s="121">
        <v>43108</v>
      </c>
      <c r="E104" s="122" t="s">
        <v>1538</v>
      </c>
      <c r="F104" s="122" t="s">
        <v>15</v>
      </c>
      <c r="G104" s="122">
        <v>636680</v>
      </c>
      <c r="H104" s="126"/>
      <c r="I104" s="130" t="s">
        <v>3766</v>
      </c>
      <c r="J104" s="126"/>
      <c r="K104" s="126"/>
      <c r="L104" s="126"/>
      <c r="M104" s="126"/>
      <c r="N104" s="216">
        <v>50</v>
      </c>
      <c r="O104" s="216">
        <v>0</v>
      </c>
      <c r="P104" s="126" t="s">
        <v>1318</v>
      </c>
    </row>
    <row r="105" spans="1:16" ht="51">
      <c r="A105" s="126">
        <v>513</v>
      </c>
      <c r="B105" s="126"/>
      <c r="C105" s="127" t="s">
        <v>201</v>
      </c>
      <c r="D105" s="121">
        <v>43108</v>
      </c>
      <c r="E105" s="122" t="s">
        <v>1539</v>
      </c>
      <c r="F105" s="122" t="s">
        <v>15</v>
      </c>
      <c r="G105" s="122">
        <v>636786</v>
      </c>
      <c r="H105" s="126"/>
      <c r="I105" s="130" t="s">
        <v>3767</v>
      </c>
      <c r="J105" s="126"/>
      <c r="K105" s="126"/>
      <c r="L105" s="126"/>
      <c r="M105" s="126"/>
      <c r="N105" s="216">
        <v>50</v>
      </c>
      <c r="O105" s="216">
        <v>0</v>
      </c>
      <c r="P105" s="126" t="s">
        <v>1318</v>
      </c>
    </row>
    <row r="106" spans="1:16" ht="76.5">
      <c r="A106" s="126">
        <v>340</v>
      </c>
      <c r="B106" s="126"/>
      <c r="C106" s="127" t="s">
        <v>815</v>
      </c>
      <c r="D106" s="121">
        <v>43108</v>
      </c>
      <c r="E106" s="122" t="s">
        <v>1540</v>
      </c>
      <c r="F106" s="122" t="s">
        <v>1319</v>
      </c>
      <c r="G106" s="122">
        <v>16215530</v>
      </c>
      <c r="H106" s="126"/>
      <c r="I106" s="130" t="s">
        <v>3768</v>
      </c>
      <c r="J106" s="126"/>
      <c r="K106" s="126"/>
      <c r="L106" s="126"/>
      <c r="M106" s="126"/>
      <c r="N106" s="216">
        <v>6595</v>
      </c>
      <c r="O106" s="216">
        <v>0</v>
      </c>
      <c r="P106" s="126" t="s">
        <v>1318</v>
      </c>
    </row>
    <row r="107" spans="1:16" ht="76.5">
      <c r="A107" s="126" t="s">
        <v>621</v>
      </c>
      <c r="B107" s="126"/>
      <c r="C107" s="127" t="s">
        <v>715</v>
      </c>
      <c r="D107" s="121">
        <v>43108</v>
      </c>
      <c r="E107" s="122" t="s">
        <v>1541</v>
      </c>
      <c r="F107" s="122" t="s">
        <v>13</v>
      </c>
      <c r="G107" s="122">
        <v>910325</v>
      </c>
      <c r="H107" s="126"/>
      <c r="I107" s="130" t="s">
        <v>3769</v>
      </c>
      <c r="J107" s="126"/>
      <c r="K107" s="126"/>
      <c r="L107" s="126"/>
      <c r="M107" s="126"/>
      <c r="N107" s="216">
        <v>29783</v>
      </c>
      <c r="O107" s="216">
        <v>0</v>
      </c>
      <c r="P107" s="126" t="s">
        <v>1318</v>
      </c>
    </row>
    <row r="108" spans="1:16" ht="76.5">
      <c r="A108" s="126" t="s">
        <v>621</v>
      </c>
      <c r="B108" s="126"/>
      <c r="C108" s="127" t="s">
        <v>715</v>
      </c>
      <c r="D108" s="121">
        <v>43108</v>
      </c>
      <c r="E108" s="122" t="s">
        <v>1542</v>
      </c>
      <c r="F108" s="122" t="s">
        <v>11</v>
      </c>
      <c r="G108" s="122">
        <v>910325</v>
      </c>
      <c r="H108" s="126"/>
      <c r="I108" s="130" t="s">
        <v>3770</v>
      </c>
      <c r="J108" s="126"/>
      <c r="K108" s="126"/>
      <c r="L108" s="126"/>
      <c r="M108" s="126"/>
      <c r="N108" s="216">
        <v>50</v>
      </c>
      <c r="O108" s="216">
        <v>0</v>
      </c>
      <c r="P108" s="126" t="s">
        <v>1318</v>
      </c>
    </row>
    <row r="109" spans="1:16" ht="51">
      <c r="A109" s="126" t="s">
        <v>621</v>
      </c>
      <c r="B109" s="126"/>
      <c r="C109" s="127" t="s">
        <v>715</v>
      </c>
      <c r="D109" s="121">
        <v>43108</v>
      </c>
      <c r="E109" s="122" t="s">
        <v>1543</v>
      </c>
      <c r="F109" s="122" t="s">
        <v>11</v>
      </c>
      <c r="G109" s="122">
        <v>10247</v>
      </c>
      <c r="H109" s="126"/>
      <c r="I109" s="130" t="s">
        <v>3771</v>
      </c>
      <c r="J109" s="126"/>
      <c r="K109" s="126"/>
      <c r="L109" s="126"/>
      <c r="M109" s="126"/>
      <c r="N109" s="216">
        <v>442.53</v>
      </c>
      <c r="O109" s="216">
        <v>0</v>
      </c>
      <c r="P109" s="126" t="s">
        <v>1318</v>
      </c>
    </row>
    <row r="110" spans="1:16" ht="63.75">
      <c r="A110" s="126">
        <v>10</v>
      </c>
      <c r="B110" s="126"/>
      <c r="C110" s="127" t="s">
        <v>691</v>
      </c>
      <c r="D110" s="121">
        <v>43109</v>
      </c>
      <c r="E110" s="122" t="s">
        <v>1544</v>
      </c>
      <c r="F110" s="122" t="s">
        <v>6</v>
      </c>
      <c r="G110" s="122">
        <v>637500</v>
      </c>
      <c r="H110" s="126"/>
      <c r="I110" s="130" t="s">
        <v>3772</v>
      </c>
      <c r="J110" s="126"/>
      <c r="K110" s="126"/>
      <c r="L110" s="126"/>
      <c r="M110" s="126"/>
      <c r="N110" s="216">
        <v>0</v>
      </c>
      <c r="O110" s="216">
        <v>79189.58</v>
      </c>
      <c r="P110" s="126" t="s">
        <v>1318</v>
      </c>
    </row>
    <row r="111" spans="1:16" ht="63.75">
      <c r="A111" s="126">
        <v>10</v>
      </c>
      <c r="B111" s="126"/>
      <c r="C111" s="127" t="s">
        <v>691</v>
      </c>
      <c r="D111" s="121">
        <v>43109</v>
      </c>
      <c r="E111" s="122" t="s">
        <v>1545</v>
      </c>
      <c r="F111" s="122" t="s">
        <v>6</v>
      </c>
      <c r="G111" s="122">
        <v>637502</v>
      </c>
      <c r="H111" s="126"/>
      <c r="I111" s="130" t="s">
        <v>3773</v>
      </c>
      <c r="J111" s="126"/>
      <c r="K111" s="126"/>
      <c r="L111" s="126"/>
      <c r="M111" s="126"/>
      <c r="N111" s="216">
        <v>0</v>
      </c>
      <c r="O111" s="216">
        <v>17836</v>
      </c>
      <c r="P111" s="126" t="s">
        <v>1318</v>
      </c>
    </row>
    <row r="112" spans="1:16" ht="51">
      <c r="A112" s="126">
        <v>10</v>
      </c>
      <c r="B112" s="126"/>
      <c r="C112" s="127" t="s">
        <v>691</v>
      </c>
      <c r="D112" s="121">
        <v>43109</v>
      </c>
      <c r="E112" s="122" t="s">
        <v>1546</v>
      </c>
      <c r="F112" s="122" t="s">
        <v>6</v>
      </c>
      <c r="G112" s="122">
        <v>637754</v>
      </c>
      <c r="H112" s="126"/>
      <c r="I112" s="130" t="s">
        <v>3774</v>
      </c>
      <c r="J112" s="126"/>
      <c r="K112" s="126"/>
      <c r="L112" s="126"/>
      <c r="M112" s="126"/>
      <c r="N112" s="216">
        <v>0</v>
      </c>
      <c r="O112" s="216">
        <v>19989.150000000001</v>
      </c>
      <c r="P112" s="126" t="s">
        <v>1318</v>
      </c>
    </row>
    <row r="113" spans="1:16" ht="63.75">
      <c r="A113" s="126">
        <v>340</v>
      </c>
      <c r="B113" s="126"/>
      <c r="C113" s="127" t="s">
        <v>815</v>
      </c>
      <c r="D113" s="121">
        <v>43109</v>
      </c>
      <c r="E113" s="122" t="s">
        <v>1547</v>
      </c>
      <c r="F113" s="122" t="s">
        <v>6</v>
      </c>
      <c r="G113" s="122">
        <v>637844</v>
      </c>
      <c r="H113" s="126"/>
      <c r="I113" s="130" t="s">
        <v>3775</v>
      </c>
      <c r="J113" s="126"/>
      <c r="K113" s="126"/>
      <c r="L113" s="126"/>
      <c r="M113" s="126"/>
      <c r="N113" s="216">
        <v>0</v>
      </c>
      <c r="O113" s="216">
        <v>24852.75</v>
      </c>
      <c r="P113" s="126" t="s">
        <v>1318</v>
      </c>
    </row>
    <row r="114" spans="1:16" ht="76.5">
      <c r="A114" s="126" t="s">
        <v>621</v>
      </c>
      <c r="B114" s="126"/>
      <c r="C114" s="127" t="s">
        <v>715</v>
      </c>
      <c r="D114" s="121">
        <v>43109</v>
      </c>
      <c r="E114" s="122" t="s">
        <v>1548</v>
      </c>
      <c r="F114" s="122" t="s">
        <v>6</v>
      </c>
      <c r="G114" s="122">
        <v>928560</v>
      </c>
      <c r="H114" s="126"/>
      <c r="I114" s="130" t="s">
        <v>3776</v>
      </c>
      <c r="J114" s="126"/>
      <c r="K114" s="126"/>
      <c r="L114" s="126"/>
      <c r="M114" s="126"/>
      <c r="N114" s="216">
        <v>0</v>
      </c>
      <c r="O114" s="216">
        <v>140000</v>
      </c>
      <c r="P114" s="126" t="s">
        <v>1318</v>
      </c>
    </row>
    <row r="115" spans="1:16" ht="76.5">
      <c r="A115" s="126">
        <v>25</v>
      </c>
      <c r="B115" s="126"/>
      <c r="C115" s="127" t="s">
        <v>695</v>
      </c>
      <c r="D115" s="121">
        <v>43109</v>
      </c>
      <c r="E115" s="122" t="s">
        <v>1549</v>
      </c>
      <c r="F115" s="122" t="s">
        <v>6</v>
      </c>
      <c r="G115" s="122">
        <v>910543</v>
      </c>
      <c r="H115" s="126"/>
      <c r="I115" s="130" t="s">
        <v>3777</v>
      </c>
      <c r="J115" s="126"/>
      <c r="K115" s="126"/>
      <c r="L115" s="126"/>
      <c r="M115" s="126"/>
      <c r="N115" s="216">
        <v>0</v>
      </c>
      <c r="O115" s="216">
        <v>215695.99</v>
      </c>
      <c r="P115" s="126" t="s">
        <v>1318</v>
      </c>
    </row>
    <row r="116" spans="1:16" ht="89.25">
      <c r="A116" s="126">
        <v>35</v>
      </c>
      <c r="B116" s="126"/>
      <c r="C116" s="127" t="s">
        <v>697</v>
      </c>
      <c r="D116" s="121">
        <v>43109</v>
      </c>
      <c r="E116" s="122" t="s">
        <v>1550</v>
      </c>
      <c r="F116" s="122" t="s">
        <v>15</v>
      </c>
      <c r="G116" s="122">
        <v>4154</v>
      </c>
      <c r="H116" s="126"/>
      <c r="I116" s="130" t="s">
        <v>3778</v>
      </c>
      <c r="J116" s="126"/>
      <c r="K116" s="126"/>
      <c r="L116" s="126"/>
      <c r="M116" s="126"/>
      <c r="N116" s="216">
        <v>386</v>
      </c>
      <c r="O116" s="216">
        <v>0</v>
      </c>
      <c r="P116" s="126" t="s">
        <v>1318</v>
      </c>
    </row>
    <row r="117" spans="1:16" ht="76.5">
      <c r="A117" s="126">
        <v>513</v>
      </c>
      <c r="B117" s="126"/>
      <c r="C117" s="127" t="s">
        <v>201</v>
      </c>
      <c r="D117" s="121">
        <v>43109</v>
      </c>
      <c r="E117" s="122" t="s">
        <v>1551</v>
      </c>
      <c r="F117" s="122" t="s">
        <v>13</v>
      </c>
      <c r="G117" s="122">
        <v>910561</v>
      </c>
      <c r="H117" s="126"/>
      <c r="I117" s="130" t="s">
        <v>3779</v>
      </c>
      <c r="J117" s="126"/>
      <c r="K117" s="126"/>
      <c r="L117" s="126"/>
      <c r="M117" s="126"/>
      <c r="N117" s="216">
        <v>39763.32</v>
      </c>
      <c r="O117" s="216">
        <v>0</v>
      </c>
      <c r="P117" s="126" t="s">
        <v>1318</v>
      </c>
    </row>
    <row r="118" spans="1:16" ht="63.75">
      <c r="A118" s="126">
        <v>10</v>
      </c>
      <c r="B118" s="126"/>
      <c r="C118" s="127" t="s">
        <v>691</v>
      </c>
      <c r="D118" s="121">
        <v>43109</v>
      </c>
      <c r="E118" s="122" t="s">
        <v>1552</v>
      </c>
      <c r="F118" s="122" t="s">
        <v>15</v>
      </c>
      <c r="G118" s="122">
        <v>637503</v>
      </c>
      <c r="H118" s="126"/>
      <c r="I118" s="130" t="s">
        <v>3780</v>
      </c>
      <c r="J118" s="126"/>
      <c r="K118" s="126"/>
      <c r="L118" s="126"/>
      <c r="M118" s="126"/>
      <c r="N118" s="216">
        <v>50</v>
      </c>
      <c r="O118" s="216">
        <v>0</v>
      </c>
      <c r="P118" s="126" t="s">
        <v>1318</v>
      </c>
    </row>
    <row r="119" spans="1:16" ht="51">
      <c r="A119" s="126">
        <v>513</v>
      </c>
      <c r="B119" s="126"/>
      <c r="C119" s="127" t="s">
        <v>201</v>
      </c>
      <c r="D119" s="121">
        <v>43109</v>
      </c>
      <c r="E119" s="122" t="s">
        <v>1553</v>
      </c>
      <c r="F119" s="122" t="s">
        <v>15</v>
      </c>
      <c r="G119" s="122">
        <v>637626</v>
      </c>
      <c r="H119" s="126"/>
      <c r="I119" s="130" t="s">
        <v>1398</v>
      </c>
      <c r="J119" s="126"/>
      <c r="K119" s="126"/>
      <c r="L119" s="126"/>
      <c r="M119" s="126"/>
      <c r="N119" s="216">
        <v>50</v>
      </c>
      <c r="O119" s="216">
        <v>0</v>
      </c>
      <c r="P119" s="126" t="s">
        <v>1318</v>
      </c>
    </row>
    <row r="120" spans="1:16" ht="51">
      <c r="A120" s="126">
        <v>10</v>
      </c>
      <c r="B120" s="126"/>
      <c r="C120" s="127" t="s">
        <v>691</v>
      </c>
      <c r="D120" s="121">
        <v>43109</v>
      </c>
      <c r="E120" s="122" t="s">
        <v>1554</v>
      </c>
      <c r="F120" s="122" t="s">
        <v>15</v>
      </c>
      <c r="G120" s="122">
        <v>637755</v>
      </c>
      <c r="H120" s="126"/>
      <c r="I120" s="130" t="s">
        <v>3781</v>
      </c>
      <c r="J120" s="126"/>
      <c r="K120" s="126"/>
      <c r="L120" s="126"/>
      <c r="M120" s="126"/>
      <c r="N120" s="216">
        <v>50</v>
      </c>
      <c r="O120" s="216">
        <v>0</v>
      </c>
      <c r="P120" s="126" t="s">
        <v>1318</v>
      </c>
    </row>
    <row r="121" spans="1:16" ht="51">
      <c r="A121" s="126">
        <v>513</v>
      </c>
      <c r="B121" s="126"/>
      <c r="C121" s="127" t="s">
        <v>201</v>
      </c>
      <c r="D121" s="121">
        <v>43109</v>
      </c>
      <c r="E121" s="122" t="s">
        <v>1555</v>
      </c>
      <c r="F121" s="122" t="s">
        <v>15</v>
      </c>
      <c r="G121" s="122">
        <v>637757</v>
      </c>
      <c r="H121" s="126"/>
      <c r="I121" s="130" t="s">
        <v>3782</v>
      </c>
      <c r="J121" s="126"/>
      <c r="K121" s="126"/>
      <c r="L121" s="126"/>
      <c r="M121" s="126"/>
      <c r="N121" s="216">
        <v>50</v>
      </c>
      <c r="O121" s="216">
        <v>0</v>
      </c>
      <c r="P121" s="126" t="s">
        <v>1318</v>
      </c>
    </row>
    <row r="122" spans="1:16" ht="51">
      <c r="A122" s="126">
        <v>340</v>
      </c>
      <c r="B122" s="126"/>
      <c r="C122" s="127" t="s">
        <v>815</v>
      </c>
      <c r="D122" s="121">
        <v>43109</v>
      </c>
      <c r="E122" s="122" t="s">
        <v>1556</v>
      </c>
      <c r="F122" s="122" t="s">
        <v>15</v>
      </c>
      <c r="G122" s="122">
        <v>637845</v>
      </c>
      <c r="H122" s="126"/>
      <c r="I122" s="130" t="s">
        <v>3783</v>
      </c>
      <c r="J122" s="126"/>
      <c r="K122" s="126"/>
      <c r="L122" s="126"/>
      <c r="M122" s="126"/>
      <c r="N122" s="216">
        <v>50</v>
      </c>
      <c r="O122" s="216">
        <v>0</v>
      </c>
      <c r="P122" s="126" t="s">
        <v>1318</v>
      </c>
    </row>
    <row r="123" spans="1:16" ht="76.5">
      <c r="A123" s="126">
        <v>203</v>
      </c>
      <c r="B123" s="126"/>
      <c r="C123" s="127" t="s">
        <v>758</v>
      </c>
      <c r="D123" s="121">
        <v>43109</v>
      </c>
      <c r="E123" s="122" t="s">
        <v>1557</v>
      </c>
      <c r="F123" s="122" t="s">
        <v>1319</v>
      </c>
      <c r="G123" s="122">
        <v>16256283</v>
      </c>
      <c r="H123" s="126"/>
      <c r="I123" s="130" t="s">
        <v>3784</v>
      </c>
      <c r="J123" s="126"/>
      <c r="K123" s="126"/>
      <c r="L123" s="126"/>
      <c r="M123" s="126"/>
      <c r="N123" s="216">
        <v>16730</v>
      </c>
      <c r="O123" s="216">
        <v>0</v>
      </c>
      <c r="P123" s="126" t="s">
        <v>1318</v>
      </c>
    </row>
    <row r="124" spans="1:16" ht="89.25">
      <c r="A124" s="126">
        <v>78</v>
      </c>
      <c r="B124" s="126"/>
      <c r="C124" s="127" t="s">
        <v>1345</v>
      </c>
      <c r="D124" s="121">
        <v>43109</v>
      </c>
      <c r="E124" s="122" t="s">
        <v>1558</v>
      </c>
      <c r="F124" s="122" t="s">
        <v>11</v>
      </c>
      <c r="G124" s="122">
        <v>910520</v>
      </c>
      <c r="H124" s="126"/>
      <c r="I124" s="130" t="s">
        <v>3785</v>
      </c>
      <c r="J124" s="126"/>
      <c r="K124" s="126"/>
      <c r="L124" s="126"/>
      <c r="M124" s="126"/>
      <c r="N124" s="216">
        <v>2371.6999999999998</v>
      </c>
      <c r="O124" s="216">
        <v>0</v>
      </c>
      <c r="P124" s="126" t="s">
        <v>1318</v>
      </c>
    </row>
    <row r="125" spans="1:16" ht="76.5">
      <c r="A125" s="126" t="s">
        <v>621</v>
      </c>
      <c r="B125" s="126"/>
      <c r="C125" s="127" t="s">
        <v>715</v>
      </c>
      <c r="D125" s="121">
        <v>43109</v>
      </c>
      <c r="E125" s="122" t="s">
        <v>1559</v>
      </c>
      <c r="F125" s="122" t="s">
        <v>13</v>
      </c>
      <c r="G125" s="122">
        <v>910544</v>
      </c>
      <c r="H125" s="126"/>
      <c r="I125" s="130" t="s">
        <v>3786</v>
      </c>
      <c r="J125" s="126"/>
      <c r="K125" s="126"/>
      <c r="L125" s="126"/>
      <c r="M125" s="126"/>
      <c r="N125" s="216">
        <v>150385</v>
      </c>
      <c r="O125" s="216">
        <v>0</v>
      </c>
      <c r="P125" s="126" t="s">
        <v>1318</v>
      </c>
    </row>
    <row r="126" spans="1:16" ht="76.5">
      <c r="A126" s="126" t="s">
        <v>621</v>
      </c>
      <c r="B126" s="126"/>
      <c r="C126" s="127" t="s">
        <v>715</v>
      </c>
      <c r="D126" s="121">
        <v>43109</v>
      </c>
      <c r="E126" s="122" t="s">
        <v>1560</v>
      </c>
      <c r="F126" s="122" t="s">
        <v>11</v>
      </c>
      <c r="G126" s="122">
        <v>910544</v>
      </c>
      <c r="H126" s="126"/>
      <c r="I126" s="130" t="s">
        <v>3787</v>
      </c>
      <c r="J126" s="126"/>
      <c r="K126" s="126"/>
      <c r="L126" s="126"/>
      <c r="M126" s="126"/>
      <c r="N126" s="216">
        <v>50</v>
      </c>
      <c r="O126" s="216">
        <v>0</v>
      </c>
      <c r="P126" s="126" t="s">
        <v>1318</v>
      </c>
    </row>
    <row r="127" spans="1:16" ht="51">
      <c r="A127" s="126">
        <v>119</v>
      </c>
      <c r="B127" s="126"/>
      <c r="C127" s="127" t="s">
        <v>724</v>
      </c>
      <c r="D127" s="121">
        <v>43109</v>
      </c>
      <c r="E127" s="122" t="s">
        <v>1561</v>
      </c>
      <c r="F127" s="122" t="s">
        <v>11</v>
      </c>
      <c r="G127" s="122">
        <v>910558</v>
      </c>
      <c r="H127" s="126"/>
      <c r="I127" s="130" t="s">
        <v>3788</v>
      </c>
      <c r="J127" s="126"/>
      <c r="K127" s="126"/>
      <c r="L127" s="126"/>
      <c r="M127" s="126"/>
      <c r="N127" s="216">
        <v>50</v>
      </c>
      <c r="O127" s="216">
        <v>0</v>
      </c>
      <c r="P127" s="126" t="s">
        <v>1318</v>
      </c>
    </row>
    <row r="128" spans="1:16" ht="63.75">
      <c r="A128" s="126">
        <v>10</v>
      </c>
      <c r="B128" s="126"/>
      <c r="C128" s="127" t="s">
        <v>691</v>
      </c>
      <c r="D128" s="121">
        <v>43109</v>
      </c>
      <c r="E128" s="122" t="s">
        <v>1562</v>
      </c>
      <c r="F128" s="122" t="s">
        <v>15</v>
      </c>
      <c r="G128" s="122">
        <v>637501</v>
      </c>
      <c r="H128" s="126"/>
      <c r="I128" s="130" t="s">
        <v>3789</v>
      </c>
      <c r="J128" s="126"/>
      <c r="K128" s="126"/>
      <c r="L128" s="126"/>
      <c r="M128" s="126"/>
      <c r="N128" s="216">
        <v>50</v>
      </c>
      <c r="O128" s="216">
        <v>0</v>
      </c>
      <c r="P128" s="126" t="s">
        <v>1318</v>
      </c>
    </row>
    <row r="129" spans="1:16" ht="51">
      <c r="A129" s="126">
        <v>10</v>
      </c>
      <c r="B129" s="126"/>
      <c r="C129" s="127" t="s">
        <v>691</v>
      </c>
      <c r="D129" s="121">
        <v>43110</v>
      </c>
      <c r="E129" s="122" t="s">
        <v>1563</v>
      </c>
      <c r="F129" s="122" t="s">
        <v>6</v>
      </c>
      <c r="G129" s="122">
        <v>638412</v>
      </c>
      <c r="H129" s="126"/>
      <c r="I129" s="130" t="s">
        <v>3790</v>
      </c>
      <c r="J129" s="126"/>
      <c r="K129" s="126"/>
      <c r="L129" s="126"/>
      <c r="M129" s="126"/>
      <c r="N129" s="216">
        <v>0</v>
      </c>
      <c r="O129" s="216">
        <v>49319.01</v>
      </c>
      <c r="P129" s="126" t="s">
        <v>1318</v>
      </c>
    </row>
    <row r="130" spans="1:16" ht="63.75">
      <c r="A130" s="126">
        <v>10</v>
      </c>
      <c r="B130" s="126"/>
      <c r="C130" s="127" t="s">
        <v>691</v>
      </c>
      <c r="D130" s="121">
        <v>43110</v>
      </c>
      <c r="E130" s="122" t="s">
        <v>1564</v>
      </c>
      <c r="F130" s="122" t="s">
        <v>6</v>
      </c>
      <c r="G130" s="122">
        <v>638414</v>
      </c>
      <c r="H130" s="126"/>
      <c r="I130" s="130" t="s">
        <v>3791</v>
      </c>
      <c r="J130" s="126"/>
      <c r="K130" s="126"/>
      <c r="L130" s="126"/>
      <c r="M130" s="126"/>
      <c r="N130" s="216">
        <v>0</v>
      </c>
      <c r="O130" s="216">
        <v>42924.6</v>
      </c>
      <c r="P130" s="126" t="s">
        <v>1318</v>
      </c>
    </row>
    <row r="131" spans="1:16" ht="51">
      <c r="A131" s="126">
        <v>10</v>
      </c>
      <c r="B131" s="126"/>
      <c r="C131" s="127" t="s">
        <v>691</v>
      </c>
      <c r="D131" s="121">
        <v>43110</v>
      </c>
      <c r="E131" s="122" t="s">
        <v>1565</v>
      </c>
      <c r="F131" s="122" t="s">
        <v>6</v>
      </c>
      <c r="G131" s="122">
        <v>638416</v>
      </c>
      <c r="H131" s="126"/>
      <c r="I131" s="130" t="s">
        <v>3792</v>
      </c>
      <c r="J131" s="126"/>
      <c r="K131" s="126"/>
      <c r="L131" s="126"/>
      <c r="M131" s="126"/>
      <c r="N131" s="216">
        <v>0</v>
      </c>
      <c r="O131" s="216">
        <v>76214.600000000006</v>
      </c>
      <c r="P131" s="126" t="s">
        <v>1318</v>
      </c>
    </row>
    <row r="132" spans="1:16" ht="51">
      <c r="A132" s="126">
        <v>10</v>
      </c>
      <c r="B132" s="126"/>
      <c r="C132" s="127" t="s">
        <v>691</v>
      </c>
      <c r="D132" s="121">
        <v>43110</v>
      </c>
      <c r="E132" s="122" t="s">
        <v>1566</v>
      </c>
      <c r="F132" s="122" t="s">
        <v>6</v>
      </c>
      <c r="G132" s="122">
        <v>638513</v>
      </c>
      <c r="H132" s="126"/>
      <c r="I132" s="130" t="s">
        <v>3793</v>
      </c>
      <c r="J132" s="126"/>
      <c r="K132" s="126"/>
      <c r="L132" s="126"/>
      <c r="M132" s="126"/>
      <c r="N132" s="216">
        <v>0</v>
      </c>
      <c r="O132" s="216">
        <v>43990.71</v>
      </c>
      <c r="P132" s="126" t="s">
        <v>1318</v>
      </c>
    </row>
    <row r="133" spans="1:16" ht="63.75">
      <c r="A133" s="126">
        <v>10</v>
      </c>
      <c r="B133" s="126"/>
      <c r="C133" s="127" t="s">
        <v>691</v>
      </c>
      <c r="D133" s="121">
        <v>43110</v>
      </c>
      <c r="E133" s="122" t="s">
        <v>1567</v>
      </c>
      <c r="F133" s="122" t="s">
        <v>6</v>
      </c>
      <c r="G133" s="122">
        <v>638517</v>
      </c>
      <c r="H133" s="126"/>
      <c r="I133" s="130" t="s">
        <v>3794</v>
      </c>
      <c r="J133" s="126"/>
      <c r="K133" s="126"/>
      <c r="L133" s="126"/>
      <c r="M133" s="126"/>
      <c r="N133" s="216">
        <v>0</v>
      </c>
      <c r="O133" s="216">
        <v>133015.4</v>
      </c>
      <c r="P133" s="126" t="s">
        <v>1318</v>
      </c>
    </row>
    <row r="134" spans="1:16" ht="51">
      <c r="A134" s="126">
        <v>10</v>
      </c>
      <c r="B134" s="126"/>
      <c r="C134" s="127" t="s">
        <v>691</v>
      </c>
      <c r="D134" s="121">
        <v>43110</v>
      </c>
      <c r="E134" s="122" t="s">
        <v>1568</v>
      </c>
      <c r="F134" s="122" t="s">
        <v>6</v>
      </c>
      <c r="G134" s="122">
        <v>638765</v>
      </c>
      <c r="H134" s="126"/>
      <c r="I134" s="130" t="s">
        <v>3795</v>
      </c>
      <c r="J134" s="126"/>
      <c r="K134" s="126"/>
      <c r="L134" s="126"/>
      <c r="M134" s="126"/>
      <c r="N134" s="216">
        <v>0</v>
      </c>
      <c r="O134" s="216">
        <v>312884.59999999998</v>
      </c>
      <c r="P134" s="126" t="s">
        <v>1318</v>
      </c>
    </row>
    <row r="135" spans="1:16" ht="51">
      <c r="A135" s="126">
        <v>10</v>
      </c>
      <c r="B135" s="126"/>
      <c r="C135" s="127" t="s">
        <v>691</v>
      </c>
      <c r="D135" s="121">
        <v>43110</v>
      </c>
      <c r="E135" s="122" t="s">
        <v>1569</v>
      </c>
      <c r="F135" s="122" t="s">
        <v>6</v>
      </c>
      <c r="G135" s="122">
        <v>638767</v>
      </c>
      <c r="H135" s="126"/>
      <c r="I135" s="130" t="s">
        <v>3796</v>
      </c>
      <c r="J135" s="126"/>
      <c r="K135" s="126"/>
      <c r="L135" s="126"/>
      <c r="M135" s="126"/>
      <c r="N135" s="216">
        <v>0</v>
      </c>
      <c r="O135" s="216">
        <v>11792.34</v>
      </c>
      <c r="P135" s="126" t="s">
        <v>1318</v>
      </c>
    </row>
    <row r="136" spans="1:16" ht="51">
      <c r="A136" s="126">
        <v>10</v>
      </c>
      <c r="B136" s="126"/>
      <c r="C136" s="127" t="s">
        <v>691</v>
      </c>
      <c r="D136" s="121">
        <v>43110</v>
      </c>
      <c r="E136" s="122" t="s">
        <v>1570</v>
      </c>
      <c r="F136" s="122" t="s">
        <v>6</v>
      </c>
      <c r="G136" s="122">
        <v>638898</v>
      </c>
      <c r="H136" s="126"/>
      <c r="I136" s="130" t="s">
        <v>3797</v>
      </c>
      <c r="J136" s="126"/>
      <c r="K136" s="126"/>
      <c r="L136" s="126"/>
      <c r="M136" s="126"/>
      <c r="N136" s="216">
        <v>0</v>
      </c>
      <c r="O136" s="216">
        <v>41537.300000000003</v>
      </c>
      <c r="P136" s="126" t="s">
        <v>1318</v>
      </c>
    </row>
    <row r="137" spans="1:16" ht="51">
      <c r="A137" s="126">
        <v>35</v>
      </c>
      <c r="B137" s="126"/>
      <c r="C137" s="127" t="s">
        <v>697</v>
      </c>
      <c r="D137" s="121">
        <v>43110</v>
      </c>
      <c r="E137" s="122" t="s">
        <v>1571</v>
      </c>
      <c r="F137" s="122" t="s">
        <v>6</v>
      </c>
      <c r="G137" s="122">
        <v>73809</v>
      </c>
      <c r="H137" s="126"/>
      <c r="I137" s="130" t="s">
        <v>1402</v>
      </c>
      <c r="J137" s="126"/>
      <c r="K137" s="126"/>
      <c r="L137" s="126"/>
      <c r="M137" s="126"/>
      <c r="N137" s="216">
        <v>0</v>
      </c>
      <c r="O137" s="216">
        <v>29976.99</v>
      </c>
      <c r="P137" s="126" t="s">
        <v>1318</v>
      </c>
    </row>
    <row r="138" spans="1:16" ht="38.25">
      <c r="A138" s="126">
        <v>78</v>
      </c>
      <c r="B138" s="126"/>
      <c r="C138" s="127" t="s">
        <v>1345</v>
      </c>
      <c r="D138" s="121">
        <v>43110</v>
      </c>
      <c r="E138" s="122" t="s">
        <v>1572</v>
      </c>
      <c r="F138" s="122" t="s">
        <v>6</v>
      </c>
      <c r="G138" s="122">
        <v>928987</v>
      </c>
      <c r="H138" s="126"/>
      <c r="I138" s="130" t="s">
        <v>3798</v>
      </c>
      <c r="J138" s="126"/>
      <c r="K138" s="126"/>
      <c r="L138" s="126"/>
      <c r="M138" s="126"/>
      <c r="N138" s="216">
        <v>0</v>
      </c>
      <c r="O138" s="216">
        <v>877800.17</v>
      </c>
      <c r="P138" s="126" t="s">
        <v>1318</v>
      </c>
    </row>
    <row r="139" spans="1:16" ht="76.5">
      <c r="A139" s="126" t="s">
        <v>620</v>
      </c>
      <c r="B139" s="126"/>
      <c r="C139" s="127" t="s">
        <v>714</v>
      </c>
      <c r="D139" s="121">
        <v>43110</v>
      </c>
      <c r="E139" s="122" t="s">
        <v>1573</v>
      </c>
      <c r="F139" s="122" t="s">
        <v>6</v>
      </c>
      <c r="G139" s="122">
        <v>929082</v>
      </c>
      <c r="H139" s="126"/>
      <c r="I139" s="130" t="s">
        <v>3799</v>
      </c>
      <c r="J139" s="126"/>
      <c r="K139" s="126"/>
      <c r="L139" s="126"/>
      <c r="M139" s="126"/>
      <c r="N139" s="216">
        <v>0</v>
      </c>
      <c r="O139" s="216">
        <v>2516681.87</v>
      </c>
      <c r="P139" s="126" t="s">
        <v>1318</v>
      </c>
    </row>
    <row r="140" spans="1:16" ht="63.75">
      <c r="A140" s="126">
        <v>25</v>
      </c>
      <c r="B140" s="126"/>
      <c r="C140" s="127" t="s">
        <v>695</v>
      </c>
      <c r="D140" s="121">
        <v>43110</v>
      </c>
      <c r="E140" s="122" t="s">
        <v>1574</v>
      </c>
      <c r="F140" s="122" t="s">
        <v>6</v>
      </c>
      <c r="G140" s="122">
        <v>910752</v>
      </c>
      <c r="H140" s="126"/>
      <c r="I140" s="130" t="s">
        <v>3800</v>
      </c>
      <c r="J140" s="126"/>
      <c r="K140" s="126"/>
      <c r="L140" s="126"/>
      <c r="M140" s="126"/>
      <c r="N140" s="216">
        <v>0</v>
      </c>
      <c r="O140" s="216">
        <v>0.27</v>
      </c>
      <c r="P140" s="126" t="s">
        <v>1318</v>
      </c>
    </row>
    <row r="141" spans="1:16" ht="51">
      <c r="A141" s="126">
        <v>119</v>
      </c>
      <c r="B141" s="126"/>
      <c r="C141" s="127" t="s">
        <v>724</v>
      </c>
      <c r="D141" s="121">
        <v>43110</v>
      </c>
      <c r="E141" s="122" t="s">
        <v>1575</v>
      </c>
      <c r="F141" s="122" t="s">
        <v>11</v>
      </c>
      <c r="G141" s="122">
        <v>910806</v>
      </c>
      <c r="H141" s="126"/>
      <c r="I141" s="130" t="s">
        <v>3801</v>
      </c>
      <c r="J141" s="126"/>
      <c r="K141" s="126"/>
      <c r="L141" s="126"/>
      <c r="M141" s="126"/>
      <c r="N141" s="216">
        <v>50</v>
      </c>
      <c r="O141" s="216">
        <v>0</v>
      </c>
      <c r="P141" s="126" t="s">
        <v>1318</v>
      </c>
    </row>
    <row r="142" spans="1:16" ht="51">
      <c r="A142" s="126">
        <v>10</v>
      </c>
      <c r="B142" s="126"/>
      <c r="C142" s="127" t="s">
        <v>691</v>
      </c>
      <c r="D142" s="121">
        <v>43110</v>
      </c>
      <c r="E142" s="122" t="s">
        <v>1576</v>
      </c>
      <c r="F142" s="122" t="s">
        <v>15</v>
      </c>
      <c r="G142" s="122">
        <v>638413</v>
      </c>
      <c r="H142" s="126"/>
      <c r="I142" s="130" t="s">
        <v>3802</v>
      </c>
      <c r="J142" s="126"/>
      <c r="K142" s="126"/>
      <c r="L142" s="126"/>
      <c r="M142" s="126"/>
      <c r="N142" s="216">
        <v>50</v>
      </c>
      <c r="O142" s="216">
        <v>0</v>
      </c>
      <c r="P142" s="126" t="s">
        <v>1318</v>
      </c>
    </row>
    <row r="143" spans="1:16" ht="63.75">
      <c r="A143" s="126">
        <v>10</v>
      </c>
      <c r="B143" s="126"/>
      <c r="C143" s="127" t="s">
        <v>691</v>
      </c>
      <c r="D143" s="121">
        <v>43110</v>
      </c>
      <c r="E143" s="122" t="s">
        <v>1577</v>
      </c>
      <c r="F143" s="122" t="s">
        <v>15</v>
      </c>
      <c r="G143" s="122">
        <v>638415</v>
      </c>
      <c r="H143" s="126"/>
      <c r="I143" s="130" t="s">
        <v>3803</v>
      </c>
      <c r="J143" s="126"/>
      <c r="K143" s="126"/>
      <c r="L143" s="126"/>
      <c r="M143" s="126"/>
      <c r="N143" s="216">
        <v>50</v>
      </c>
      <c r="O143" s="216">
        <v>0</v>
      </c>
      <c r="P143" s="126" t="s">
        <v>1318</v>
      </c>
    </row>
    <row r="144" spans="1:16" ht="51">
      <c r="A144" s="126">
        <v>10</v>
      </c>
      <c r="B144" s="126"/>
      <c r="C144" s="127" t="s">
        <v>691</v>
      </c>
      <c r="D144" s="121">
        <v>43110</v>
      </c>
      <c r="E144" s="122" t="s">
        <v>1578</v>
      </c>
      <c r="F144" s="122" t="s">
        <v>15</v>
      </c>
      <c r="G144" s="122">
        <v>638417</v>
      </c>
      <c r="H144" s="126"/>
      <c r="I144" s="130" t="s">
        <v>3804</v>
      </c>
      <c r="J144" s="126"/>
      <c r="K144" s="126"/>
      <c r="L144" s="126"/>
      <c r="M144" s="126"/>
      <c r="N144" s="216">
        <v>50</v>
      </c>
      <c r="O144" s="216">
        <v>0</v>
      </c>
      <c r="P144" s="126" t="s">
        <v>1318</v>
      </c>
    </row>
    <row r="145" spans="1:16" ht="51">
      <c r="A145" s="126">
        <v>10</v>
      </c>
      <c r="B145" s="126"/>
      <c r="C145" s="127" t="s">
        <v>691</v>
      </c>
      <c r="D145" s="121">
        <v>43110</v>
      </c>
      <c r="E145" s="122" t="s">
        <v>1579</v>
      </c>
      <c r="F145" s="122" t="s">
        <v>15</v>
      </c>
      <c r="G145" s="122">
        <v>638514</v>
      </c>
      <c r="H145" s="126"/>
      <c r="I145" s="130" t="s">
        <v>3805</v>
      </c>
      <c r="J145" s="126"/>
      <c r="K145" s="126"/>
      <c r="L145" s="126"/>
      <c r="M145" s="126"/>
      <c r="N145" s="216">
        <v>50</v>
      </c>
      <c r="O145" s="216">
        <v>0</v>
      </c>
      <c r="P145" s="126" t="s">
        <v>1318</v>
      </c>
    </row>
    <row r="146" spans="1:16" ht="63.75">
      <c r="A146" s="126">
        <v>10</v>
      </c>
      <c r="B146" s="126"/>
      <c r="C146" s="127" t="s">
        <v>691</v>
      </c>
      <c r="D146" s="121">
        <v>43110</v>
      </c>
      <c r="E146" s="122" t="s">
        <v>1580</v>
      </c>
      <c r="F146" s="122" t="s">
        <v>15</v>
      </c>
      <c r="G146" s="122">
        <v>638518</v>
      </c>
      <c r="H146" s="126"/>
      <c r="I146" s="130" t="s">
        <v>3806</v>
      </c>
      <c r="J146" s="126"/>
      <c r="K146" s="126"/>
      <c r="L146" s="126"/>
      <c r="M146" s="126"/>
      <c r="N146" s="216">
        <v>50</v>
      </c>
      <c r="O146" s="216">
        <v>0</v>
      </c>
      <c r="P146" s="126" t="s">
        <v>1318</v>
      </c>
    </row>
    <row r="147" spans="1:16" ht="51">
      <c r="A147" s="126">
        <v>10</v>
      </c>
      <c r="B147" s="126"/>
      <c r="C147" s="127" t="s">
        <v>691</v>
      </c>
      <c r="D147" s="121">
        <v>43110</v>
      </c>
      <c r="E147" s="122" t="s">
        <v>1581</v>
      </c>
      <c r="F147" s="122" t="s">
        <v>15</v>
      </c>
      <c r="G147" s="122">
        <v>638766</v>
      </c>
      <c r="H147" s="126"/>
      <c r="I147" s="130" t="s">
        <v>3807</v>
      </c>
      <c r="J147" s="126"/>
      <c r="K147" s="126"/>
      <c r="L147" s="126"/>
      <c r="M147" s="126"/>
      <c r="N147" s="216">
        <v>50</v>
      </c>
      <c r="O147" s="216">
        <v>0</v>
      </c>
      <c r="P147" s="126" t="s">
        <v>1318</v>
      </c>
    </row>
    <row r="148" spans="1:16" ht="51">
      <c r="A148" s="126">
        <v>10</v>
      </c>
      <c r="B148" s="126"/>
      <c r="C148" s="127" t="s">
        <v>691</v>
      </c>
      <c r="D148" s="121">
        <v>43110</v>
      </c>
      <c r="E148" s="122" t="s">
        <v>1582</v>
      </c>
      <c r="F148" s="122" t="s">
        <v>15</v>
      </c>
      <c r="G148" s="122">
        <v>638768</v>
      </c>
      <c r="H148" s="126"/>
      <c r="I148" s="130" t="s">
        <v>3808</v>
      </c>
      <c r="J148" s="126"/>
      <c r="K148" s="126"/>
      <c r="L148" s="126"/>
      <c r="M148" s="126"/>
      <c r="N148" s="216">
        <v>50</v>
      </c>
      <c r="O148" s="216">
        <v>0</v>
      </c>
      <c r="P148" s="126" t="s">
        <v>1318</v>
      </c>
    </row>
    <row r="149" spans="1:16" ht="51">
      <c r="A149" s="126">
        <v>10</v>
      </c>
      <c r="B149" s="126"/>
      <c r="C149" s="127" t="s">
        <v>691</v>
      </c>
      <c r="D149" s="121">
        <v>43110</v>
      </c>
      <c r="E149" s="122" t="s">
        <v>1583</v>
      </c>
      <c r="F149" s="122" t="s">
        <v>15</v>
      </c>
      <c r="G149" s="122">
        <v>638899</v>
      </c>
      <c r="H149" s="126"/>
      <c r="I149" s="130" t="s">
        <v>3809</v>
      </c>
      <c r="J149" s="126"/>
      <c r="K149" s="126"/>
      <c r="L149" s="126"/>
      <c r="M149" s="126"/>
      <c r="N149" s="216">
        <v>50</v>
      </c>
      <c r="O149" s="216">
        <v>0</v>
      </c>
      <c r="P149" s="126" t="s">
        <v>1318</v>
      </c>
    </row>
    <row r="150" spans="1:16" ht="76.5">
      <c r="A150" s="126">
        <v>340</v>
      </c>
      <c r="B150" s="126"/>
      <c r="C150" s="127" t="s">
        <v>815</v>
      </c>
      <c r="D150" s="121">
        <v>43110</v>
      </c>
      <c r="E150" s="122" t="s">
        <v>1584</v>
      </c>
      <c r="F150" s="122" t="s">
        <v>1319</v>
      </c>
      <c r="G150" s="122">
        <v>16269588</v>
      </c>
      <c r="H150" s="126"/>
      <c r="I150" s="130" t="s">
        <v>3810</v>
      </c>
      <c r="J150" s="126"/>
      <c r="K150" s="126"/>
      <c r="L150" s="126"/>
      <c r="M150" s="126"/>
      <c r="N150" s="216">
        <v>5360</v>
      </c>
      <c r="O150" s="216">
        <v>0</v>
      </c>
      <c r="P150" s="126" t="s">
        <v>1318</v>
      </c>
    </row>
    <row r="151" spans="1:16" ht="76.5">
      <c r="A151" s="126">
        <v>340</v>
      </c>
      <c r="B151" s="126"/>
      <c r="C151" s="127" t="s">
        <v>815</v>
      </c>
      <c r="D151" s="121">
        <v>43110</v>
      </c>
      <c r="E151" s="122" t="s">
        <v>1585</v>
      </c>
      <c r="F151" s="122" t="s">
        <v>1319</v>
      </c>
      <c r="G151" s="122">
        <v>16269602</v>
      </c>
      <c r="H151" s="126"/>
      <c r="I151" s="130" t="s">
        <v>3811</v>
      </c>
      <c r="J151" s="126"/>
      <c r="K151" s="126"/>
      <c r="L151" s="126"/>
      <c r="M151" s="126"/>
      <c r="N151" s="216">
        <v>2355</v>
      </c>
      <c r="O151" s="216">
        <v>0</v>
      </c>
      <c r="P151" s="126" t="s">
        <v>1318</v>
      </c>
    </row>
    <row r="152" spans="1:16" ht="89.25">
      <c r="A152" s="126" t="s">
        <v>620</v>
      </c>
      <c r="B152" s="126"/>
      <c r="C152" s="127" t="s">
        <v>714</v>
      </c>
      <c r="D152" s="121">
        <v>43110</v>
      </c>
      <c r="E152" s="122" t="s">
        <v>1586</v>
      </c>
      <c r="F152" s="122" t="s">
        <v>11</v>
      </c>
      <c r="G152" s="122">
        <v>910728</v>
      </c>
      <c r="H152" s="126"/>
      <c r="I152" s="130" t="s">
        <v>3812</v>
      </c>
      <c r="J152" s="126"/>
      <c r="K152" s="126"/>
      <c r="L152" s="126"/>
      <c r="M152" s="126"/>
      <c r="N152" s="216">
        <v>50</v>
      </c>
      <c r="O152" s="216">
        <v>0</v>
      </c>
      <c r="P152" s="126" t="s">
        <v>1318</v>
      </c>
    </row>
    <row r="153" spans="1:16" ht="51">
      <c r="A153" s="126">
        <v>119</v>
      </c>
      <c r="B153" s="126"/>
      <c r="C153" s="127" t="s">
        <v>724</v>
      </c>
      <c r="D153" s="121">
        <v>43110</v>
      </c>
      <c r="E153" s="122" t="s">
        <v>1587</v>
      </c>
      <c r="F153" s="122" t="s">
        <v>11</v>
      </c>
      <c r="G153" s="122">
        <v>910732</v>
      </c>
      <c r="H153" s="126"/>
      <c r="I153" s="130" t="s">
        <v>3813</v>
      </c>
      <c r="J153" s="126"/>
      <c r="K153" s="126"/>
      <c r="L153" s="126"/>
      <c r="M153" s="126"/>
      <c r="N153" s="216">
        <v>50</v>
      </c>
      <c r="O153" s="216">
        <v>0</v>
      </c>
      <c r="P153" s="126" t="s">
        <v>1318</v>
      </c>
    </row>
    <row r="154" spans="1:16" ht="76.5">
      <c r="A154" s="126" t="s">
        <v>621</v>
      </c>
      <c r="B154" s="126"/>
      <c r="C154" s="127" t="s">
        <v>715</v>
      </c>
      <c r="D154" s="121">
        <v>43110</v>
      </c>
      <c r="E154" s="122" t="s">
        <v>1588</v>
      </c>
      <c r="F154" s="122" t="s">
        <v>13</v>
      </c>
      <c r="G154" s="122">
        <v>910735</v>
      </c>
      <c r="H154" s="126"/>
      <c r="I154" s="130" t="s">
        <v>3814</v>
      </c>
      <c r="J154" s="126"/>
      <c r="K154" s="126"/>
      <c r="L154" s="126"/>
      <c r="M154" s="126"/>
      <c r="N154" s="216">
        <v>287717.5</v>
      </c>
      <c r="O154" s="216">
        <v>0</v>
      </c>
      <c r="P154" s="126" t="s">
        <v>1318</v>
      </c>
    </row>
    <row r="155" spans="1:16" ht="76.5">
      <c r="A155" s="126" t="s">
        <v>621</v>
      </c>
      <c r="B155" s="126"/>
      <c r="C155" s="127" t="s">
        <v>715</v>
      </c>
      <c r="D155" s="121">
        <v>43110</v>
      </c>
      <c r="E155" s="122" t="s">
        <v>1589</v>
      </c>
      <c r="F155" s="122" t="s">
        <v>11</v>
      </c>
      <c r="G155" s="122">
        <v>910735</v>
      </c>
      <c r="H155" s="126"/>
      <c r="I155" s="130" t="s">
        <v>3815</v>
      </c>
      <c r="J155" s="126"/>
      <c r="K155" s="126"/>
      <c r="L155" s="126"/>
      <c r="M155" s="126"/>
      <c r="N155" s="216">
        <v>50</v>
      </c>
      <c r="O155" s="216">
        <v>0</v>
      </c>
      <c r="P155" s="126" t="s">
        <v>1318</v>
      </c>
    </row>
    <row r="156" spans="1:16" ht="76.5">
      <c r="A156" s="126">
        <v>78</v>
      </c>
      <c r="B156" s="126"/>
      <c r="C156" s="127" t="s">
        <v>1345</v>
      </c>
      <c r="D156" s="121">
        <v>43110</v>
      </c>
      <c r="E156" s="122" t="s">
        <v>1590</v>
      </c>
      <c r="F156" s="122" t="s">
        <v>11</v>
      </c>
      <c r="G156" s="122">
        <v>910751</v>
      </c>
      <c r="H156" s="126"/>
      <c r="I156" s="130" t="s">
        <v>3816</v>
      </c>
      <c r="J156" s="126"/>
      <c r="K156" s="126"/>
      <c r="L156" s="126"/>
      <c r="M156" s="126"/>
      <c r="N156" s="216">
        <v>3422.58</v>
      </c>
      <c r="O156" s="216">
        <v>0</v>
      </c>
      <c r="P156" s="126" t="s">
        <v>1318</v>
      </c>
    </row>
    <row r="157" spans="1:16" ht="51">
      <c r="A157" s="126">
        <v>117</v>
      </c>
      <c r="B157" s="126"/>
      <c r="C157" s="127" t="s">
        <v>723</v>
      </c>
      <c r="D157" s="121">
        <v>43110</v>
      </c>
      <c r="E157" s="122" t="s">
        <v>1591</v>
      </c>
      <c r="F157" s="122" t="s">
        <v>11</v>
      </c>
      <c r="G157" s="122">
        <v>910787</v>
      </c>
      <c r="H157" s="126"/>
      <c r="I157" s="130" t="s">
        <v>3817</v>
      </c>
      <c r="J157" s="126"/>
      <c r="K157" s="126"/>
      <c r="L157" s="126"/>
      <c r="M157" s="126"/>
      <c r="N157" s="216">
        <v>50</v>
      </c>
      <c r="O157" s="216">
        <v>0</v>
      </c>
      <c r="P157" s="126" t="s">
        <v>1318</v>
      </c>
    </row>
    <row r="158" spans="1:16" ht="63.75">
      <c r="A158" s="126">
        <v>513</v>
      </c>
      <c r="B158" s="126"/>
      <c r="C158" s="127" t="s">
        <v>201</v>
      </c>
      <c r="D158" s="121">
        <v>43110</v>
      </c>
      <c r="E158" s="122" t="s">
        <v>1592</v>
      </c>
      <c r="F158" s="122" t="s">
        <v>11</v>
      </c>
      <c r="G158" s="122">
        <v>910791</v>
      </c>
      <c r="H158" s="126"/>
      <c r="I158" s="130" t="s">
        <v>3818</v>
      </c>
      <c r="J158" s="126"/>
      <c r="K158" s="126"/>
      <c r="L158" s="126"/>
      <c r="M158" s="126"/>
      <c r="N158" s="216">
        <v>3302.39</v>
      </c>
      <c r="O158" s="216">
        <v>0</v>
      </c>
      <c r="P158" s="126" t="s">
        <v>1318</v>
      </c>
    </row>
    <row r="159" spans="1:16" ht="51">
      <c r="A159" s="126">
        <v>340</v>
      </c>
      <c r="B159" s="126"/>
      <c r="C159" s="127" t="s">
        <v>815</v>
      </c>
      <c r="D159" s="121">
        <v>43111</v>
      </c>
      <c r="E159" s="122" t="s">
        <v>1593</v>
      </c>
      <c r="F159" s="122" t="s">
        <v>6</v>
      </c>
      <c r="G159" s="122">
        <v>639306</v>
      </c>
      <c r="H159" s="126"/>
      <c r="I159" s="130" t="s">
        <v>3819</v>
      </c>
      <c r="J159" s="126"/>
      <c r="K159" s="126"/>
      <c r="L159" s="126"/>
      <c r="M159" s="126"/>
      <c r="N159" s="216">
        <v>0</v>
      </c>
      <c r="O159" s="216">
        <v>38011.26</v>
      </c>
      <c r="P159" s="126" t="s">
        <v>1318</v>
      </c>
    </row>
    <row r="160" spans="1:16" ht="63.75">
      <c r="A160" s="126">
        <v>10</v>
      </c>
      <c r="B160" s="126"/>
      <c r="C160" s="127" t="s">
        <v>691</v>
      </c>
      <c r="D160" s="121">
        <v>43111</v>
      </c>
      <c r="E160" s="122" t="s">
        <v>1594</v>
      </c>
      <c r="F160" s="122" t="s">
        <v>6</v>
      </c>
      <c r="G160" s="122">
        <v>639308</v>
      </c>
      <c r="H160" s="126"/>
      <c r="I160" s="130" t="s">
        <v>3820</v>
      </c>
      <c r="J160" s="126"/>
      <c r="K160" s="126"/>
      <c r="L160" s="126"/>
      <c r="M160" s="126"/>
      <c r="N160" s="216">
        <v>0</v>
      </c>
      <c r="O160" s="216">
        <v>129582.04</v>
      </c>
      <c r="P160" s="126" t="s">
        <v>1318</v>
      </c>
    </row>
    <row r="161" spans="1:16" ht="63.75">
      <c r="A161" s="126">
        <v>10</v>
      </c>
      <c r="B161" s="126"/>
      <c r="C161" s="127" t="s">
        <v>691</v>
      </c>
      <c r="D161" s="121">
        <v>43111</v>
      </c>
      <c r="E161" s="122" t="s">
        <v>1595</v>
      </c>
      <c r="F161" s="122" t="s">
        <v>6</v>
      </c>
      <c r="G161" s="122">
        <v>639315</v>
      </c>
      <c r="H161" s="126"/>
      <c r="I161" s="130" t="s">
        <v>3821</v>
      </c>
      <c r="J161" s="126"/>
      <c r="K161" s="126"/>
      <c r="L161" s="126"/>
      <c r="M161" s="126"/>
      <c r="N161" s="216">
        <v>0</v>
      </c>
      <c r="O161" s="216">
        <v>29318.2</v>
      </c>
      <c r="P161" s="126" t="s">
        <v>1318</v>
      </c>
    </row>
    <row r="162" spans="1:16" ht="63.75">
      <c r="A162" s="126">
        <v>10</v>
      </c>
      <c r="B162" s="126"/>
      <c r="C162" s="127" t="s">
        <v>691</v>
      </c>
      <c r="D162" s="121">
        <v>43111</v>
      </c>
      <c r="E162" s="122" t="s">
        <v>1596</v>
      </c>
      <c r="F162" s="122" t="s">
        <v>6</v>
      </c>
      <c r="G162" s="122">
        <v>639317</v>
      </c>
      <c r="H162" s="126"/>
      <c r="I162" s="130" t="s">
        <v>3822</v>
      </c>
      <c r="J162" s="126"/>
      <c r="K162" s="126"/>
      <c r="L162" s="126"/>
      <c r="M162" s="126"/>
      <c r="N162" s="216">
        <v>0</v>
      </c>
      <c r="O162" s="216">
        <v>60717.86</v>
      </c>
      <c r="P162" s="126" t="s">
        <v>1318</v>
      </c>
    </row>
    <row r="163" spans="1:16" ht="63.75">
      <c r="A163" s="126">
        <v>10</v>
      </c>
      <c r="B163" s="126"/>
      <c r="C163" s="127" t="s">
        <v>691</v>
      </c>
      <c r="D163" s="121">
        <v>43111</v>
      </c>
      <c r="E163" s="122" t="s">
        <v>1597</v>
      </c>
      <c r="F163" s="122" t="s">
        <v>6</v>
      </c>
      <c r="G163" s="122">
        <v>639330</v>
      </c>
      <c r="H163" s="126"/>
      <c r="I163" s="130" t="s">
        <v>3823</v>
      </c>
      <c r="J163" s="126"/>
      <c r="K163" s="126"/>
      <c r="L163" s="126"/>
      <c r="M163" s="126"/>
      <c r="N163" s="216">
        <v>0</v>
      </c>
      <c r="O163" s="216">
        <v>5693.8</v>
      </c>
      <c r="P163" s="126" t="s">
        <v>1318</v>
      </c>
    </row>
    <row r="164" spans="1:16" ht="63.75">
      <c r="A164" s="126">
        <v>10</v>
      </c>
      <c r="B164" s="126"/>
      <c r="C164" s="127" t="s">
        <v>691</v>
      </c>
      <c r="D164" s="121">
        <v>43111</v>
      </c>
      <c r="E164" s="122" t="s">
        <v>1598</v>
      </c>
      <c r="F164" s="122" t="s">
        <v>6</v>
      </c>
      <c r="G164" s="122">
        <v>639332</v>
      </c>
      <c r="H164" s="126"/>
      <c r="I164" s="130" t="s">
        <v>3824</v>
      </c>
      <c r="J164" s="126"/>
      <c r="K164" s="126"/>
      <c r="L164" s="126"/>
      <c r="M164" s="126"/>
      <c r="N164" s="216">
        <v>0</v>
      </c>
      <c r="O164" s="216">
        <v>33187.449999999997</v>
      </c>
      <c r="P164" s="126" t="s">
        <v>1318</v>
      </c>
    </row>
    <row r="165" spans="1:16" ht="63.75">
      <c r="A165" s="126">
        <v>10</v>
      </c>
      <c r="B165" s="126"/>
      <c r="C165" s="127" t="s">
        <v>691</v>
      </c>
      <c r="D165" s="121">
        <v>43111</v>
      </c>
      <c r="E165" s="122" t="s">
        <v>1599</v>
      </c>
      <c r="F165" s="122" t="s">
        <v>6</v>
      </c>
      <c r="G165" s="122">
        <v>639334</v>
      </c>
      <c r="H165" s="126"/>
      <c r="I165" s="130" t="s">
        <v>3825</v>
      </c>
      <c r="J165" s="126"/>
      <c r="K165" s="126"/>
      <c r="L165" s="126"/>
      <c r="M165" s="126"/>
      <c r="N165" s="216">
        <v>0</v>
      </c>
      <c r="O165" s="216">
        <v>25158.5</v>
      </c>
      <c r="P165" s="126" t="s">
        <v>1318</v>
      </c>
    </row>
    <row r="166" spans="1:16" ht="51">
      <c r="A166" s="126">
        <v>10</v>
      </c>
      <c r="B166" s="126"/>
      <c r="C166" s="127" t="s">
        <v>691</v>
      </c>
      <c r="D166" s="121">
        <v>43111</v>
      </c>
      <c r="E166" s="122" t="s">
        <v>1600</v>
      </c>
      <c r="F166" s="122" t="s">
        <v>6</v>
      </c>
      <c r="G166" s="122">
        <v>639659</v>
      </c>
      <c r="H166" s="126"/>
      <c r="I166" s="130" t="s">
        <v>3826</v>
      </c>
      <c r="J166" s="126"/>
      <c r="K166" s="126"/>
      <c r="L166" s="126"/>
      <c r="M166" s="126"/>
      <c r="N166" s="216">
        <v>0</v>
      </c>
      <c r="O166" s="216">
        <v>53310.91</v>
      </c>
      <c r="P166" s="126" t="s">
        <v>1318</v>
      </c>
    </row>
    <row r="167" spans="1:16" ht="51">
      <c r="A167" s="126" t="s">
        <v>620</v>
      </c>
      <c r="B167" s="126"/>
      <c r="C167" s="127" t="s">
        <v>714</v>
      </c>
      <c r="D167" s="121">
        <v>43111</v>
      </c>
      <c r="E167" s="122" t="s">
        <v>1601</v>
      </c>
      <c r="F167" s="122" t="s">
        <v>6</v>
      </c>
      <c r="G167" s="122">
        <v>929440</v>
      </c>
      <c r="H167" s="126"/>
      <c r="I167" s="130" t="s">
        <v>3827</v>
      </c>
      <c r="J167" s="126"/>
      <c r="K167" s="126"/>
      <c r="L167" s="126"/>
      <c r="M167" s="126"/>
      <c r="N167" s="216">
        <v>0</v>
      </c>
      <c r="O167" s="216">
        <v>1098</v>
      </c>
      <c r="P167" s="126" t="s">
        <v>1318</v>
      </c>
    </row>
    <row r="168" spans="1:16" ht="51">
      <c r="A168" s="126" t="s">
        <v>620</v>
      </c>
      <c r="B168" s="126"/>
      <c r="C168" s="127" t="s">
        <v>714</v>
      </c>
      <c r="D168" s="121">
        <v>43111</v>
      </c>
      <c r="E168" s="122" t="s">
        <v>1602</v>
      </c>
      <c r="F168" s="122" t="s">
        <v>6</v>
      </c>
      <c r="G168" s="122">
        <v>929441</v>
      </c>
      <c r="H168" s="126"/>
      <c r="I168" s="130" t="s">
        <v>3828</v>
      </c>
      <c r="J168" s="126"/>
      <c r="K168" s="126"/>
      <c r="L168" s="126"/>
      <c r="M168" s="126"/>
      <c r="N168" s="216">
        <v>0</v>
      </c>
      <c r="O168" s="216">
        <v>1843</v>
      </c>
      <c r="P168" s="126" t="s">
        <v>1318</v>
      </c>
    </row>
    <row r="169" spans="1:16" ht="76.5">
      <c r="A169" s="126">
        <v>513</v>
      </c>
      <c r="B169" s="126"/>
      <c r="C169" s="127" t="s">
        <v>201</v>
      </c>
      <c r="D169" s="121">
        <v>43111</v>
      </c>
      <c r="E169" s="122" t="s">
        <v>1603</v>
      </c>
      <c r="F169" s="122" t="s">
        <v>11</v>
      </c>
      <c r="G169" s="122">
        <v>910878</v>
      </c>
      <c r="H169" s="126"/>
      <c r="I169" s="130" t="s">
        <v>3829</v>
      </c>
      <c r="J169" s="126"/>
      <c r="K169" s="126"/>
      <c r="L169" s="126"/>
      <c r="M169" s="126"/>
      <c r="N169" s="216">
        <v>270</v>
      </c>
      <c r="O169" s="216">
        <v>0</v>
      </c>
      <c r="P169" s="126" t="s">
        <v>1318</v>
      </c>
    </row>
    <row r="170" spans="1:16" ht="51">
      <c r="A170" s="126">
        <v>119</v>
      </c>
      <c r="B170" s="126"/>
      <c r="C170" s="127" t="s">
        <v>724</v>
      </c>
      <c r="D170" s="121">
        <v>43111</v>
      </c>
      <c r="E170" s="122" t="s">
        <v>1604</v>
      </c>
      <c r="F170" s="122" t="s">
        <v>11</v>
      </c>
      <c r="G170" s="122">
        <v>910887</v>
      </c>
      <c r="H170" s="126"/>
      <c r="I170" s="130" t="s">
        <v>3830</v>
      </c>
      <c r="J170" s="126"/>
      <c r="K170" s="126"/>
      <c r="L170" s="126"/>
      <c r="M170" s="126"/>
      <c r="N170" s="216">
        <v>50</v>
      </c>
      <c r="O170" s="216">
        <v>0</v>
      </c>
      <c r="P170" s="126" t="s">
        <v>1318</v>
      </c>
    </row>
    <row r="171" spans="1:16" ht="38.25">
      <c r="A171" s="126">
        <v>340</v>
      </c>
      <c r="B171" s="126"/>
      <c r="C171" s="127" t="s">
        <v>815</v>
      </c>
      <c r="D171" s="121">
        <v>43111</v>
      </c>
      <c r="E171" s="122" t="s">
        <v>1605</v>
      </c>
      <c r="F171" s="122" t="s">
        <v>15</v>
      </c>
      <c r="G171" s="122">
        <v>639307</v>
      </c>
      <c r="H171" s="126"/>
      <c r="I171" s="130" t="s">
        <v>3831</v>
      </c>
      <c r="J171" s="126"/>
      <c r="K171" s="126"/>
      <c r="L171" s="126"/>
      <c r="M171" s="126"/>
      <c r="N171" s="216">
        <v>50</v>
      </c>
      <c r="O171" s="216">
        <v>0</v>
      </c>
      <c r="P171" s="126" t="s">
        <v>1318</v>
      </c>
    </row>
    <row r="172" spans="1:16" ht="63.75">
      <c r="A172" s="126">
        <v>10</v>
      </c>
      <c r="B172" s="126"/>
      <c r="C172" s="127" t="s">
        <v>691</v>
      </c>
      <c r="D172" s="121">
        <v>43111</v>
      </c>
      <c r="E172" s="122" t="s">
        <v>1606</v>
      </c>
      <c r="F172" s="122" t="s">
        <v>15</v>
      </c>
      <c r="G172" s="122">
        <v>639309</v>
      </c>
      <c r="H172" s="126"/>
      <c r="I172" s="130" t="s">
        <v>3832</v>
      </c>
      <c r="J172" s="126"/>
      <c r="K172" s="126"/>
      <c r="L172" s="126"/>
      <c r="M172" s="126"/>
      <c r="N172" s="216">
        <v>50</v>
      </c>
      <c r="O172" s="216">
        <v>0</v>
      </c>
      <c r="P172" s="126" t="s">
        <v>1318</v>
      </c>
    </row>
    <row r="173" spans="1:16" ht="63.75">
      <c r="A173" s="126">
        <v>10</v>
      </c>
      <c r="B173" s="126"/>
      <c r="C173" s="127" t="s">
        <v>691</v>
      </c>
      <c r="D173" s="121">
        <v>43111</v>
      </c>
      <c r="E173" s="122" t="s">
        <v>1607</v>
      </c>
      <c r="F173" s="122" t="s">
        <v>15</v>
      </c>
      <c r="G173" s="122">
        <v>639316</v>
      </c>
      <c r="H173" s="126"/>
      <c r="I173" s="130" t="s">
        <v>3833</v>
      </c>
      <c r="J173" s="126"/>
      <c r="K173" s="126"/>
      <c r="L173" s="126"/>
      <c r="M173" s="126"/>
      <c r="N173" s="216">
        <v>50</v>
      </c>
      <c r="O173" s="216">
        <v>0</v>
      </c>
      <c r="P173" s="126" t="s">
        <v>1318</v>
      </c>
    </row>
    <row r="174" spans="1:16" ht="63.75">
      <c r="A174" s="126">
        <v>10</v>
      </c>
      <c r="B174" s="126"/>
      <c r="C174" s="127" t="s">
        <v>691</v>
      </c>
      <c r="D174" s="121">
        <v>43111</v>
      </c>
      <c r="E174" s="122" t="s">
        <v>1608</v>
      </c>
      <c r="F174" s="122" t="s">
        <v>15</v>
      </c>
      <c r="G174" s="122">
        <v>639318</v>
      </c>
      <c r="H174" s="126"/>
      <c r="I174" s="130" t="s">
        <v>3834</v>
      </c>
      <c r="J174" s="126"/>
      <c r="K174" s="126"/>
      <c r="L174" s="126"/>
      <c r="M174" s="126"/>
      <c r="N174" s="216">
        <v>50</v>
      </c>
      <c r="O174" s="216">
        <v>0</v>
      </c>
      <c r="P174" s="126" t="s">
        <v>1318</v>
      </c>
    </row>
    <row r="175" spans="1:16" ht="89.25">
      <c r="A175" s="126">
        <v>10</v>
      </c>
      <c r="B175" s="126"/>
      <c r="C175" s="127" t="s">
        <v>691</v>
      </c>
      <c r="D175" s="121">
        <v>43111</v>
      </c>
      <c r="E175" s="122" t="s">
        <v>1609</v>
      </c>
      <c r="F175" s="122" t="s">
        <v>15</v>
      </c>
      <c r="G175" s="122">
        <v>4155</v>
      </c>
      <c r="H175" s="126"/>
      <c r="I175" s="130" t="s">
        <v>3835</v>
      </c>
      <c r="J175" s="126"/>
      <c r="K175" s="126"/>
      <c r="L175" s="126"/>
      <c r="M175" s="126"/>
      <c r="N175" s="216">
        <v>24333.43</v>
      </c>
      <c r="O175" s="216">
        <v>0</v>
      </c>
      <c r="P175" s="126" t="s">
        <v>1318</v>
      </c>
    </row>
    <row r="176" spans="1:16" ht="89.25">
      <c r="A176" s="126">
        <v>10</v>
      </c>
      <c r="B176" s="126"/>
      <c r="C176" s="127" t="s">
        <v>691</v>
      </c>
      <c r="D176" s="121">
        <v>43111</v>
      </c>
      <c r="E176" s="122" t="s">
        <v>1610</v>
      </c>
      <c r="F176" s="122" t="s">
        <v>15</v>
      </c>
      <c r="G176" s="122">
        <v>4156</v>
      </c>
      <c r="H176" s="126"/>
      <c r="I176" s="130" t="s">
        <v>3836</v>
      </c>
      <c r="J176" s="126"/>
      <c r="K176" s="126"/>
      <c r="L176" s="126"/>
      <c r="M176" s="126"/>
      <c r="N176" s="216">
        <v>293.45999999999998</v>
      </c>
      <c r="O176" s="216">
        <v>0</v>
      </c>
      <c r="P176" s="126" t="s">
        <v>1318</v>
      </c>
    </row>
    <row r="177" spans="1:16" ht="76.5">
      <c r="A177" s="126">
        <v>10</v>
      </c>
      <c r="B177" s="126"/>
      <c r="C177" s="127" t="s">
        <v>691</v>
      </c>
      <c r="D177" s="121">
        <v>43111</v>
      </c>
      <c r="E177" s="122" t="s">
        <v>1611</v>
      </c>
      <c r="F177" s="122" t="s">
        <v>15</v>
      </c>
      <c r="G177" s="122">
        <v>4159</v>
      </c>
      <c r="H177" s="126"/>
      <c r="I177" s="130" t="s">
        <v>3837</v>
      </c>
      <c r="J177" s="126"/>
      <c r="K177" s="126"/>
      <c r="L177" s="126"/>
      <c r="M177" s="126"/>
      <c r="N177" s="216">
        <v>278.92</v>
      </c>
      <c r="O177" s="216">
        <v>0</v>
      </c>
      <c r="P177" s="126" t="s">
        <v>1318</v>
      </c>
    </row>
    <row r="178" spans="1:16" ht="76.5">
      <c r="A178" s="126">
        <v>10</v>
      </c>
      <c r="B178" s="126"/>
      <c r="C178" s="127" t="s">
        <v>691</v>
      </c>
      <c r="D178" s="121">
        <v>43111</v>
      </c>
      <c r="E178" s="122" t="s">
        <v>1612</v>
      </c>
      <c r="F178" s="122" t="s">
        <v>15</v>
      </c>
      <c r="G178" s="122">
        <v>4158</v>
      </c>
      <c r="H178" s="126"/>
      <c r="I178" s="130" t="s">
        <v>3838</v>
      </c>
      <c r="J178" s="126"/>
      <c r="K178" s="126"/>
      <c r="L178" s="126"/>
      <c r="M178" s="126"/>
      <c r="N178" s="216">
        <v>1963.46</v>
      </c>
      <c r="O178" s="216">
        <v>0</v>
      </c>
      <c r="P178" s="126" t="s">
        <v>1318</v>
      </c>
    </row>
    <row r="179" spans="1:16" ht="102">
      <c r="A179" s="126">
        <v>10</v>
      </c>
      <c r="B179" s="126"/>
      <c r="C179" s="127" t="s">
        <v>691</v>
      </c>
      <c r="D179" s="121">
        <v>43111</v>
      </c>
      <c r="E179" s="122" t="s">
        <v>1613</v>
      </c>
      <c r="F179" s="122" t="s">
        <v>15</v>
      </c>
      <c r="G179" s="122">
        <v>4157</v>
      </c>
      <c r="H179" s="126"/>
      <c r="I179" s="130" t="s">
        <v>3839</v>
      </c>
      <c r="J179" s="126"/>
      <c r="K179" s="126"/>
      <c r="L179" s="126"/>
      <c r="M179" s="126"/>
      <c r="N179" s="216">
        <v>288.32</v>
      </c>
      <c r="O179" s="216">
        <v>0</v>
      </c>
      <c r="P179" s="126" t="s">
        <v>1318</v>
      </c>
    </row>
    <row r="180" spans="1:16" ht="76.5">
      <c r="A180" s="126">
        <v>10</v>
      </c>
      <c r="B180" s="126"/>
      <c r="C180" s="127" t="s">
        <v>691</v>
      </c>
      <c r="D180" s="121">
        <v>43111</v>
      </c>
      <c r="E180" s="122" t="s">
        <v>1614</v>
      </c>
      <c r="F180" s="122" t="s">
        <v>15</v>
      </c>
      <c r="G180" s="122">
        <v>4160</v>
      </c>
      <c r="H180" s="126"/>
      <c r="I180" s="130" t="s">
        <v>3840</v>
      </c>
      <c r="J180" s="126"/>
      <c r="K180" s="126"/>
      <c r="L180" s="126"/>
      <c r="M180" s="126"/>
      <c r="N180" s="216">
        <v>4087.38</v>
      </c>
      <c r="O180" s="216">
        <v>0</v>
      </c>
      <c r="P180" s="126" t="s">
        <v>1318</v>
      </c>
    </row>
    <row r="181" spans="1:16" ht="76.5">
      <c r="A181" s="126">
        <v>10</v>
      </c>
      <c r="B181" s="126"/>
      <c r="C181" s="127" t="s">
        <v>691</v>
      </c>
      <c r="D181" s="121">
        <v>43111</v>
      </c>
      <c r="E181" s="122" t="s">
        <v>1615</v>
      </c>
      <c r="F181" s="122" t="s">
        <v>15</v>
      </c>
      <c r="G181" s="122">
        <v>4161</v>
      </c>
      <c r="H181" s="126"/>
      <c r="I181" s="130" t="s">
        <v>3841</v>
      </c>
      <c r="J181" s="126"/>
      <c r="K181" s="126"/>
      <c r="L181" s="126"/>
      <c r="M181" s="126"/>
      <c r="N181" s="216">
        <v>361.1</v>
      </c>
      <c r="O181" s="216">
        <v>0</v>
      </c>
      <c r="P181" s="126" t="s">
        <v>1318</v>
      </c>
    </row>
    <row r="182" spans="1:16" ht="76.5">
      <c r="A182" s="126">
        <v>10</v>
      </c>
      <c r="B182" s="126"/>
      <c r="C182" s="127" t="s">
        <v>691</v>
      </c>
      <c r="D182" s="121">
        <v>43111</v>
      </c>
      <c r="E182" s="122" t="s">
        <v>1616</v>
      </c>
      <c r="F182" s="122" t="s">
        <v>15</v>
      </c>
      <c r="G182" s="122">
        <v>4162</v>
      </c>
      <c r="H182" s="126"/>
      <c r="I182" s="130" t="s">
        <v>3842</v>
      </c>
      <c r="J182" s="126"/>
      <c r="K182" s="126"/>
      <c r="L182" s="126"/>
      <c r="M182" s="126"/>
      <c r="N182" s="216">
        <v>544.95000000000005</v>
      </c>
      <c r="O182" s="216">
        <v>0</v>
      </c>
      <c r="P182" s="126" t="s">
        <v>1318</v>
      </c>
    </row>
    <row r="183" spans="1:16" ht="63.75">
      <c r="A183" s="126">
        <v>10</v>
      </c>
      <c r="B183" s="126"/>
      <c r="C183" s="127" t="s">
        <v>691</v>
      </c>
      <c r="D183" s="121">
        <v>43111</v>
      </c>
      <c r="E183" s="122" t="s">
        <v>1617</v>
      </c>
      <c r="F183" s="122" t="s">
        <v>15</v>
      </c>
      <c r="G183" s="122">
        <v>639331</v>
      </c>
      <c r="H183" s="126"/>
      <c r="I183" s="130" t="s">
        <v>3843</v>
      </c>
      <c r="J183" s="126"/>
      <c r="K183" s="126"/>
      <c r="L183" s="126"/>
      <c r="M183" s="126"/>
      <c r="N183" s="216">
        <v>50</v>
      </c>
      <c r="O183" s="216">
        <v>0</v>
      </c>
      <c r="P183" s="126" t="s">
        <v>1318</v>
      </c>
    </row>
    <row r="184" spans="1:16" ht="63.75">
      <c r="A184" s="126">
        <v>10</v>
      </c>
      <c r="B184" s="126"/>
      <c r="C184" s="127" t="s">
        <v>691</v>
      </c>
      <c r="D184" s="121">
        <v>43111</v>
      </c>
      <c r="E184" s="122" t="s">
        <v>1618</v>
      </c>
      <c r="F184" s="122" t="s">
        <v>15</v>
      </c>
      <c r="G184" s="122">
        <v>639333</v>
      </c>
      <c r="H184" s="126"/>
      <c r="I184" s="130" t="s">
        <v>3844</v>
      </c>
      <c r="J184" s="126"/>
      <c r="K184" s="126"/>
      <c r="L184" s="126"/>
      <c r="M184" s="126"/>
      <c r="N184" s="216">
        <v>50</v>
      </c>
      <c r="O184" s="216">
        <v>0</v>
      </c>
      <c r="P184" s="126" t="s">
        <v>1318</v>
      </c>
    </row>
    <row r="185" spans="1:16" ht="51">
      <c r="A185" s="126" t="s">
        <v>620</v>
      </c>
      <c r="B185" s="126"/>
      <c r="C185" s="127" t="s">
        <v>714</v>
      </c>
      <c r="D185" s="121">
        <v>43111</v>
      </c>
      <c r="E185" s="122" t="s">
        <v>1619</v>
      </c>
      <c r="F185" s="122" t="s">
        <v>15</v>
      </c>
      <c r="G185" s="122">
        <v>639335</v>
      </c>
      <c r="H185" s="126"/>
      <c r="I185" s="130" t="s">
        <v>3845</v>
      </c>
      <c r="J185" s="126"/>
      <c r="K185" s="126"/>
      <c r="L185" s="126"/>
      <c r="M185" s="126"/>
      <c r="N185" s="216">
        <v>50</v>
      </c>
      <c r="O185" s="216">
        <v>0</v>
      </c>
      <c r="P185" s="126" t="s">
        <v>1318</v>
      </c>
    </row>
    <row r="186" spans="1:16" ht="63.75">
      <c r="A186" s="126" t="s">
        <v>621</v>
      </c>
      <c r="B186" s="126"/>
      <c r="C186" s="127" t="s">
        <v>715</v>
      </c>
      <c r="D186" s="121">
        <v>43111</v>
      </c>
      <c r="E186" s="122" t="s">
        <v>1620</v>
      </c>
      <c r="F186" s="122" t="s">
        <v>11</v>
      </c>
      <c r="G186" s="122">
        <v>10312</v>
      </c>
      <c r="H186" s="126"/>
      <c r="I186" s="130" t="s">
        <v>3846</v>
      </c>
      <c r="J186" s="126"/>
      <c r="K186" s="126"/>
      <c r="L186" s="126"/>
      <c r="M186" s="126"/>
      <c r="N186" s="216">
        <v>1385.5</v>
      </c>
      <c r="O186" s="216">
        <v>0</v>
      </c>
      <c r="P186" s="126" t="s">
        <v>1318</v>
      </c>
    </row>
    <row r="187" spans="1:16" ht="63.75">
      <c r="A187" s="126">
        <v>291</v>
      </c>
      <c r="B187" s="126"/>
      <c r="C187" s="127" t="s">
        <v>795</v>
      </c>
      <c r="D187" s="121">
        <v>43111</v>
      </c>
      <c r="E187" s="122" t="s">
        <v>1621</v>
      </c>
      <c r="F187" s="122" t="s">
        <v>11</v>
      </c>
      <c r="G187" s="122">
        <v>639655</v>
      </c>
      <c r="H187" s="126"/>
      <c r="I187" s="130" t="s">
        <v>3847</v>
      </c>
      <c r="J187" s="126"/>
      <c r="K187" s="126"/>
      <c r="L187" s="126"/>
      <c r="M187" s="126"/>
      <c r="N187" s="216">
        <v>50</v>
      </c>
      <c r="O187" s="216">
        <v>0</v>
      </c>
      <c r="P187" s="126" t="s">
        <v>1318</v>
      </c>
    </row>
    <row r="188" spans="1:16" ht="51">
      <c r="A188" s="126">
        <v>10</v>
      </c>
      <c r="B188" s="126"/>
      <c r="C188" s="127" t="s">
        <v>691</v>
      </c>
      <c r="D188" s="121">
        <v>43111</v>
      </c>
      <c r="E188" s="122" t="s">
        <v>1622</v>
      </c>
      <c r="F188" s="122" t="s">
        <v>15</v>
      </c>
      <c r="G188" s="122">
        <v>639660</v>
      </c>
      <c r="H188" s="126"/>
      <c r="I188" s="130" t="s">
        <v>3848</v>
      </c>
      <c r="J188" s="126"/>
      <c r="K188" s="126"/>
      <c r="L188" s="126"/>
      <c r="M188" s="126"/>
      <c r="N188" s="216">
        <v>50</v>
      </c>
      <c r="O188" s="216">
        <v>0</v>
      </c>
      <c r="P188" s="126" t="s">
        <v>1318</v>
      </c>
    </row>
    <row r="189" spans="1:16" ht="76.5">
      <c r="A189" s="126">
        <v>132</v>
      </c>
      <c r="B189" s="126"/>
      <c r="C189" s="127" t="s">
        <v>729</v>
      </c>
      <c r="D189" s="121">
        <v>43111</v>
      </c>
      <c r="E189" s="122" t="s">
        <v>1623</v>
      </c>
      <c r="F189" s="122" t="s">
        <v>11</v>
      </c>
      <c r="G189" s="122">
        <v>910856</v>
      </c>
      <c r="H189" s="126"/>
      <c r="I189" s="130" t="s">
        <v>3849</v>
      </c>
      <c r="J189" s="126"/>
      <c r="K189" s="126"/>
      <c r="L189" s="126"/>
      <c r="M189" s="126"/>
      <c r="N189" s="216">
        <v>873.68</v>
      </c>
      <c r="O189" s="216">
        <v>0</v>
      </c>
      <c r="P189" s="126" t="s">
        <v>1318</v>
      </c>
    </row>
    <row r="190" spans="1:16" ht="76.5">
      <c r="A190" s="126" t="s">
        <v>621</v>
      </c>
      <c r="B190" s="126"/>
      <c r="C190" s="127" t="s">
        <v>715</v>
      </c>
      <c r="D190" s="121">
        <v>43111</v>
      </c>
      <c r="E190" s="122" t="s">
        <v>1624</v>
      </c>
      <c r="F190" s="122" t="s">
        <v>13</v>
      </c>
      <c r="G190" s="122">
        <v>910867</v>
      </c>
      <c r="H190" s="126"/>
      <c r="I190" s="130" t="s">
        <v>3850</v>
      </c>
      <c r="J190" s="126"/>
      <c r="K190" s="126"/>
      <c r="L190" s="126"/>
      <c r="M190" s="126"/>
      <c r="N190" s="216">
        <v>4099</v>
      </c>
      <c r="O190" s="216">
        <v>0</v>
      </c>
      <c r="P190" s="126" t="s">
        <v>1318</v>
      </c>
    </row>
    <row r="191" spans="1:16" ht="76.5">
      <c r="A191" s="126" t="s">
        <v>621</v>
      </c>
      <c r="B191" s="126"/>
      <c r="C191" s="127" t="s">
        <v>715</v>
      </c>
      <c r="D191" s="121">
        <v>43111</v>
      </c>
      <c r="E191" s="122" t="s">
        <v>1625</v>
      </c>
      <c r="F191" s="122" t="s">
        <v>11</v>
      </c>
      <c r="G191" s="122">
        <v>910867</v>
      </c>
      <c r="H191" s="126"/>
      <c r="I191" s="130" t="s">
        <v>3851</v>
      </c>
      <c r="J191" s="126"/>
      <c r="K191" s="126"/>
      <c r="L191" s="126"/>
      <c r="M191" s="126"/>
      <c r="N191" s="216">
        <v>50</v>
      </c>
      <c r="O191" s="216">
        <v>0</v>
      </c>
      <c r="P191" s="126" t="s">
        <v>1318</v>
      </c>
    </row>
    <row r="192" spans="1:16" ht="51">
      <c r="A192" s="126">
        <v>119</v>
      </c>
      <c r="B192" s="126"/>
      <c r="C192" s="127" t="s">
        <v>724</v>
      </c>
      <c r="D192" s="121">
        <v>43111</v>
      </c>
      <c r="E192" s="122" t="s">
        <v>1626</v>
      </c>
      <c r="F192" s="122" t="s">
        <v>11</v>
      </c>
      <c r="G192" s="122">
        <v>910868</v>
      </c>
      <c r="H192" s="126"/>
      <c r="I192" s="130" t="s">
        <v>3852</v>
      </c>
      <c r="J192" s="126"/>
      <c r="K192" s="126"/>
      <c r="L192" s="126"/>
      <c r="M192" s="126"/>
      <c r="N192" s="216">
        <v>50</v>
      </c>
      <c r="O192" s="216">
        <v>0</v>
      </c>
      <c r="P192" s="126" t="s">
        <v>1318</v>
      </c>
    </row>
    <row r="193" spans="1:16" ht="51">
      <c r="A193" s="126">
        <v>119</v>
      </c>
      <c r="B193" s="126"/>
      <c r="C193" s="127" t="s">
        <v>724</v>
      </c>
      <c r="D193" s="121">
        <v>43111</v>
      </c>
      <c r="E193" s="122" t="s">
        <v>1627</v>
      </c>
      <c r="F193" s="122" t="s">
        <v>11</v>
      </c>
      <c r="G193" s="122">
        <v>910869</v>
      </c>
      <c r="H193" s="126"/>
      <c r="I193" s="130" t="s">
        <v>3853</v>
      </c>
      <c r="J193" s="126"/>
      <c r="K193" s="126"/>
      <c r="L193" s="126"/>
      <c r="M193" s="126"/>
      <c r="N193" s="216">
        <v>50</v>
      </c>
      <c r="O193" s="216">
        <v>0</v>
      </c>
      <c r="P193" s="126" t="s">
        <v>1318</v>
      </c>
    </row>
    <row r="194" spans="1:16" ht="76.5">
      <c r="A194" s="126">
        <v>10</v>
      </c>
      <c r="B194" s="126"/>
      <c r="C194" s="127" t="s">
        <v>691</v>
      </c>
      <c r="D194" s="121">
        <v>43112</v>
      </c>
      <c r="E194" s="122" t="s">
        <v>1628</v>
      </c>
      <c r="F194" s="122" t="s">
        <v>6</v>
      </c>
      <c r="G194" s="122">
        <v>640837</v>
      </c>
      <c r="H194" s="126"/>
      <c r="I194" s="130" t="s">
        <v>3854</v>
      </c>
      <c r="J194" s="126"/>
      <c r="K194" s="126"/>
      <c r="L194" s="126"/>
      <c r="M194" s="126"/>
      <c r="N194" s="216">
        <v>0</v>
      </c>
      <c r="O194" s="216">
        <v>21628</v>
      </c>
      <c r="P194" s="126" t="s">
        <v>1318</v>
      </c>
    </row>
    <row r="195" spans="1:16" ht="63.75">
      <c r="A195" s="126">
        <v>10</v>
      </c>
      <c r="B195" s="126"/>
      <c r="C195" s="127" t="s">
        <v>691</v>
      </c>
      <c r="D195" s="121">
        <v>43112</v>
      </c>
      <c r="E195" s="122" t="s">
        <v>1629</v>
      </c>
      <c r="F195" s="122" t="s">
        <v>6</v>
      </c>
      <c r="G195" s="122">
        <v>640847</v>
      </c>
      <c r="H195" s="126"/>
      <c r="I195" s="130" t="s">
        <v>3855</v>
      </c>
      <c r="J195" s="126"/>
      <c r="K195" s="126"/>
      <c r="L195" s="126"/>
      <c r="M195" s="126"/>
      <c r="N195" s="216">
        <v>0</v>
      </c>
      <c r="O195" s="216">
        <v>1448.35</v>
      </c>
      <c r="P195" s="126" t="s">
        <v>1318</v>
      </c>
    </row>
    <row r="196" spans="1:16" ht="63.75">
      <c r="A196" s="126">
        <v>10</v>
      </c>
      <c r="B196" s="126"/>
      <c r="C196" s="127" t="s">
        <v>691</v>
      </c>
      <c r="D196" s="121">
        <v>43112</v>
      </c>
      <c r="E196" s="122" t="s">
        <v>1630</v>
      </c>
      <c r="F196" s="122" t="s">
        <v>6</v>
      </c>
      <c r="G196" s="122">
        <v>640849</v>
      </c>
      <c r="H196" s="126"/>
      <c r="I196" s="130" t="s">
        <v>3856</v>
      </c>
      <c r="J196" s="126"/>
      <c r="K196" s="126"/>
      <c r="L196" s="126"/>
      <c r="M196" s="126"/>
      <c r="N196" s="216">
        <v>0</v>
      </c>
      <c r="O196" s="216">
        <v>17443.68</v>
      </c>
      <c r="P196" s="126" t="s">
        <v>1318</v>
      </c>
    </row>
    <row r="197" spans="1:16" ht="51">
      <c r="A197" s="126">
        <v>10</v>
      </c>
      <c r="B197" s="126"/>
      <c r="C197" s="127" t="s">
        <v>691</v>
      </c>
      <c r="D197" s="121">
        <v>43112</v>
      </c>
      <c r="E197" s="122" t="s">
        <v>1631</v>
      </c>
      <c r="F197" s="122" t="s">
        <v>6</v>
      </c>
      <c r="G197" s="122">
        <v>640962</v>
      </c>
      <c r="H197" s="126"/>
      <c r="I197" s="130" t="s">
        <v>3857</v>
      </c>
      <c r="J197" s="126"/>
      <c r="K197" s="126"/>
      <c r="L197" s="126"/>
      <c r="M197" s="126"/>
      <c r="N197" s="216">
        <v>0</v>
      </c>
      <c r="O197" s="216">
        <v>189961.36</v>
      </c>
      <c r="P197" s="126" t="s">
        <v>1318</v>
      </c>
    </row>
    <row r="198" spans="1:16" ht="51">
      <c r="A198" s="126">
        <v>10</v>
      </c>
      <c r="B198" s="126"/>
      <c r="C198" s="127" t="s">
        <v>691</v>
      </c>
      <c r="D198" s="121">
        <v>43112</v>
      </c>
      <c r="E198" s="122" t="s">
        <v>1632</v>
      </c>
      <c r="F198" s="122" t="s">
        <v>6</v>
      </c>
      <c r="G198" s="122">
        <v>640970</v>
      </c>
      <c r="H198" s="126"/>
      <c r="I198" s="130" t="s">
        <v>3858</v>
      </c>
      <c r="J198" s="126"/>
      <c r="K198" s="126"/>
      <c r="L198" s="126"/>
      <c r="M198" s="126"/>
      <c r="N198" s="216">
        <v>0</v>
      </c>
      <c r="O198" s="216">
        <v>8232</v>
      </c>
      <c r="P198" s="126" t="s">
        <v>1318</v>
      </c>
    </row>
    <row r="199" spans="1:16" ht="63.75">
      <c r="A199" s="126">
        <v>10</v>
      </c>
      <c r="B199" s="126"/>
      <c r="C199" s="127" t="s">
        <v>691</v>
      </c>
      <c r="D199" s="121">
        <v>43112</v>
      </c>
      <c r="E199" s="122" t="s">
        <v>1633</v>
      </c>
      <c r="F199" s="122" t="s">
        <v>6</v>
      </c>
      <c r="G199" s="122">
        <v>640974</v>
      </c>
      <c r="H199" s="126"/>
      <c r="I199" s="130" t="s">
        <v>3859</v>
      </c>
      <c r="J199" s="126"/>
      <c r="K199" s="126"/>
      <c r="L199" s="126"/>
      <c r="M199" s="126"/>
      <c r="N199" s="216">
        <v>0</v>
      </c>
      <c r="O199" s="216">
        <v>11206.63</v>
      </c>
      <c r="P199" s="126" t="s">
        <v>1318</v>
      </c>
    </row>
    <row r="200" spans="1:16" ht="76.5">
      <c r="A200" s="126">
        <v>70</v>
      </c>
      <c r="B200" s="126"/>
      <c r="C200" s="127" t="s">
        <v>706</v>
      </c>
      <c r="D200" s="121">
        <v>43112</v>
      </c>
      <c r="E200" s="122" t="s">
        <v>1634</v>
      </c>
      <c r="F200" s="122" t="s">
        <v>1259</v>
      </c>
      <c r="G200" s="122">
        <v>16229032</v>
      </c>
      <c r="H200" s="126"/>
      <c r="I200" s="130" t="s">
        <v>3860</v>
      </c>
      <c r="J200" s="126"/>
      <c r="K200" s="126"/>
      <c r="L200" s="126"/>
      <c r="M200" s="126"/>
      <c r="N200" s="216">
        <v>0</v>
      </c>
      <c r="O200" s="216">
        <v>165022</v>
      </c>
      <c r="P200" s="126" t="s">
        <v>1318</v>
      </c>
    </row>
    <row r="201" spans="1:16" ht="76.5">
      <c r="A201" s="126">
        <v>70</v>
      </c>
      <c r="B201" s="126"/>
      <c r="C201" s="127" t="s">
        <v>706</v>
      </c>
      <c r="D201" s="121">
        <v>43112</v>
      </c>
      <c r="E201" s="122" t="s">
        <v>1635</v>
      </c>
      <c r="F201" s="122" t="s">
        <v>1259</v>
      </c>
      <c r="G201" s="122">
        <v>16229034</v>
      </c>
      <c r="H201" s="126"/>
      <c r="I201" s="130" t="s">
        <v>3861</v>
      </c>
      <c r="J201" s="126"/>
      <c r="K201" s="126"/>
      <c r="L201" s="126"/>
      <c r="M201" s="126"/>
      <c r="N201" s="216">
        <v>0</v>
      </c>
      <c r="O201" s="216">
        <v>200000</v>
      </c>
      <c r="P201" s="126" t="s">
        <v>1318</v>
      </c>
    </row>
    <row r="202" spans="1:16" ht="76.5">
      <c r="A202" s="126">
        <v>70</v>
      </c>
      <c r="B202" s="126"/>
      <c r="C202" s="127" t="s">
        <v>706</v>
      </c>
      <c r="D202" s="121">
        <v>43112</v>
      </c>
      <c r="E202" s="122" t="s">
        <v>1636</v>
      </c>
      <c r="F202" s="122" t="s">
        <v>1259</v>
      </c>
      <c r="G202" s="122">
        <v>16229035</v>
      </c>
      <c r="H202" s="126"/>
      <c r="I202" s="130" t="s">
        <v>3862</v>
      </c>
      <c r="J202" s="126"/>
      <c r="K202" s="126"/>
      <c r="L202" s="126"/>
      <c r="M202" s="126"/>
      <c r="N202" s="216">
        <v>0</v>
      </c>
      <c r="O202" s="216">
        <v>98928</v>
      </c>
      <c r="P202" s="126" t="s">
        <v>1318</v>
      </c>
    </row>
    <row r="203" spans="1:16" ht="76.5">
      <c r="A203" s="126">
        <v>70</v>
      </c>
      <c r="B203" s="126"/>
      <c r="C203" s="127" t="s">
        <v>706</v>
      </c>
      <c r="D203" s="121">
        <v>43112</v>
      </c>
      <c r="E203" s="122" t="s">
        <v>1637</v>
      </c>
      <c r="F203" s="122" t="s">
        <v>1259</v>
      </c>
      <c r="G203" s="122">
        <v>16229036</v>
      </c>
      <c r="H203" s="126"/>
      <c r="I203" s="130" t="s">
        <v>3863</v>
      </c>
      <c r="J203" s="126"/>
      <c r="K203" s="126"/>
      <c r="L203" s="126"/>
      <c r="M203" s="126"/>
      <c r="N203" s="216">
        <v>0</v>
      </c>
      <c r="O203" s="216">
        <v>206722</v>
      </c>
      <c r="P203" s="126" t="s">
        <v>1318</v>
      </c>
    </row>
    <row r="204" spans="1:16" ht="76.5">
      <c r="A204" s="126">
        <v>70</v>
      </c>
      <c r="B204" s="126"/>
      <c r="C204" s="127" t="s">
        <v>706</v>
      </c>
      <c r="D204" s="121">
        <v>43112</v>
      </c>
      <c r="E204" s="122" t="s">
        <v>1638</v>
      </c>
      <c r="F204" s="122" t="s">
        <v>1259</v>
      </c>
      <c r="G204" s="122">
        <v>16229044</v>
      </c>
      <c r="H204" s="126"/>
      <c r="I204" s="130" t="s">
        <v>3864</v>
      </c>
      <c r="J204" s="126"/>
      <c r="K204" s="126"/>
      <c r="L204" s="126"/>
      <c r="M204" s="126"/>
      <c r="N204" s="216">
        <v>0</v>
      </c>
      <c r="O204" s="216">
        <v>69094</v>
      </c>
      <c r="P204" s="126" t="s">
        <v>1318</v>
      </c>
    </row>
    <row r="205" spans="1:16" ht="76.5">
      <c r="A205" s="126" t="s">
        <v>620</v>
      </c>
      <c r="B205" s="126"/>
      <c r="C205" s="127" t="s">
        <v>714</v>
      </c>
      <c r="D205" s="121">
        <v>43112</v>
      </c>
      <c r="E205" s="122" t="s">
        <v>1639</v>
      </c>
      <c r="F205" s="122" t="s">
        <v>1319</v>
      </c>
      <c r="G205" s="122">
        <v>16298348</v>
      </c>
      <c r="H205" s="126"/>
      <c r="I205" s="130" t="s">
        <v>3865</v>
      </c>
      <c r="J205" s="126"/>
      <c r="K205" s="126"/>
      <c r="L205" s="126"/>
      <c r="M205" s="126"/>
      <c r="N205" s="216">
        <v>0</v>
      </c>
      <c r="O205" s="216">
        <v>1884298</v>
      </c>
      <c r="P205" s="126" t="s">
        <v>1318</v>
      </c>
    </row>
    <row r="206" spans="1:16" ht="51">
      <c r="A206" s="126" t="s">
        <v>620</v>
      </c>
      <c r="B206" s="126"/>
      <c r="C206" s="127" t="s">
        <v>714</v>
      </c>
      <c r="D206" s="121">
        <v>43112</v>
      </c>
      <c r="E206" s="122" t="s">
        <v>1640</v>
      </c>
      <c r="F206" s="122" t="s">
        <v>6</v>
      </c>
      <c r="G206" s="122">
        <v>929849</v>
      </c>
      <c r="H206" s="126"/>
      <c r="I206" s="130" t="s">
        <v>3866</v>
      </c>
      <c r="J206" s="126"/>
      <c r="K206" s="126"/>
      <c r="L206" s="126"/>
      <c r="M206" s="126"/>
      <c r="N206" s="216">
        <v>0</v>
      </c>
      <c r="O206" s="216">
        <v>540.9</v>
      </c>
      <c r="P206" s="126" t="s">
        <v>1318</v>
      </c>
    </row>
    <row r="207" spans="1:16" ht="51">
      <c r="A207" s="126" t="s">
        <v>620</v>
      </c>
      <c r="B207" s="126"/>
      <c r="C207" s="127" t="s">
        <v>714</v>
      </c>
      <c r="D207" s="121">
        <v>43112</v>
      </c>
      <c r="E207" s="122" t="s">
        <v>1641</v>
      </c>
      <c r="F207" s="122" t="s">
        <v>6</v>
      </c>
      <c r="G207" s="122">
        <v>929852</v>
      </c>
      <c r="H207" s="126"/>
      <c r="I207" s="130" t="s">
        <v>3867</v>
      </c>
      <c r="J207" s="126"/>
      <c r="K207" s="126"/>
      <c r="L207" s="126"/>
      <c r="M207" s="126"/>
      <c r="N207" s="216">
        <v>0</v>
      </c>
      <c r="O207" s="216">
        <v>8753.1200000000008</v>
      </c>
      <c r="P207" s="126" t="s">
        <v>1318</v>
      </c>
    </row>
    <row r="208" spans="1:16" ht="51">
      <c r="A208" s="126" t="s">
        <v>620</v>
      </c>
      <c r="B208" s="126"/>
      <c r="C208" s="127" t="s">
        <v>714</v>
      </c>
      <c r="D208" s="121">
        <v>43112</v>
      </c>
      <c r="E208" s="122" t="s">
        <v>1642</v>
      </c>
      <c r="F208" s="122" t="s">
        <v>6</v>
      </c>
      <c r="G208" s="122">
        <v>929962</v>
      </c>
      <c r="H208" s="126"/>
      <c r="I208" s="130" t="s">
        <v>3868</v>
      </c>
      <c r="J208" s="126"/>
      <c r="K208" s="126"/>
      <c r="L208" s="126"/>
      <c r="M208" s="126"/>
      <c r="N208" s="216">
        <v>0</v>
      </c>
      <c r="O208" s="216">
        <v>7309.5</v>
      </c>
      <c r="P208" s="126" t="s">
        <v>1318</v>
      </c>
    </row>
    <row r="209" spans="1:16" ht="63.75">
      <c r="A209" s="126">
        <v>117</v>
      </c>
      <c r="B209" s="126"/>
      <c r="C209" s="127" t="s">
        <v>723</v>
      </c>
      <c r="D209" s="121">
        <v>43112</v>
      </c>
      <c r="E209" s="122" t="s">
        <v>1643</v>
      </c>
      <c r="F209" s="122" t="s">
        <v>11</v>
      </c>
      <c r="G209" s="122">
        <v>910999</v>
      </c>
      <c r="H209" s="126"/>
      <c r="I209" s="130" t="s">
        <v>3869</v>
      </c>
      <c r="J209" s="126"/>
      <c r="K209" s="126"/>
      <c r="L209" s="126"/>
      <c r="M209" s="126"/>
      <c r="N209" s="216">
        <v>50</v>
      </c>
      <c r="O209" s="216">
        <v>0</v>
      </c>
      <c r="P209" s="126" t="s">
        <v>1318</v>
      </c>
    </row>
    <row r="210" spans="1:16" ht="89.25">
      <c r="A210" s="126">
        <v>25</v>
      </c>
      <c r="B210" s="126"/>
      <c r="C210" s="127" t="s">
        <v>695</v>
      </c>
      <c r="D210" s="121">
        <v>43112</v>
      </c>
      <c r="E210" s="122" t="s">
        <v>1644</v>
      </c>
      <c r="F210" s="122" t="s">
        <v>15</v>
      </c>
      <c r="G210" s="122">
        <v>4166</v>
      </c>
      <c r="H210" s="126"/>
      <c r="I210" s="130" t="s">
        <v>3870</v>
      </c>
      <c r="J210" s="126"/>
      <c r="K210" s="126"/>
      <c r="L210" s="126"/>
      <c r="M210" s="126"/>
      <c r="N210" s="216">
        <v>808.44</v>
      </c>
      <c r="O210" s="216">
        <v>0</v>
      </c>
      <c r="P210" s="126" t="s">
        <v>1318</v>
      </c>
    </row>
    <row r="211" spans="1:16" ht="89.25">
      <c r="A211" s="126">
        <v>25</v>
      </c>
      <c r="B211" s="126"/>
      <c r="C211" s="127" t="s">
        <v>695</v>
      </c>
      <c r="D211" s="121">
        <v>43112</v>
      </c>
      <c r="E211" s="122" t="s">
        <v>1645</v>
      </c>
      <c r="F211" s="122" t="s">
        <v>15</v>
      </c>
      <c r="G211" s="122">
        <v>4167</v>
      </c>
      <c r="H211" s="126"/>
      <c r="I211" s="130" t="s">
        <v>3871</v>
      </c>
      <c r="J211" s="126"/>
      <c r="K211" s="126"/>
      <c r="L211" s="126"/>
      <c r="M211" s="126"/>
      <c r="N211" s="216">
        <v>557.02</v>
      </c>
      <c r="O211" s="216">
        <v>0</v>
      </c>
      <c r="P211" s="126" t="s">
        <v>1318</v>
      </c>
    </row>
    <row r="212" spans="1:16" ht="89.25">
      <c r="A212" s="126">
        <v>25</v>
      </c>
      <c r="B212" s="126"/>
      <c r="C212" s="127" t="s">
        <v>695</v>
      </c>
      <c r="D212" s="121">
        <v>43112</v>
      </c>
      <c r="E212" s="122" t="s">
        <v>1646</v>
      </c>
      <c r="F212" s="122" t="s">
        <v>15</v>
      </c>
      <c r="G212" s="122">
        <v>4168</v>
      </c>
      <c r="H212" s="126"/>
      <c r="I212" s="130" t="s">
        <v>3872</v>
      </c>
      <c r="J212" s="126"/>
      <c r="K212" s="126"/>
      <c r="L212" s="126"/>
      <c r="M212" s="126"/>
      <c r="N212" s="216">
        <v>660.2</v>
      </c>
      <c r="O212" s="216">
        <v>0</v>
      </c>
      <c r="P212" s="126" t="s">
        <v>1318</v>
      </c>
    </row>
    <row r="213" spans="1:16" ht="63.75">
      <c r="A213" s="126">
        <v>10</v>
      </c>
      <c r="B213" s="126"/>
      <c r="C213" s="127" t="s">
        <v>691</v>
      </c>
      <c r="D213" s="121">
        <v>43112</v>
      </c>
      <c r="E213" s="122" t="s">
        <v>1647</v>
      </c>
      <c r="F213" s="122" t="s">
        <v>15</v>
      </c>
      <c r="G213" s="122">
        <v>640838</v>
      </c>
      <c r="H213" s="126"/>
      <c r="I213" s="130" t="s">
        <v>3873</v>
      </c>
      <c r="J213" s="126"/>
      <c r="K213" s="126"/>
      <c r="L213" s="126"/>
      <c r="M213" s="126"/>
      <c r="N213" s="216">
        <v>50</v>
      </c>
      <c r="O213" s="216">
        <v>0</v>
      </c>
      <c r="P213" s="126" t="s">
        <v>1318</v>
      </c>
    </row>
    <row r="214" spans="1:16" ht="63.75">
      <c r="A214" s="126">
        <v>513</v>
      </c>
      <c r="B214" s="126"/>
      <c r="C214" s="127" t="s">
        <v>201</v>
      </c>
      <c r="D214" s="121">
        <v>43112</v>
      </c>
      <c r="E214" s="122" t="s">
        <v>1648</v>
      </c>
      <c r="F214" s="122" t="s">
        <v>15</v>
      </c>
      <c r="G214" s="122">
        <v>640846</v>
      </c>
      <c r="H214" s="126"/>
      <c r="I214" s="130" t="s">
        <v>3874</v>
      </c>
      <c r="J214" s="126"/>
      <c r="K214" s="126"/>
      <c r="L214" s="126"/>
      <c r="M214" s="126"/>
      <c r="N214" s="216">
        <v>50</v>
      </c>
      <c r="O214" s="216">
        <v>0</v>
      </c>
      <c r="P214" s="126" t="s">
        <v>1318</v>
      </c>
    </row>
    <row r="215" spans="1:16" ht="63.75">
      <c r="A215" s="126">
        <v>10</v>
      </c>
      <c r="B215" s="126"/>
      <c r="C215" s="127" t="s">
        <v>691</v>
      </c>
      <c r="D215" s="121">
        <v>43112</v>
      </c>
      <c r="E215" s="122" t="s">
        <v>1649</v>
      </c>
      <c r="F215" s="122" t="s">
        <v>15</v>
      </c>
      <c r="G215" s="122">
        <v>640848</v>
      </c>
      <c r="H215" s="126"/>
      <c r="I215" s="130" t="s">
        <v>3875</v>
      </c>
      <c r="J215" s="126"/>
      <c r="K215" s="126"/>
      <c r="L215" s="126"/>
      <c r="M215" s="126"/>
      <c r="N215" s="216">
        <v>50</v>
      </c>
      <c r="O215" s="216">
        <v>0</v>
      </c>
      <c r="P215" s="126" t="s">
        <v>1318</v>
      </c>
    </row>
    <row r="216" spans="1:16" ht="63.75">
      <c r="A216" s="126">
        <v>10</v>
      </c>
      <c r="B216" s="126"/>
      <c r="C216" s="127" t="s">
        <v>691</v>
      </c>
      <c r="D216" s="121">
        <v>43112</v>
      </c>
      <c r="E216" s="122" t="s">
        <v>1650</v>
      </c>
      <c r="F216" s="122" t="s">
        <v>15</v>
      </c>
      <c r="G216" s="122">
        <v>640850</v>
      </c>
      <c r="H216" s="126"/>
      <c r="I216" s="130" t="s">
        <v>1431</v>
      </c>
      <c r="J216" s="126"/>
      <c r="K216" s="126"/>
      <c r="L216" s="126"/>
      <c r="M216" s="126"/>
      <c r="N216" s="216">
        <v>50</v>
      </c>
      <c r="O216" s="216">
        <v>0</v>
      </c>
      <c r="P216" s="126" t="s">
        <v>1318</v>
      </c>
    </row>
    <row r="217" spans="1:16" ht="51">
      <c r="A217" s="126">
        <v>10</v>
      </c>
      <c r="B217" s="126"/>
      <c r="C217" s="127" t="s">
        <v>691</v>
      </c>
      <c r="D217" s="121">
        <v>43112</v>
      </c>
      <c r="E217" s="122" t="s">
        <v>1651</v>
      </c>
      <c r="F217" s="122" t="s">
        <v>15</v>
      </c>
      <c r="G217" s="122">
        <v>640963</v>
      </c>
      <c r="H217" s="126"/>
      <c r="I217" s="130" t="s">
        <v>3876</v>
      </c>
      <c r="J217" s="126"/>
      <c r="K217" s="126"/>
      <c r="L217" s="126"/>
      <c r="M217" s="126"/>
      <c r="N217" s="216">
        <v>50</v>
      </c>
      <c r="O217" s="216">
        <v>0</v>
      </c>
      <c r="P217" s="126" t="s">
        <v>1318</v>
      </c>
    </row>
    <row r="218" spans="1:16" ht="51">
      <c r="A218" s="126">
        <v>513</v>
      </c>
      <c r="B218" s="126"/>
      <c r="C218" s="127" t="s">
        <v>201</v>
      </c>
      <c r="D218" s="121">
        <v>43112</v>
      </c>
      <c r="E218" s="122" t="s">
        <v>1652</v>
      </c>
      <c r="F218" s="122" t="s">
        <v>15</v>
      </c>
      <c r="G218" s="122">
        <v>640965</v>
      </c>
      <c r="H218" s="126"/>
      <c r="I218" s="130" t="s">
        <v>3877</v>
      </c>
      <c r="J218" s="126"/>
      <c r="K218" s="126"/>
      <c r="L218" s="126"/>
      <c r="M218" s="126"/>
      <c r="N218" s="216">
        <v>50</v>
      </c>
      <c r="O218" s="216">
        <v>0</v>
      </c>
      <c r="P218" s="126" t="s">
        <v>1318</v>
      </c>
    </row>
    <row r="219" spans="1:16" ht="51">
      <c r="A219" s="126">
        <v>513</v>
      </c>
      <c r="B219" s="126"/>
      <c r="C219" s="127" t="s">
        <v>201</v>
      </c>
      <c r="D219" s="121">
        <v>43112</v>
      </c>
      <c r="E219" s="122" t="s">
        <v>1653</v>
      </c>
      <c r="F219" s="122" t="s">
        <v>15</v>
      </c>
      <c r="G219" s="122">
        <v>640967</v>
      </c>
      <c r="H219" s="126"/>
      <c r="I219" s="130" t="s">
        <v>1399</v>
      </c>
      <c r="J219" s="126"/>
      <c r="K219" s="126"/>
      <c r="L219" s="126"/>
      <c r="M219" s="126"/>
      <c r="N219" s="216">
        <v>50</v>
      </c>
      <c r="O219" s="216">
        <v>0</v>
      </c>
      <c r="P219" s="126" t="s">
        <v>1318</v>
      </c>
    </row>
    <row r="220" spans="1:16" ht="51">
      <c r="A220" s="126">
        <v>10</v>
      </c>
      <c r="B220" s="126"/>
      <c r="C220" s="127" t="s">
        <v>691</v>
      </c>
      <c r="D220" s="121">
        <v>43112</v>
      </c>
      <c r="E220" s="122" t="s">
        <v>1654</v>
      </c>
      <c r="F220" s="122" t="s">
        <v>15</v>
      </c>
      <c r="G220" s="122">
        <v>640971</v>
      </c>
      <c r="H220" s="126"/>
      <c r="I220" s="130" t="s">
        <v>3878</v>
      </c>
      <c r="J220" s="126"/>
      <c r="K220" s="126"/>
      <c r="L220" s="126"/>
      <c r="M220" s="126"/>
      <c r="N220" s="216">
        <v>50</v>
      </c>
      <c r="O220" s="216">
        <v>0</v>
      </c>
      <c r="P220" s="126" t="s">
        <v>1318</v>
      </c>
    </row>
    <row r="221" spans="1:16" ht="63.75">
      <c r="A221" s="126">
        <v>10</v>
      </c>
      <c r="B221" s="126"/>
      <c r="C221" s="127" t="s">
        <v>691</v>
      </c>
      <c r="D221" s="121">
        <v>43112</v>
      </c>
      <c r="E221" s="122" t="s">
        <v>1655</v>
      </c>
      <c r="F221" s="122" t="s">
        <v>15</v>
      </c>
      <c r="G221" s="122">
        <v>640975</v>
      </c>
      <c r="H221" s="126"/>
      <c r="I221" s="130" t="s">
        <v>3879</v>
      </c>
      <c r="J221" s="126"/>
      <c r="K221" s="126"/>
      <c r="L221" s="126"/>
      <c r="M221" s="126"/>
      <c r="N221" s="216">
        <v>50</v>
      </c>
      <c r="O221" s="216">
        <v>0</v>
      </c>
      <c r="P221" s="126" t="s">
        <v>1318</v>
      </c>
    </row>
    <row r="222" spans="1:16" ht="63.75">
      <c r="A222" s="126">
        <v>340</v>
      </c>
      <c r="B222" s="126"/>
      <c r="C222" s="127" t="s">
        <v>815</v>
      </c>
      <c r="D222" s="121">
        <v>43112</v>
      </c>
      <c r="E222" s="122" t="s">
        <v>1656</v>
      </c>
      <c r="F222" s="122" t="s">
        <v>1319</v>
      </c>
      <c r="G222" s="122">
        <v>16298763</v>
      </c>
      <c r="H222" s="126"/>
      <c r="I222" s="130" t="s">
        <v>3880</v>
      </c>
      <c r="J222" s="126"/>
      <c r="K222" s="126"/>
      <c r="L222" s="126"/>
      <c r="M222" s="126"/>
      <c r="N222" s="216">
        <v>4880</v>
      </c>
      <c r="O222" s="216">
        <v>0</v>
      </c>
      <c r="P222" s="126" t="s">
        <v>1318</v>
      </c>
    </row>
    <row r="223" spans="1:16" ht="63.75">
      <c r="A223" s="126">
        <v>340</v>
      </c>
      <c r="B223" s="126"/>
      <c r="C223" s="127" t="s">
        <v>815</v>
      </c>
      <c r="D223" s="121">
        <v>43112</v>
      </c>
      <c r="E223" s="122" t="s">
        <v>1657</v>
      </c>
      <c r="F223" s="122" t="s">
        <v>1319</v>
      </c>
      <c r="G223" s="122">
        <v>16298764</v>
      </c>
      <c r="H223" s="126"/>
      <c r="I223" s="130" t="s">
        <v>3881</v>
      </c>
      <c r="J223" s="126"/>
      <c r="K223" s="126"/>
      <c r="L223" s="126"/>
      <c r="M223" s="126"/>
      <c r="N223" s="216">
        <v>7885</v>
      </c>
      <c r="O223" s="216">
        <v>0</v>
      </c>
      <c r="P223" s="126" t="s">
        <v>1318</v>
      </c>
    </row>
    <row r="224" spans="1:16" ht="76.5">
      <c r="A224" s="126">
        <v>70</v>
      </c>
      <c r="B224" s="126"/>
      <c r="C224" s="127" t="s">
        <v>706</v>
      </c>
      <c r="D224" s="121">
        <v>43112</v>
      </c>
      <c r="E224" s="122" t="s">
        <v>1658</v>
      </c>
      <c r="F224" s="122" t="s">
        <v>1319</v>
      </c>
      <c r="G224" s="122">
        <v>16284636</v>
      </c>
      <c r="H224" s="126"/>
      <c r="I224" s="130" t="s">
        <v>3882</v>
      </c>
      <c r="J224" s="126"/>
      <c r="K224" s="126"/>
      <c r="L224" s="126"/>
      <c r="M224" s="126"/>
      <c r="N224" s="216">
        <v>28306.28</v>
      </c>
      <c r="O224" s="216">
        <v>0</v>
      </c>
      <c r="P224" s="126" t="s">
        <v>1318</v>
      </c>
    </row>
    <row r="225" spans="1:16" ht="63.75">
      <c r="A225" s="126">
        <v>572</v>
      </c>
      <c r="B225" s="126"/>
      <c r="C225" s="127" t="s">
        <v>849</v>
      </c>
      <c r="D225" s="121">
        <v>43112</v>
      </c>
      <c r="E225" s="122" t="s">
        <v>1659</v>
      </c>
      <c r="F225" s="122" t="s">
        <v>1319</v>
      </c>
      <c r="G225" s="122">
        <v>16311952</v>
      </c>
      <c r="H225" s="126"/>
      <c r="I225" s="130" t="s">
        <v>3883</v>
      </c>
      <c r="J225" s="126"/>
      <c r="K225" s="126"/>
      <c r="L225" s="126"/>
      <c r="M225" s="126"/>
      <c r="N225" s="216">
        <v>5885.21</v>
      </c>
      <c r="O225" s="216">
        <v>0</v>
      </c>
      <c r="P225" s="126" t="s">
        <v>1318</v>
      </c>
    </row>
    <row r="226" spans="1:16" ht="76.5">
      <c r="A226" s="126">
        <v>132</v>
      </c>
      <c r="B226" s="126"/>
      <c r="C226" s="127" t="s">
        <v>729</v>
      </c>
      <c r="D226" s="121">
        <v>43112</v>
      </c>
      <c r="E226" s="122" t="s">
        <v>1660</v>
      </c>
      <c r="F226" s="122" t="s">
        <v>11</v>
      </c>
      <c r="G226" s="122">
        <v>910920</v>
      </c>
      <c r="H226" s="126"/>
      <c r="I226" s="130" t="s">
        <v>3884</v>
      </c>
      <c r="J226" s="126"/>
      <c r="K226" s="126"/>
      <c r="L226" s="126"/>
      <c r="M226" s="126"/>
      <c r="N226" s="216">
        <v>270</v>
      </c>
      <c r="O226" s="216">
        <v>0</v>
      </c>
      <c r="P226" s="126" t="s">
        <v>1318</v>
      </c>
    </row>
    <row r="227" spans="1:16" ht="63.75">
      <c r="A227" s="126">
        <v>117</v>
      </c>
      <c r="B227" s="126"/>
      <c r="C227" s="127" t="s">
        <v>723</v>
      </c>
      <c r="D227" s="121">
        <v>43112</v>
      </c>
      <c r="E227" s="122" t="s">
        <v>1661</v>
      </c>
      <c r="F227" s="122" t="s">
        <v>11</v>
      </c>
      <c r="G227" s="122">
        <v>910924</v>
      </c>
      <c r="H227" s="126"/>
      <c r="I227" s="130" t="s">
        <v>3885</v>
      </c>
      <c r="J227" s="126"/>
      <c r="K227" s="126"/>
      <c r="L227" s="126"/>
      <c r="M227" s="126"/>
      <c r="N227" s="216">
        <v>50</v>
      </c>
      <c r="O227" s="216">
        <v>0</v>
      </c>
      <c r="P227" s="126" t="s">
        <v>1318</v>
      </c>
    </row>
    <row r="228" spans="1:16" ht="76.5">
      <c r="A228" s="126" t="s">
        <v>621</v>
      </c>
      <c r="B228" s="126"/>
      <c r="C228" s="127" t="s">
        <v>715</v>
      </c>
      <c r="D228" s="121">
        <v>43112</v>
      </c>
      <c r="E228" s="122" t="s">
        <v>1662</v>
      </c>
      <c r="F228" s="122" t="s">
        <v>13</v>
      </c>
      <c r="G228" s="122">
        <v>910936</v>
      </c>
      <c r="H228" s="126"/>
      <c r="I228" s="130" t="s">
        <v>3886</v>
      </c>
      <c r="J228" s="126"/>
      <c r="K228" s="126"/>
      <c r="L228" s="126"/>
      <c r="M228" s="126"/>
      <c r="N228" s="216">
        <v>117540150</v>
      </c>
      <c r="O228" s="216">
        <v>0</v>
      </c>
      <c r="P228" s="126" t="s">
        <v>1318</v>
      </c>
    </row>
    <row r="229" spans="1:16" ht="51">
      <c r="A229" s="126" t="s">
        <v>620</v>
      </c>
      <c r="B229" s="126"/>
      <c r="C229" s="127" t="s">
        <v>714</v>
      </c>
      <c r="D229" s="121">
        <v>43112</v>
      </c>
      <c r="E229" s="122" t="s">
        <v>1663</v>
      </c>
      <c r="F229" s="122" t="s">
        <v>11</v>
      </c>
      <c r="G229" s="122">
        <v>910937</v>
      </c>
      <c r="H229" s="126"/>
      <c r="I229" s="130" t="s">
        <v>3887</v>
      </c>
      <c r="J229" s="126"/>
      <c r="K229" s="126"/>
      <c r="L229" s="126"/>
      <c r="M229" s="126"/>
      <c r="N229" s="216">
        <v>50</v>
      </c>
      <c r="O229" s="216">
        <v>0</v>
      </c>
      <c r="P229" s="126" t="s">
        <v>1318</v>
      </c>
    </row>
    <row r="230" spans="1:16" ht="76.5">
      <c r="A230" s="126" t="s">
        <v>621</v>
      </c>
      <c r="B230" s="126"/>
      <c r="C230" s="127" t="s">
        <v>715</v>
      </c>
      <c r="D230" s="121">
        <v>43112</v>
      </c>
      <c r="E230" s="122" t="s">
        <v>1664</v>
      </c>
      <c r="F230" s="122" t="s">
        <v>13</v>
      </c>
      <c r="G230" s="122">
        <v>910938</v>
      </c>
      <c r="H230" s="126"/>
      <c r="I230" s="130" t="s">
        <v>3888</v>
      </c>
      <c r="J230" s="126"/>
      <c r="K230" s="126"/>
      <c r="L230" s="126"/>
      <c r="M230" s="126"/>
      <c r="N230" s="216">
        <v>66687.5</v>
      </c>
      <c r="O230" s="216">
        <v>0</v>
      </c>
      <c r="P230" s="126" t="s">
        <v>1318</v>
      </c>
    </row>
    <row r="231" spans="1:16" ht="76.5">
      <c r="A231" s="126" t="s">
        <v>621</v>
      </c>
      <c r="B231" s="126"/>
      <c r="C231" s="127" t="s">
        <v>715</v>
      </c>
      <c r="D231" s="121">
        <v>43112</v>
      </c>
      <c r="E231" s="122" t="s">
        <v>1665</v>
      </c>
      <c r="F231" s="122" t="s">
        <v>11</v>
      </c>
      <c r="G231" s="122">
        <v>910938</v>
      </c>
      <c r="H231" s="126"/>
      <c r="I231" s="130" t="s">
        <v>3889</v>
      </c>
      <c r="J231" s="126"/>
      <c r="K231" s="126"/>
      <c r="L231" s="126"/>
      <c r="M231" s="126"/>
      <c r="N231" s="216">
        <v>50</v>
      </c>
      <c r="O231" s="216">
        <v>0</v>
      </c>
      <c r="P231" s="126" t="s">
        <v>1318</v>
      </c>
    </row>
    <row r="232" spans="1:16" ht="76.5">
      <c r="A232" s="126" t="s">
        <v>621</v>
      </c>
      <c r="B232" s="126"/>
      <c r="C232" s="127" t="s">
        <v>715</v>
      </c>
      <c r="D232" s="121">
        <v>43112</v>
      </c>
      <c r="E232" s="122" t="s">
        <v>1666</v>
      </c>
      <c r="F232" s="122" t="s">
        <v>21</v>
      </c>
      <c r="G232" s="122">
        <v>910940</v>
      </c>
      <c r="H232" s="126"/>
      <c r="I232" s="130" t="s">
        <v>3890</v>
      </c>
      <c r="J232" s="126"/>
      <c r="K232" s="126"/>
      <c r="L232" s="126"/>
      <c r="M232" s="126"/>
      <c r="N232" s="216">
        <v>9469596</v>
      </c>
      <c r="O232" s="216">
        <v>0</v>
      </c>
      <c r="P232" s="126" t="s">
        <v>1318</v>
      </c>
    </row>
    <row r="233" spans="1:16" ht="51">
      <c r="A233" s="126">
        <v>119</v>
      </c>
      <c r="B233" s="126"/>
      <c r="C233" s="127" t="s">
        <v>724</v>
      </c>
      <c r="D233" s="121">
        <v>43112</v>
      </c>
      <c r="E233" s="122" t="s">
        <v>1667</v>
      </c>
      <c r="F233" s="122" t="s">
        <v>11</v>
      </c>
      <c r="G233" s="122">
        <v>910941</v>
      </c>
      <c r="H233" s="126"/>
      <c r="I233" s="130" t="s">
        <v>3891</v>
      </c>
      <c r="J233" s="126"/>
      <c r="K233" s="126"/>
      <c r="L233" s="126"/>
      <c r="M233" s="126"/>
      <c r="N233" s="216">
        <v>50</v>
      </c>
      <c r="O233" s="216">
        <v>0</v>
      </c>
      <c r="P233" s="126" t="s">
        <v>1318</v>
      </c>
    </row>
    <row r="234" spans="1:16" ht="63.75">
      <c r="A234" s="126">
        <v>117</v>
      </c>
      <c r="B234" s="126"/>
      <c r="C234" s="127" t="s">
        <v>723</v>
      </c>
      <c r="D234" s="121">
        <v>43112</v>
      </c>
      <c r="E234" s="122" t="s">
        <v>1668</v>
      </c>
      <c r="F234" s="122" t="s">
        <v>11</v>
      </c>
      <c r="G234" s="122">
        <v>910997</v>
      </c>
      <c r="H234" s="126"/>
      <c r="I234" s="130" t="s">
        <v>3892</v>
      </c>
      <c r="J234" s="126"/>
      <c r="K234" s="126"/>
      <c r="L234" s="126"/>
      <c r="M234" s="126"/>
      <c r="N234" s="216">
        <v>50</v>
      </c>
      <c r="O234" s="216">
        <v>0</v>
      </c>
      <c r="P234" s="126" t="s">
        <v>1318</v>
      </c>
    </row>
    <row r="235" spans="1:16" ht="63.75">
      <c r="A235" s="126">
        <v>10</v>
      </c>
      <c r="B235" s="126"/>
      <c r="C235" s="127" t="s">
        <v>691</v>
      </c>
      <c r="D235" s="121">
        <v>43115</v>
      </c>
      <c r="E235" s="122" t="s">
        <v>1669</v>
      </c>
      <c r="F235" s="122" t="s">
        <v>6</v>
      </c>
      <c r="G235" s="122">
        <v>641818</v>
      </c>
      <c r="H235" s="126"/>
      <c r="I235" s="130" t="s">
        <v>3893</v>
      </c>
      <c r="J235" s="126"/>
      <c r="K235" s="126"/>
      <c r="L235" s="126"/>
      <c r="M235" s="126"/>
      <c r="N235" s="216">
        <v>0</v>
      </c>
      <c r="O235" s="216">
        <v>18853.34</v>
      </c>
      <c r="P235" s="126" t="s">
        <v>1318</v>
      </c>
    </row>
    <row r="236" spans="1:16" ht="76.5">
      <c r="A236" s="126">
        <v>25</v>
      </c>
      <c r="B236" s="126"/>
      <c r="C236" s="127" t="s">
        <v>695</v>
      </c>
      <c r="D236" s="121">
        <v>43115</v>
      </c>
      <c r="E236" s="122" t="s">
        <v>1670</v>
      </c>
      <c r="F236" s="122" t="s">
        <v>6</v>
      </c>
      <c r="G236" s="122">
        <v>911099</v>
      </c>
      <c r="H236" s="126"/>
      <c r="I236" s="130" t="s">
        <v>3894</v>
      </c>
      <c r="J236" s="126"/>
      <c r="K236" s="126"/>
      <c r="L236" s="126"/>
      <c r="M236" s="126"/>
      <c r="N236" s="216">
        <v>0</v>
      </c>
      <c r="O236" s="216">
        <v>1.5</v>
      </c>
      <c r="P236" s="126" t="s">
        <v>1318</v>
      </c>
    </row>
    <row r="237" spans="1:16" ht="89.25">
      <c r="A237" s="126">
        <v>378</v>
      </c>
      <c r="B237" s="126"/>
      <c r="C237" s="127" t="s">
        <v>1277</v>
      </c>
      <c r="D237" s="121">
        <v>43115</v>
      </c>
      <c r="E237" s="122" t="s">
        <v>1671</v>
      </c>
      <c r="F237" s="122" t="s">
        <v>11</v>
      </c>
      <c r="G237" s="122">
        <v>911112</v>
      </c>
      <c r="H237" s="126"/>
      <c r="I237" s="130" t="s">
        <v>3895</v>
      </c>
      <c r="J237" s="126"/>
      <c r="K237" s="126"/>
      <c r="L237" s="126"/>
      <c r="M237" s="126"/>
      <c r="N237" s="216">
        <v>50</v>
      </c>
      <c r="O237" s="216">
        <v>0</v>
      </c>
      <c r="P237" s="126" t="s">
        <v>1318</v>
      </c>
    </row>
    <row r="238" spans="1:16" ht="76.5">
      <c r="A238" s="126" t="s">
        <v>621</v>
      </c>
      <c r="B238" s="126"/>
      <c r="C238" s="127" t="s">
        <v>715</v>
      </c>
      <c r="D238" s="121">
        <v>43115</v>
      </c>
      <c r="E238" s="122" t="s">
        <v>1672</v>
      </c>
      <c r="F238" s="122" t="s">
        <v>13</v>
      </c>
      <c r="G238" s="122">
        <v>911049</v>
      </c>
      <c r="H238" s="126"/>
      <c r="I238" s="130" t="s">
        <v>3896</v>
      </c>
      <c r="J238" s="126"/>
      <c r="K238" s="126"/>
      <c r="L238" s="126"/>
      <c r="M238" s="126"/>
      <c r="N238" s="216">
        <v>535.5</v>
      </c>
      <c r="O238" s="216">
        <v>0</v>
      </c>
      <c r="P238" s="126" t="s">
        <v>1318</v>
      </c>
    </row>
    <row r="239" spans="1:16" ht="76.5">
      <c r="A239" s="126" t="s">
        <v>621</v>
      </c>
      <c r="B239" s="126"/>
      <c r="C239" s="127" t="s">
        <v>715</v>
      </c>
      <c r="D239" s="121">
        <v>43115</v>
      </c>
      <c r="E239" s="122" t="s">
        <v>1673</v>
      </c>
      <c r="F239" s="122" t="s">
        <v>11</v>
      </c>
      <c r="G239" s="122">
        <v>911049</v>
      </c>
      <c r="H239" s="126"/>
      <c r="I239" s="130" t="s">
        <v>3897</v>
      </c>
      <c r="J239" s="126"/>
      <c r="K239" s="126"/>
      <c r="L239" s="126"/>
      <c r="M239" s="126"/>
      <c r="N239" s="216">
        <v>50</v>
      </c>
      <c r="O239" s="216">
        <v>0</v>
      </c>
      <c r="P239" s="126" t="s">
        <v>1318</v>
      </c>
    </row>
    <row r="240" spans="1:16" ht="51">
      <c r="A240" s="126">
        <v>117</v>
      </c>
      <c r="B240" s="126"/>
      <c r="C240" s="127" t="s">
        <v>723</v>
      </c>
      <c r="D240" s="121">
        <v>43115</v>
      </c>
      <c r="E240" s="122" t="s">
        <v>1674</v>
      </c>
      <c r="F240" s="122" t="s">
        <v>11</v>
      </c>
      <c r="G240" s="122">
        <v>911061</v>
      </c>
      <c r="H240" s="126"/>
      <c r="I240" s="130" t="s">
        <v>3898</v>
      </c>
      <c r="J240" s="126"/>
      <c r="K240" s="126"/>
      <c r="L240" s="126"/>
      <c r="M240" s="126"/>
      <c r="N240" s="216">
        <v>50</v>
      </c>
      <c r="O240" s="216">
        <v>0</v>
      </c>
      <c r="P240" s="126" t="s">
        <v>1318</v>
      </c>
    </row>
    <row r="241" spans="1:16" ht="89.25">
      <c r="A241" s="126" t="s">
        <v>621</v>
      </c>
      <c r="B241" s="126"/>
      <c r="C241" s="127" t="s">
        <v>715</v>
      </c>
      <c r="D241" s="121">
        <v>43115</v>
      </c>
      <c r="E241" s="122" t="s">
        <v>1675</v>
      </c>
      <c r="F241" s="122" t="s">
        <v>13</v>
      </c>
      <c r="G241" s="122">
        <v>911063</v>
      </c>
      <c r="H241" s="126"/>
      <c r="I241" s="130" t="s">
        <v>3899</v>
      </c>
      <c r="J241" s="126"/>
      <c r="K241" s="126"/>
      <c r="L241" s="126"/>
      <c r="M241" s="126"/>
      <c r="N241" s="216">
        <v>253343.09</v>
      </c>
      <c r="O241" s="216">
        <v>0</v>
      </c>
      <c r="P241" s="126" t="s">
        <v>1318</v>
      </c>
    </row>
    <row r="242" spans="1:16" ht="89.25">
      <c r="A242" s="126" t="s">
        <v>621</v>
      </c>
      <c r="B242" s="126"/>
      <c r="C242" s="127" t="s">
        <v>715</v>
      </c>
      <c r="D242" s="121">
        <v>43115</v>
      </c>
      <c r="E242" s="122" t="s">
        <v>1676</v>
      </c>
      <c r="F242" s="122" t="s">
        <v>13</v>
      </c>
      <c r="G242" s="122">
        <v>911063</v>
      </c>
      <c r="H242" s="126"/>
      <c r="I242" s="130" t="s">
        <v>3900</v>
      </c>
      <c r="J242" s="126"/>
      <c r="K242" s="126"/>
      <c r="L242" s="126"/>
      <c r="M242" s="126"/>
      <c r="N242" s="216">
        <v>60858.66</v>
      </c>
      <c r="O242" s="216">
        <v>0</v>
      </c>
      <c r="P242" s="126" t="s">
        <v>1318</v>
      </c>
    </row>
    <row r="243" spans="1:16" ht="89.25">
      <c r="A243" s="126" t="s">
        <v>621</v>
      </c>
      <c r="B243" s="126"/>
      <c r="C243" s="127" t="s">
        <v>715</v>
      </c>
      <c r="D243" s="121">
        <v>43115</v>
      </c>
      <c r="E243" s="122" t="s">
        <v>1677</v>
      </c>
      <c r="F243" s="122" t="s">
        <v>11</v>
      </c>
      <c r="G243" s="122">
        <v>911063</v>
      </c>
      <c r="H243" s="126"/>
      <c r="I243" s="130" t="s">
        <v>3901</v>
      </c>
      <c r="J243" s="126"/>
      <c r="K243" s="126"/>
      <c r="L243" s="126"/>
      <c r="M243" s="126"/>
      <c r="N243" s="216">
        <v>50</v>
      </c>
      <c r="O243" s="216">
        <v>0</v>
      </c>
      <c r="P243" s="126" t="s">
        <v>1318</v>
      </c>
    </row>
    <row r="244" spans="1:16" ht="63.75">
      <c r="A244" s="126">
        <v>10</v>
      </c>
      <c r="B244" s="126"/>
      <c r="C244" s="127" t="s">
        <v>691</v>
      </c>
      <c r="D244" s="121">
        <v>43115</v>
      </c>
      <c r="E244" s="122" t="s">
        <v>1678</v>
      </c>
      <c r="F244" s="122" t="s">
        <v>15</v>
      </c>
      <c r="G244" s="122">
        <v>641819</v>
      </c>
      <c r="H244" s="126"/>
      <c r="I244" s="130" t="s">
        <v>3902</v>
      </c>
      <c r="J244" s="126"/>
      <c r="K244" s="126"/>
      <c r="L244" s="126"/>
      <c r="M244" s="126"/>
      <c r="N244" s="216">
        <v>50</v>
      </c>
      <c r="O244" s="216">
        <v>0</v>
      </c>
      <c r="P244" s="126" t="s">
        <v>1318</v>
      </c>
    </row>
    <row r="245" spans="1:16" ht="51">
      <c r="A245" s="126">
        <v>10</v>
      </c>
      <c r="B245" s="126"/>
      <c r="C245" s="127" t="s">
        <v>691</v>
      </c>
      <c r="D245" s="121">
        <v>43116</v>
      </c>
      <c r="E245" s="122" t="s">
        <v>1679</v>
      </c>
      <c r="F245" s="122" t="s">
        <v>6</v>
      </c>
      <c r="G245" s="122">
        <v>642966</v>
      </c>
      <c r="H245" s="126"/>
      <c r="I245" s="130" t="s">
        <v>3903</v>
      </c>
      <c r="J245" s="126"/>
      <c r="K245" s="126"/>
      <c r="L245" s="126"/>
      <c r="M245" s="126"/>
      <c r="N245" s="216">
        <v>0</v>
      </c>
      <c r="O245" s="216">
        <v>8929.11</v>
      </c>
      <c r="P245" s="126" t="s">
        <v>1318</v>
      </c>
    </row>
    <row r="246" spans="1:16" ht="63.75">
      <c r="A246" s="126">
        <v>10</v>
      </c>
      <c r="B246" s="126"/>
      <c r="C246" s="127" t="s">
        <v>691</v>
      </c>
      <c r="D246" s="121">
        <v>43116</v>
      </c>
      <c r="E246" s="122" t="s">
        <v>1680</v>
      </c>
      <c r="F246" s="122" t="s">
        <v>6</v>
      </c>
      <c r="G246" s="122">
        <v>643076</v>
      </c>
      <c r="H246" s="126"/>
      <c r="I246" s="130" t="s">
        <v>3904</v>
      </c>
      <c r="J246" s="126"/>
      <c r="K246" s="126"/>
      <c r="L246" s="126"/>
      <c r="M246" s="126"/>
      <c r="N246" s="216">
        <v>0</v>
      </c>
      <c r="O246" s="216">
        <v>10454.780000000001</v>
      </c>
      <c r="P246" s="126" t="s">
        <v>1318</v>
      </c>
    </row>
    <row r="247" spans="1:16" ht="63.75">
      <c r="A247" s="126">
        <v>10</v>
      </c>
      <c r="B247" s="126"/>
      <c r="C247" s="127" t="s">
        <v>691</v>
      </c>
      <c r="D247" s="121">
        <v>43116</v>
      </c>
      <c r="E247" s="122" t="s">
        <v>1681</v>
      </c>
      <c r="F247" s="122" t="s">
        <v>6</v>
      </c>
      <c r="G247" s="122">
        <v>643078</v>
      </c>
      <c r="H247" s="126"/>
      <c r="I247" s="130" t="s">
        <v>3905</v>
      </c>
      <c r="J247" s="126"/>
      <c r="K247" s="126"/>
      <c r="L247" s="126"/>
      <c r="M247" s="126"/>
      <c r="N247" s="216">
        <v>0</v>
      </c>
      <c r="O247" s="216">
        <v>32280.07</v>
      </c>
      <c r="P247" s="126" t="s">
        <v>1318</v>
      </c>
    </row>
    <row r="248" spans="1:16" ht="51">
      <c r="A248" s="126">
        <v>10</v>
      </c>
      <c r="B248" s="126"/>
      <c r="C248" s="127" t="s">
        <v>691</v>
      </c>
      <c r="D248" s="121">
        <v>43116</v>
      </c>
      <c r="E248" s="122" t="s">
        <v>1682</v>
      </c>
      <c r="F248" s="122" t="s">
        <v>6</v>
      </c>
      <c r="G248" s="122">
        <v>643080</v>
      </c>
      <c r="H248" s="126"/>
      <c r="I248" s="130" t="s">
        <v>3906</v>
      </c>
      <c r="J248" s="126"/>
      <c r="K248" s="126"/>
      <c r="L248" s="126"/>
      <c r="M248" s="126"/>
      <c r="N248" s="216">
        <v>0</v>
      </c>
      <c r="O248" s="216">
        <v>5724.88</v>
      </c>
      <c r="P248" s="126" t="s">
        <v>1318</v>
      </c>
    </row>
    <row r="249" spans="1:16" ht="51">
      <c r="A249" s="126">
        <v>10</v>
      </c>
      <c r="B249" s="126"/>
      <c r="C249" s="127" t="s">
        <v>691</v>
      </c>
      <c r="D249" s="121">
        <v>43116</v>
      </c>
      <c r="E249" s="122" t="s">
        <v>1683</v>
      </c>
      <c r="F249" s="122" t="s">
        <v>6</v>
      </c>
      <c r="G249" s="122">
        <v>643082</v>
      </c>
      <c r="H249" s="126"/>
      <c r="I249" s="130" t="s">
        <v>3907</v>
      </c>
      <c r="J249" s="126"/>
      <c r="K249" s="126"/>
      <c r="L249" s="126"/>
      <c r="M249" s="126"/>
      <c r="N249" s="216">
        <v>0</v>
      </c>
      <c r="O249" s="216">
        <v>26303.09</v>
      </c>
      <c r="P249" s="126" t="s">
        <v>1318</v>
      </c>
    </row>
    <row r="250" spans="1:16" ht="63.75">
      <c r="A250" s="126">
        <v>340</v>
      </c>
      <c r="B250" s="126"/>
      <c r="C250" s="127" t="s">
        <v>815</v>
      </c>
      <c r="D250" s="121">
        <v>43116</v>
      </c>
      <c r="E250" s="122" t="s">
        <v>1684</v>
      </c>
      <c r="F250" s="122" t="s">
        <v>6</v>
      </c>
      <c r="G250" s="122">
        <v>643089</v>
      </c>
      <c r="H250" s="126"/>
      <c r="I250" s="130" t="s">
        <v>3908</v>
      </c>
      <c r="J250" s="126"/>
      <c r="K250" s="126"/>
      <c r="L250" s="126"/>
      <c r="M250" s="126"/>
      <c r="N250" s="216">
        <v>0</v>
      </c>
      <c r="O250" s="216">
        <v>59357.66</v>
      </c>
      <c r="P250" s="126" t="s">
        <v>1318</v>
      </c>
    </row>
    <row r="251" spans="1:16" ht="63.75">
      <c r="A251" s="126">
        <v>10</v>
      </c>
      <c r="B251" s="126"/>
      <c r="C251" s="127" t="s">
        <v>691</v>
      </c>
      <c r="D251" s="121">
        <v>43116</v>
      </c>
      <c r="E251" s="122" t="s">
        <v>1685</v>
      </c>
      <c r="F251" s="122" t="s">
        <v>6</v>
      </c>
      <c r="G251" s="122">
        <v>643211</v>
      </c>
      <c r="H251" s="126"/>
      <c r="I251" s="130" t="s">
        <v>3909</v>
      </c>
      <c r="J251" s="126"/>
      <c r="K251" s="126"/>
      <c r="L251" s="126"/>
      <c r="M251" s="126"/>
      <c r="N251" s="216">
        <v>0</v>
      </c>
      <c r="O251" s="216">
        <v>6860</v>
      </c>
      <c r="P251" s="126" t="s">
        <v>1318</v>
      </c>
    </row>
    <row r="252" spans="1:16" ht="63.75">
      <c r="A252" s="126">
        <v>10</v>
      </c>
      <c r="B252" s="126"/>
      <c r="C252" s="127" t="s">
        <v>691</v>
      </c>
      <c r="D252" s="121">
        <v>43116</v>
      </c>
      <c r="E252" s="122" t="s">
        <v>1686</v>
      </c>
      <c r="F252" s="122" t="s">
        <v>6</v>
      </c>
      <c r="G252" s="122">
        <v>643216</v>
      </c>
      <c r="H252" s="126"/>
      <c r="I252" s="130" t="s">
        <v>3910</v>
      </c>
      <c r="J252" s="126"/>
      <c r="K252" s="126"/>
      <c r="L252" s="126"/>
      <c r="M252" s="126"/>
      <c r="N252" s="216">
        <v>0</v>
      </c>
      <c r="O252" s="216">
        <v>187846.63</v>
      </c>
      <c r="P252" s="126" t="s">
        <v>1318</v>
      </c>
    </row>
    <row r="253" spans="1:16" ht="76.5">
      <c r="A253" s="126" t="s">
        <v>623</v>
      </c>
      <c r="B253" s="126"/>
      <c r="C253" s="127" t="s">
        <v>716</v>
      </c>
      <c r="D253" s="121">
        <v>43116</v>
      </c>
      <c r="E253" s="122" t="s">
        <v>1687</v>
      </c>
      <c r="F253" s="122" t="s">
        <v>1259</v>
      </c>
      <c r="G253" s="122">
        <v>16326210</v>
      </c>
      <c r="H253" s="126"/>
      <c r="I253" s="130" t="s">
        <v>3911</v>
      </c>
      <c r="J253" s="126"/>
      <c r="K253" s="126"/>
      <c r="L253" s="126"/>
      <c r="M253" s="126"/>
      <c r="N253" s="216">
        <v>0</v>
      </c>
      <c r="O253" s="216">
        <v>29935.32</v>
      </c>
      <c r="P253" s="126" t="s">
        <v>1318</v>
      </c>
    </row>
    <row r="254" spans="1:16" ht="76.5">
      <c r="A254" s="126" t="s">
        <v>623</v>
      </c>
      <c r="B254" s="126"/>
      <c r="C254" s="127" t="s">
        <v>716</v>
      </c>
      <c r="D254" s="121">
        <v>43116</v>
      </c>
      <c r="E254" s="122" t="s">
        <v>1688</v>
      </c>
      <c r="F254" s="122" t="s">
        <v>1259</v>
      </c>
      <c r="G254" s="122">
        <v>16326171</v>
      </c>
      <c r="H254" s="126"/>
      <c r="I254" s="130" t="s">
        <v>3911</v>
      </c>
      <c r="J254" s="126"/>
      <c r="K254" s="126"/>
      <c r="L254" s="126"/>
      <c r="M254" s="126"/>
      <c r="N254" s="216">
        <v>0</v>
      </c>
      <c r="O254" s="216">
        <v>538938.9</v>
      </c>
      <c r="P254" s="126" t="s">
        <v>1318</v>
      </c>
    </row>
    <row r="255" spans="1:16" ht="51">
      <c r="A255" s="126" t="s">
        <v>620</v>
      </c>
      <c r="B255" s="126"/>
      <c r="C255" s="127" t="s">
        <v>714</v>
      </c>
      <c r="D255" s="121">
        <v>43116</v>
      </c>
      <c r="E255" s="122" t="s">
        <v>1689</v>
      </c>
      <c r="F255" s="122" t="s">
        <v>6</v>
      </c>
      <c r="G255" s="122">
        <v>931089</v>
      </c>
      <c r="H255" s="126"/>
      <c r="I255" s="130" t="s">
        <v>3912</v>
      </c>
      <c r="J255" s="126"/>
      <c r="K255" s="126"/>
      <c r="L255" s="126"/>
      <c r="M255" s="126"/>
      <c r="N255" s="216">
        <v>0</v>
      </c>
      <c r="O255" s="216">
        <v>11166.81</v>
      </c>
      <c r="P255" s="126" t="s">
        <v>1318</v>
      </c>
    </row>
    <row r="256" spans="1:16" ht="51">
      <c r="A256" s="126">
        <v>117</v>
      </c>
      <c r="B256" s="126"/>
      <c r="C256" s="127" t="s">
        <v>723</v>
      </c>
      <c r="D256" s="121">
        <v>43116</v>
      </c>
      <c r="E256" s="122" t="s">
        <v>1690</v>
      </c>
      <c r="F256" s="122" t="s">
        <v>11</v>
      </c>
      <c r="G256" s="122">
        <v>911182</v>
      </c>
      <c r="H256" s="126"/>
      <c r="I256" s="130" t="s">
        <v>3913</v>
      </c>
      <c r="J256" s="126"/>
      <c r="K256" s="126"/>
      <c r="L256" s="126"/>
      <c r="M256" s="126"/>
      <c r="N256" s="216">
        <v>50</v>
      </c>
      <c r="O256" s="216">
        <v>0</v>
      </c>
      <c r="P256" s="126" t="s">
        <v>1318</v>
      </c>
    </row>
    <row r="257" spans="1:16" ht="51">
      <c r="A257" s="126">
        <v>119</v>
      </c>
      <c r="B257" s="126"/>
      <c r="C257" s="127" t="s">
        <v>724</v>
      </c>
      <c r="D257" s="121">
        <v>43116</v>
      </c>
      <c r="E257" s="122" t="s">
        <v>1691</v>
      </c>
      <c r="F257" s="122" t="s">
        <v>11</v>
      </c>
      <c r="G257" s="122">
        <v>911184</v>
      </c>
      <c r="H257" s="126"/>
      <c r="I257" s="130" t="s">
        <v>3914</v>
      </c>
      <c r="J257" s="126"/>
      <c r="K257" s="126"/>
      <c r="L257" s="126"/>
      <c r="M257" s="126"/>
      <c r="N257" s="216">
        <v>50</v>
      </c>
      <c r="O257" s="216">
        <v>0</v>
      </c>
      <c r="P257" s="126" t="s">
        <v>1318</v>
      </c>
    </row>
    <row r="258" spans="1:16" ht="51">
      <c r="A258" s="126">
        <v>119</v>
      </c>
      <c r="B258" s="126"/>
      <c r="C258" s="127" t="s">
        <v>724</v>
      </c>
      <c r="D258" s="121">
        <v>43116</v>
      </c>
      <c r="E258" s="122" t="s">
        <v>1692</v>
      </c>
      <c r="F258" s="122" t="s">
        <v>11</v>
      </c>
      <c r="G258" s="122">
        <v>911186</v>
      </c>
      <c r="H258" s="126"/>
      <c r="I258" s="130" t="s">
        <v>3915</v>
      </c>
      <c r="J258" s="126"/>
      <c r="K258" s="126"/>
      <c r="L258" s="126"/>
      <c r="M258" s="126"/>
      <c r="N258" s="216">
        <v>50</v>
      </c>
      <c r="O258" s="216">
        <v>0</v>
      </c>
      <c r="P258" s="126" t="s">
        <v>1318</v>
      </c>
    </row>
    <row r="259" spans="1:16" ht="38.25">
      <c r="A259" s="126">
        <v>117</v>
      </c>
      <c r="B259" s="126"/>
      <c r="C259" s="127" t="s">
        <v>723</v>
      </c>
      <c r="D259" s="121">
        <v>43116</v>
      </c>
      <c r="E259" s="122" t="s">
        <v>1693</v>
      </c>
      <c r="F259" s="122" t="s">
        <v>11</v>
      </c>
      <c r="G259" s="122">
        <v>911201</v>
      </c>
      <c r="H259" s="126"/>
      <c r="I259" s="130" t="s">
        <v>3916</v>
      </c>
      <c r="J259" s="126"/>
      <c r="K259" s="126"/>
      <c r="L259" s="126"/>
      <c r="M259" s="126"/>
      <c r="N259" s="216">
        <v>50</v>
      </c>
      <c r="O259" s="216">
        <v>0</v>
      </c>
      <c r="P259" s="126" t="s">
        <v>1318</v>
      </c>
    </row>
    <row r="260" spans="1:16" ht="63.75">
      <c r="A260" s="126" t="s">
        <v>621</v>
      </c>
      <c r="B260" s="126"/>
      <c r="C260" s="127" t="s">
        <v>715</v>
      </c>
      <c r="D260" s="121">
        <v>43116</v>
      </c>
      <c r="E260" s="122" t="s">
        <v>1694</v>
      </c>
      <c r="F260" s="122" t="s">
        <v>11</v>
      </c>
      <c r="G260" s="122">
        <v>10267</v>
      </c>
      <c r="H260" s="126"/>
      <c r="I260" s="130" t="s">
        <v>3917</v>
      </c>
      <c r="J260" s="126"/>
      <c r="K260" s="126"/>
      <c r="L260" s="126"/>
      <c r="M260" s="126"/>
      <c r="N260" s="216">
        <v>452.89</v>
      </c>
      <c r="O260" s="216">
        <v>0</v>
      </c>
      <c r="P260" s="126" t="s">
        <v>1318</v>
      </c>
    </row>
    <row r="261" spans="1:16" ht="63.75">
      <c r="A261" s="126" t="s">
        <v>621</v>
      </c>
      <c r="B261" s="126"/>
      <c r="C261" s="127" t="s">
        <v>715</v>
      </c>
      <c r="D261" s="121">
        <v>43116</v>
      </c>
      <c r="E261" s="122" t="s">
        <v>1695</v>
      </c>
      <c r="F261" s="122" t="s">
        <v>11</v>
      </c>
      <c r="G261" s="122">
        <v>10275</v>
      </c>
      <c r="H261" s="126"/>
      <c r="I261" s="130" t="s">
        <v>3918</v>
      </c>
      <c r="J261" s="126"/>
      <c r="K261" s="126"/>
      <c r="L261" s="126"/>
      <c r="M261" s="126"/>
      <c r="N261" s="216">
        <v>1090.3900000000001</v>
      </c>
      <c r="O261" s="216">
        <v>0</v>
      </c>
      <c r="P261" s="126" t="s">
        <v>1318</v>
      </c>
    </row>
    <row r="262" spans="1:16" ht="51">
      <c r="A262" s="126" t="s">
        <v>621</v>
      </c>
      <c r="B262" s="126"/>
      <c r="C262" s="127" t="s">
        <v>715</v>
      </c>
      <c r="D262" s="121">
        <v>43116</v>
      </c>
      <c r="E262" s="122" t="s">
        <v>1696</v>
      </c>
      <c r="F262" s="122" t="s">
        <v>11</v>
      </c>
      <c r="G262" s="122">
        <v>10281</v>
      </c>
      <c r="H262" s="126"/>
      <c r="I262" s="130" t="s">
        <v>3919</v>
      </c>
      <c r="J262" s="126"/>
      <c r="K262" s="126"/>
      <c r="L262" s="126"/>
      <c r="M262" s="126"/>
      <c r="N262" s="216">
        <v>1030.8399999999999</v>
      </c>
      <c r="O262" s="216">
        <v>0</v>
      </c>
      <c r="P262" s="126" t="s">
        <v>1318</v>
      </c>
    </row>
    <row r="263" spans="1:16" ht="63.75">
      <c r="A263" s="126" t="s">
        <v>621</v>
      </c>
      <c r="B263" s="126"/>
      <c r="C263" s="127" t="s">
        <v>715</v>
      </c>
      <c r="D263" s="121">
        <v>43116</v>
      </c>
      <c r="E263" s="122" t="s">
        <v>1697</v>
      </c>
      <c r="F263" s="122" t="s">
        <v>11</v>
      </c>
      <c r="G263" s="122">
        <v>10274</v>
      </c>
      <c r="H263" s="126"/>
      <c r="I263" s="130" t="s">
        <v>3920</v>
      </c>
      <c r="J263" s="126"/>
      <c r="K263" s="126"/>
      <c r="L263" s="126"/>
      <c r="M263" s="126"/>
      <c r="N263" s="216">
        <v>426.41</v>
      </c>
      <c r="O263" s="216">
        <v>0</v>
      </c>
      <c r="P263" s="126" t="s">
        <v>1318</v>
      </c>
    </row>
    <row r="264" spans="1:16" ht="63.75">
      <c r="A264" s="126" t="s">
        <v>621</v>
      </c>
      <c r="B264" s="126"/>
      <c r="C264" s="127" t="s">
        <v>715</v>
      </c>
      <c r="D264" s="121">
        <v>43116</v>
      </c>
      <c r="E264" s="122" t="s">
        <v>1698</v>
      </c>
      <c r="F264" s="122" t="s">
        <v>11</v>
      </c>
      <c r="G264" s="122">
        <v>10264</v>
      </c>
      <c r="H264" s="126"/>
      <c r="I264" s="130" t="s">
        <v>3921</v>
      </c>
      <c r="J264" s="126"/>
      <c r="K264" s="126"/>
      <c r="L264" s="126"/>
      <c r="M264" s="126"/>
      <c r="N264" s="216">
        <v>385.18</v>
      </c>
      <c r="O264" s="216">
        <v>0</v>
      </c>
      <c r="P264" s="126" t="s">
        <v>1318</v>
      </c>
    </row>
    <row r="265" spans="1:16" ht="63.75">
      <c r="A265" s="126" t="s">
        <v>621</v>
      </c>
      <c r="B265" s="126"/>
      <c r="C265" s="127" t="s">
        <v>715</v>
      </c>
      <c r="D265" s="121">
        <v>43116</v>
      </c>
      <c r="E265" s="122" t="s">
        <v>1699</v>
      </c>
      <c r="F265" s="122" t="s">
        <v>11</v>
      </c>
      <c r="G265" s="122">
        <v>10258</v>
      </c>
      <c r="H265" s="126"/>
      <c r="I265" s="130" t="s">
        <v>3922</v>
      </c>
      <c r="J265" s="126"/>
      <c r="K265" s="126"/>
      <c r="L265" s="126"/>
      <c r="M265" s="126"/>
      <c r="N265" s="216">
        <v>875.19</v>
      </c>
      <c r="O265" s="216">
        <v>0</v>
      </c>
      <c r="P265" s="126" t="s">
        <v>1318</v>
      </c>
    </row>
    <row r="266" spans="1:16" ht="63.75">
      <c r="A266" s="126" t="s">
        <v>621</v>
      </c>
      <c r="B266" s="126"/>
      <c r="C266" s="127" t="s">
        <v>715</v>
      </c>
      <c r="D266" s="121">
        <v>43116</v>
      </c>
      <c r="E266" s="122" t="s">
        <v>1700</v>
      </c>
      <c r="F266" s="122" t="s">
        <v>11</v>
      </c>
      <c r="G266" s="122">
        <v>10242</v>
      </c>
      <c r="H266" s="126"/>
      <c r="I266" s="130" t="s">
        <v>3923</v>
      </c>
      <c r="J266" s="126"/>
      <c r="K266" s="126"/>
      <c r="L266" s="126"/>
      <c r="M266" s="126"/>
      <c r="N266" s="216">
        <v>331.81</v>
      </c>
      <c r="O266" s="216">
        <v>0</v>
      </c>
      <c r="P266" s="126" t="s">
        <v>1318</v>
      </c>
    </row>
    <row r="267" spans="1:16" ht="63.75">
      <c r="A267" s="126" t="s">
        <v>621</v>
      </c>
      <c r="B267" s="126"/>
      <c r="C267" s="127" t="s">
        <v>715</v>
      </c>
      <c r="D267" s="121">
        <v>43116</v>
      </c>
      <c r="E267" s="122" t="s">
        <v>1701</v>
      </c>
      <c r="F267" s="122" t="s">
        <v>11</v>
      </c>
      <c r="G267" s="122">
        <v>10300</v>
      </c>
      <c r="H267" s="126"/>
      <c r="I267" s="130" t="s">
        <v>3924</v>
      </c>
      <c r="J267" s="126"/>
      <c r="K267" s="126"/>
      <c r="L267" s="126"/>
      <c r="M267" s="126"/>
      <c r="N267" s="216">
        <v>1032.1500000000001</v>
      </c>
      <c r="O267" s="216">
        <v>0</v>
      </c>
      <c r="P267" s="126" t="s">
        <v>1318</v>
      </c>
    </row>
    <row r="268" spans="1:16" ht="51">
      <c r="A268" s="126" t="s">
        <v>621</v>
      </c>
      <c r="B268" s="126"/>
      <c r="C268" s="127" t="s">
        <v>715</v>
      </c>
      <c r="D268" s="121">
        <v>43116</v>
      </c>
      <c r="E268" s="122" t="s">
        <v>1702</v>
      </c>
      <c r="F268" s="122" t="s">
        <v>11</v>
      </c>
      <c r="G268" s="122">
        <v>10301</v>
      </c>
      <c r="H268" s="126"/>
      <c r="I268" s="130" t="s">
        <v>3925</v>
      </c>
      <c r="J268" s="126"/>
      <c r="K268" s="126"/>
      <c r="L268" s="126"/>
      <c r="M268" s="126"/>
      <c r="N268" s="216">
        <v>275.63</v>
      </c>
      <c r="O268" s="216">
        <v>0</v>
      </c>
      <c r="P268" s="126" t="s">
        <v>1318</v>
      </c>
    </row>
    <row r="269" spans="1:16" ht="63.75">
      <c r="A269" s="126" t="s">
        <v>621</v>
      </c>
      <c r="B269" s="126"/>
      <c r="C269" s="127" t="s">
        <v>715</v>
      </c>
      <c r="D269" s="121">
        <v>43116</v>
      </c>
      <c r="E269" s="122" t="s">
        <v>1703</v>
      </c>
      <c r="F269" s="122" t="s">
        <v>11</v>
      </c>
      <c r="G269" s="122">
        <v>10252</v>
      </c>
      <c r="H269" s="126"/>
      <c r="I269" s="130" t="s">
        <v>3926</v>
      </c>
      <c r="J269" s="126"/>
      <c r="K269" s="126"/>
      <c r="L269" s="126"/>
      <c r="M269" s="126"/>
      <c r="N269" s="216">
        <v>538.77</v>
      </c>
      <c r="O269" s="216">
        <v>0</v>
      </c>
      <c r="P269" s="126" t="s">
        <v>1318</v>
      </c>
    </row>
    <row r="270" spans="1:16" ht="51">
      <c r="A270" s="126" t="s">
        <v>621</v>
      </c>
      <c r="B270" s="126"/>
      <c r="C270" s="127" t="s">
        <v>715</v>
      </c>
      <c r="D270" s="121">
        <v>43116</v>
      </c>
      <c r="E270" s="122" t="s">
        <v>1704</v>
      </c>
      <c r="F270" s="122" t="s">
        <v>11</v>
      </c>
      <c r="G270" s="122">
        <v>10249</v>
      </c>
      <c r="H270" s="126"/>
      <c r="I270" s="130" t="s">
        <v>3927</v>
      </c>
      <c r="J270" s="126"/>
      <c r="K270" s="126"/>
      <c r="L270" s="126"/>
      <c r="M270" s="126"/>
      <c r="N270" s="216">
        <v>270.27</v>
      </c>
      <c r="O270" s="216">
        <v>0</v>
      </c>
      <c r="P270" s="126" t="s">
        <v>1318</v>
      </c>
    </row>
    <row r="271" spans="1:16" ht="76.5">
      <c r="A271" s="126">
        <v>291</v>
      </c>
      <c r="B271" s="126"/>
      <c r="C271" s="127" t="s">
        <v>795</v>
      </c>
      <c r="D271" s="121">
        <v>43116</v>
      </c>
      <c r="E271" s="122" t="s">
        <v>1705</v>
      </c>
      <c r="F271" s="122" t="s">
        <v>11</v>
      </c>
      <c r="G271" s="122">
        <v>642669</v>
      </c>
      <c r="H271" s="126"/>
      <c r="I271" s="130" t="s">
        <v>3928</v>
      </c>
      <c r="J271" s="126"/>
      <c r="K271" s="126"/>
      <c r="L271" s="126"/>
      <c r="M271" s="126"/>
      <c r="N271" s="216">
        <v>50</v>
      </c>
      <c r="O271" s="216">
        <v>0</v>
      </c>
      <c r="P271" s="126" t="s">
        <v>1318</v>
      </c>
    </row>
    <row r="272" spans="1:16" ht="51">
      <c r="A272" s="126">
        <v>513</v>
      </c>
      <c r="B272" s="126"/>
      <c r="C272" s="127" t="s">
        <v>201</v>
      </c>
      <c r="D272" s="121">
        <v>43116</v>
      </c>
      <c r="E272" s="122" t="s">
        <v>1706</v>
      </c>
      <c r="F272" s="122" t="s">
        <v>15</v>
      </c>
      <c r="G272" s="122">
        <v>642963</v>
      </c>
      <c r="H272" s="126"/>
      <c r="I272" s="130" t="s">
        <v>3929</v>
      </c>
      <c r="J272" s="126"/>
      <c r="K272" s="126"/>
      <c r="L272" s="126"/>
      <c r="M272" s="126"/>
      <c r="N272" s="216">
        <v>50</v>
      </c>
      <c r="O272" s="216">
        <v>0</v>
      </c>
      <c r="P272" s="126" t="s">
        <v>1318</v>
      </c>
    </row>
    <row r="273" spans="1:16" ht="51">
      <c r="A273" s="126">
        <v>513</v>
      </c>
      <c r="B273" s="126"/>
      <c r="C273" s="127" t="s">
        <v>201</v>
      </c>
      <c r="D273" s="121">
        <v>43116</v>
      </c>
      <c r="E273" s="122" t="s">
        <v>1707</v>
      </c>
      <c r="F273" s="122" t="s">
        <v>15</v>
      </c>
      <c r="G273" s="122">
        <v>642965</v>
      </c>
      <c r="H273" s="126"/>
      <c r="I273" s="130" t="s">
        <v>3930</v>
      </c>
      <c r="J273" s="126"/>
      <c r="K273" s="126"/>
      <c r="L273" s="126"/>
      <c r="M273" s="126"/>
      <c r="N273" s="216">
        <v>50</v>
      </c>
      <c r="O273" s="216">
        <v>0</v>
      </c>
      <c r="P273" s="126" t="s">
        <v>1318</v>
      </c>
    </row>
    <row r="274" spans="1:16" ht="51">
      <c r="A274" s="126">
        <v>10</v>
      </c>
      <c r="B274" s="126"/>
      <c r="C274" s="127" t="s">
        <v>691</v>
      </c>
      <c r="D274" s="121">
        <v>43116</v>
      </c>
      <c r="E274" s="122" t="s">
        <v>1708</v>
      </c>
      <c r="F274" s="122" t="s">
        <v>15</v>
      </c>
      <c r="G274" s="122">
        <v>642967</v>
      </c>
      <c r="H274" s="126"/>
      <c r="I274" s="130" t="s">
        <v>3931</v>
      </c>
      <c r="J274" s="126"/>
      <c r="K274" s="126"/>
      <c r="L274" s="126"/>
      <c r="M274" s="126"/>
      <c r="N274" s="216">
        <v>50</v>
      </c>
      <c r="O274" s="216">
        <v>0</v>
      </c>
      <c r="P274" s="126" t="s">
        <v>1318</v>
      </c>
    </row>
    <row r="275" spans="1:16" ht="51">
      <c r="A275" s="126">
        <v>513</v>
      </c>
      <c r="B275" s="126"/>
      <c r="C275" s="127" t="s">
        <v>201</v>
      </c>
      <c r="D275" s="121">
        <v>43116</v>
      </c>
      <c r="E275" s="122" t="s">
        <v>1709</v>
      </c>
      <c r="F275" s="122" t="s">
        <v>15</v>
      </c>
      <c r="G275" s="122">
        <v>642969</v>
      </c>
      <c r="H275" s="126"/>
      <c r="I275" s="130" t="s">
        <v>3932</v>
      </c>
      <c r="J275" s="126"/>
      <c r="K275" s="126"/>
      <c r="L275" s="126"/>
      <c r="M275" s="126"/>
      <c r="N275" s="216">
        <v>50</v>
      </c>
      <c r="O275" s="216">
        <v>0</v>
      </c>
      <c r="P275" s="126" t="s">
        <v>1318</v>
      </c>
    </row>
    <row r="276" spans="1:16" ht="38.25">
      <c r="A276" s="126">
        <v>10</v>
      </c>
      <c r="B276" s="126"/>
      <c r="C276" s="127" t="s">
        <v>691</v>
      </c>
      <c r="D276" s="121">
        <v>43116</v>
      </c>
      <c r="E276" s="122" t="s">
        <v>1710</v>
      </c>
      <c r="F276" s="122" t="s">
        <v>15</v>
      </c>
      <c r="G276" s="122">
        <v>643077</v>
      </c>
      <c r="H276" s="126"/>
      <c r="I276" s="130" t="s">
        <v>3933</v>
      </c>
      <c r="J276" s="126"/>
      <c r="K276" s="126"/>
      <c r="L276" s="126"/>
      <c r="M276" s="126"/>
      <c r="N276" s="216">
        <v>50</v>
      </c>
      <c r="O276" s="216">
        <v>0</v>
      </c>
      <c r="P276" s="126" t="s">
        <v>1318</v>
      </c>
    </row>
    <row r="277" spans="1:16" ht="63.75">
      <c r="A277" s="126">
        <v>10</v>
      </c>
      <c r="B277" s="126"/>
      <c r="C277" s="127" t="s">
        <v>691</v>
      </c>
      <c r="D277" s="121">
        <v>43116</v>
      </c>
      <c r="E277" s="122" t="s">
        <v>1711</v>
      </c>
      <c r="F277" s="122" t="s">
        <v>15</v>
      </c>
      <c r="G277" s="122">
        <v>643079</v>
      </c>
      <c r="H277" s="126"/>
      <c r="I277" s="130" t="s">
        <v>3934</v>
      </c>
      <c r="J277" s="126"/>
      <c r="K277" s="126"/>
      <c r="L277" s="126"/>
      <c r="M277" s="126"/>
      <c r="N277" s="216">
        <v>50</v>
      </c>
      <c r="O277" s="216">
        <v>0</v>
      </c>
      <c r="P277" s="126" t="s">
        <v>1318</v>
      </c>
    </row>
    <row r="278" spans="1:16" ht="51">
      <c r="A278" s="126">
        <v>10</v>
      </c>
      <c r="B278" s="126"/>
      <c r="C278" s="127" t="s">
        <v>691</v>
      </c>
      <c r="D278" s="121">
        <v>43116</v>
      </c>
      <c r="E278" s="122" t="s">
        <v>1712</v>
      </c>
      <c r="F278" s="122" t="s">
        <v>15</v>
      </c>
      <c r="G278" s="122">
        <v>643081</v>
      </c>
      <c r="H278" s="126"/>
      <c r="I278" s="130" t="s">
        <v>3935</v>
      </c>
      <c r="J278" s="126"/>
      <c r="K278" s="126"/>
      <c r="L278" s="126"/>
      <c r="M278" s="126"/>
      <c r="N278" s="216">
        <v>50</v>
      </c>
      <c r="O278" s="216">
        <v>0</v>
      </c>
      <c r="P278" s="126" t="s">
        <v>1318</v>
      </c>
    </row>
    <row r="279" spans="1:16" ht="51">
      <c r="A279" s="126">
        <v>10</v>
      </c>
      <c r="B279" s="126"/>
      <c r="C279" s="127" t="s">
        <v>691</v>
      </c>
      <c r="D279" s="121">
        <v>43116</v>
      </c>
      <c r="E279" s="122" t="s">
        <v>1713</v>
      </c>
      <c r="F279" s="122" t="s">
        <v>15</v>
      </c>
      <c r="G279" s="122">
        <v>643083</v>
      </c>
      <c r="H279" s="126"/>
      <c r="I279" s="130" t="s">
        <v>3936</v>
      </c>
      <c r="J279" s="126"/>
      <c r="K279" s="126"/>
      <c r="L279" s="126"/>
      <c r="M279" s="126"/>
      <c r="N279" s="216">
        <v>50</v>
      </c>
      <c r="O279" s="216">
        <v>0</v>
      </c>
      <c r="P279" s="126" t="s">
        <v>1318</v>
      </c>
    </row>
    <row r="280" spans="1:16" ht="102">
      <c r="A280" s="126">
        <v>16</v>
      </c>
      <c r="B280" s="126"/>
      <c r="C280" s="127" t="s">
        <v>693</v>
      </c>
      <c r="D280" s="121">
        <v>43116</v>
      </c>
      <c r="E280" s="122" t="s">
        <v>1714</v>
      </c>
      <c r="F280" s="122" t="s">
        <v>1260</v>
      </c>
      <c r="G280" s="122">
        <v>4169</v>
      </c>
      <c r="H280" s="126"/>
      <c r="I280" s="130" t="s">
        <v>3937</v>
      </c>
      <c r="J280" s="126"/>
      <c r="K280" s="126"/>
      <c r="L280" s="126"/>
      <c r="M280" s="126"/>
      <c r="N280" s="216">
        <v>2410.62</v>
      </c>
      <c r="O280" s="216">
        <v>0</v>
      </c>
      <c r="P280" s="126" t="s">
        <v>1318</v>
      </c>
    </row>
    <row r="281" spans="1:16" ht="89.25">
      <c r="A281" s="126">
        <v>16</v>
      </c>
      <c r="B281" s="126"/>
      <c r="C281" s="127" t="s">
        <v>693</v>
      </c>
      <c r="D281" s="121">
        <v>43116</v>
      </c>
      <c r="E281" s="122" t="s">
        <v>1715</v>
      </c>
      <c r="F281" s="122" t="s">
        <v>15</v>
      </c>
      <c r="G281" s="122">
        <v>4169</v>
      </c>
      <c r="H281" s="126"/>
      <c r="I281" s="130" t="s">
        <v>3938</v>
      </c>
      <c r="J281" s="126"/>
      <c r="K281" s="126"/>
      <c r="L281" s="126"/>
      <c r="M281" s="126"/>
      <c r="N281" s="216">
        <v>322.41000000000003</v>
      </c>
      <c r="O281" s="216">
        <v>0</v>
      </c>
      <c r="P281" s="126" t="s">
        <v>1318</v>
      </c>
    </row>
    <row r="282" spans="1:16" ht="51">
      <c r="A282" s="126">
        <v>340</v>
      </c>
      <c r="B282" s="126"/>
      <c r="C282" s="127" t="s">
        <v>815</v>
      </c>
      <c r="D282" s="121">
        <v>43116</v>
      </c>
      <c r="E282" s="122" t="s">
        <v>1716</v>
      </c>
      <c r="F282" s="122" t="s">
        <v>15</v>
      </c>
      <c r="G282" s="122">
        <v>643090</v>
      </c>
      <c r="H282" s="126"/>
      <c r="I282" s="130" t="s">
        <v>3939</v>
      </c>
      <c r="J282" s="126"/>
      <c r="K282" s="126"/>
      <c r="L282" s="126"/>
      <c r="M282" s="126"/>
      <c r="N282" s="216">
        <v>50</v>
      </c>
      <c r="O282" s="216">
        <v>0</v>
      </c>
      <c r="P282" s="126" t="s">
        <v>1318</v>
      </c>
    </row>
    <row r="283" spans="1:16" ht="63.75">
      <c r="A283" s="126">
        <v>10</v>
      </c>
      <c r="B283" s="126"/>
      <c r="C283" s="127" t="s">
        <v>691</v>
      </c>
      <c r="D283" s="121">
        <v>43116</v>
      </c>
      <c r="E283" s="122" t="s">
        <v>1717</v>
      </c>
      <c r="F283" s="122" t="s">
        <v>15</v>
      </c>
      <c r="G283" s="122">
        <v>643212</v>
      </c>
      <c r="H283" s="126"/>
      <c r="I283" s="130" t="s">
        <v>3940</v>
      </c>
      <c r="J283" s="126"/>
      <c r="K283" s="126"/>
      <c r="L283" s="126"/>
      <c r="M283" s="126"/>
      <c r="N283" s="216">
        <v>50</v>
      </c>
      <c r="O283" s="216">
        <v>0</v>
      </c>
      <c r="P283" s="126" t="s">
        <v>1318</v>
      </c>
    </row>
    <row r="284" spans="1:16" ht="63.75">
      <c r="A284" s="126">
        <v>10</v>
      </c>
      <c r="B284" s="126"/>
      <c r="C284" s="127" t="s">
        <v>691</v>
      </c>
      <c r="D284" s="121">
        <v>43116</v>
      </c>
      <c r="E284" s="122" t="s">
        <v>1718</v>
      </c>
      <c r="F284" s="122" t="s">
        <v>15</v>
      </c>
      <c r="G284" s="122">
        <v>643217</v>
      </c>
      <c r="H284" s="126"/>
      <c r="I284" s="130" t="s">
        <v>3941</v>
      </c>
      <c r="J284" s="126"/>
      <c r="K284" s="126"/>
      <c r="L284" s="126"/>
      <c r="M284" s="126"/>
      <c r="N284" s="216">
        <v>50</v>
      </c>
      <c r="O284" s="216">
        <v>0</v>
      </c>
      <c r="P284" s="126" t="s">
        <v>1318</v>
      </c>
    </row>
    <row r="285" spans="1:16" ht="51">
      <c r="A285" s="126">
        <v>513</v>
      </c>
      <c r="B285" s="126"/>
      <c r="C285" s="127" t="s">
        <v>201</v>
      </c>
      <c r="D285" s="121">
        <v>43116</v>
      </c>
      <c r="E285" s="122" t="s">
        <v>1719</v>
      </c>
      <c r="F285" s="122" t="s">
        <v>15</v>
      </c>
      <c r="G285" s="122">
        <v>643221</v>
      </c>
      <c r="H285" s="126"/>
      <c r="I285" s="130" t="s">
        <v>1400</v>
      </c>
      <c r="J285" s="126"/>
      <c r="K285" s="126"/>
      <c r="L285" s="126"/>
      <c r="M285" s="126"/>
      <c r="N285" s="216">
        <v>50</v>
      </c>
      <c r="O285" s="216">
        <v>0</v>
      </c>
      <c r="P285" s="126" t="s">
        <v>1318</v>
      </c>
    </row>
    <row r="286" spans="1:16" ht="63.75">
      <c r="A286" s="126" t="s">
        <v>621</v>
      </c>
      <c r="B286" s="126"/>
      <c r="C286" s="127" t="s">
        <v>715</v>
      </c>
      <c r="D286" s="121">
        <v>43116</v>
      </c>
      <c r="E286" s="122" t="s">
        <v>1720</v>
      </c>
      <c r="F286" s="122" t="s">
        <v>11</v>
      </c>
      <c r="G286" s="122">
        <v>10277</v>
      </c>
      <c r="H286" s="126"/>
      <c r="I286" s="130" t="s">
        <v>3942</v>
      </c>
      <c r="J286" s="126"/>
      <c r="K286" s="126"/>
      <c r="L286" s="126"/>
      <c r="M286" s="126"/>
      <c r="N286" s="216">
        <v>4562.37</v>
      </c>
      <c r="O286" s="216">
        <v>0</v>
      </c>
      <c r="P286" s="126" t="s">
        <v>1318</v>
      </c>
    </row>
    <row r="287" spans="1:16" ht="63.75">
      <c r="A287" s="126" t="s">
        <v>621</v>
      </c>
      <c r="B287" s="126"/>
      <c r="C287" s="127" t="s">
        <v>715</v>
      </c>
      <c r="D287" s="121">
        <v>43116</v>
      </c>
      <c r="E287" s="122" t="s">
        <v>1721</v>
      </c>
      <c r="F287" s="122" t="s">
        <v>11</v>
      </c>
      <c r="G287" s="122">
        <v>10225</v>
      </c>
      <c r="H287" s="126"/>
      <c r="I287" s="130" t="s">
        <v>3943</v>
      </c>
      <c r="J287" s="126"/>
      <c r="K287" s="126"/>
      <c r="L287" s="126"/>
      <c r="M287" s="126"/>
      <c r="N287" s="216">
        <v>4773.45</v>
      </c>
      <c r="O287" s="216">
        <v>0</v>
      </c>
      <c r="P287" s="126" t="s">
        <v>1318</v>
      </c>
    </row>
    <row r="288" spans="1:16" ht="51">
      <c r="A288" s="126" t="s">
        <v>621</v>
      </c>
      <c r="B288" s="126"/>
      <c r="C288" s="127" t="s">
        <v>715</v>
      </c>
      <c r="D288" s="121">
        <v>43116</v>
      </c>
      <c r="E288" s="122" t="s">
        <v>1722</v>
      </c>
      <c r="F288" s="122" t="s">
        <v>11</v>
      </c>
      <c r="G288" s="122">
        <v>10244</v>
      </c>
      <c r="H288" s="126"/>
      <c r="I288" s="130" t="s">
        <v>3944</v>
      </c>
      <c r="J288" s="126"/>
      <c r="K288" s="126"/>
      <c r="L288" s="126"/>
      <c r="M288" s="126"/>
      <c r="N288" s="216">
        <v>4805.97</v>
      </c>
      <c r="O288" s="216">
        <v>0</v>
      </c>
      <c r="P288" s="126" t="s">
        <v>1318</v>
      </c>
    </row>
    <row r="289" spans="1:16" ht="51">
      <c r="A289" s="126" t="s">
        <v>621</v>
      </c>
      <c r="B289" s="126"/>
      <c r="C289" s="127" t="s">
        <v>715</v>
      </c>
      <c r="D289" s="121">
        <v>43116</v>
      </c>
      <c r="E289" s="122" t="s">
        <v>1723</v>
      </c>
      <c r="F289" s="122" t="s">
        <v>11</v>
      </c>
      <c r="G289" s="122">
        <v>10243</v>
      </c>
      <c r="H289" s="126"/>
      <c r="I289" s="130" t="s">
        <v>3945</v>
      </c>
      <c r="J289" s="126"/>
      <c r="K289" s="126"/>
      <c r="L289" s="126"/>
      <c r="M289" s="126"/>
      <c r="N289" s="216">
        <v>554.14</v>
      </c>
      <c r="O289" s="216">
        <v>0</v>
      </c>
      <c r="P289" s="126" t="s">
        <v>1318</v>
      </c>
    </row>
    <row r="290" spans="1:16" ht="51">
      <c r="A290" s="126" t="s">
        <v>621</v>
      </c>
      <c r="B290" s="126"/>
      <c r="C290" s="127" t="s">
        <v>715</v>
      </c>
      <c r="D290" s="121">
        <v>43116</v>
      </c>
      <c r="E290" s="122" t="s">
        <v>1724</v>
      </c>
      <c r="F290" s="122" t="s">
        <v>11</v>
      </c>
      <c r="G290" s="122">
        <v>10245</v>
      </c>
      <c r="H290" s="126"/>
      <c r="I290" s="130" t="s">
        <v>3946</v>
      </c>
      <c r="J290" s="126"/>
      <c r="K290" s="126"/>
      <c r="L290" s="126"/>
      <c r="M290" s="126"/>
      <c r="N290" s="216">
        <v>406.72</v>
      </c>
      <c r="O290" s="216">
        <v>0</v>
      </c>
      <c r="P290" s="126" t="s">
        <v>1318</v>
      </c>
    </row>
    <row r="291" spans="1:16" ht="51">
      <c r="A291" s="126" t="s">
        <v>621</v>
      </c>
      <c r="B291" s="126"/>
      <c r="C291" s="127" t="s">
        <v>715</v>
      </c>
      <c r="D291" s="121">
        <v>43116</v>
      </c>
      <c r="E291" s="122" t="s">
        <v>1725</v>
      </c>
      <c r="F291" s="122" t="s">
        <v>11</v>
      </c>
      <c r="G291" s="122">
        <v>10246</v>
      </c>
      <c r="H291" s="126"/>
      <c r="I291" s="130" t="s">
        <v>3947</v>
      </c>
      <c r="J291" s="126"/>
      <c r="K291" s="126"/>
      <c r="L291" s="126"/>
      <c r="M291" s="126"/>
      <c r="N291" s="216">
        <v>7166.77</v>
      </c>
      <c r="O291" s="216">
        <v>0</v>
      </c>
      <c r="P291" s="126" t="s">
        <v>1318</v>
      </c>
    </row>
    <row r="292" spans="1:16" ht="63.75">
      <c r="A292" s="126" t="s">
        <v>621</v>
      </c>
      <c r="B292" s="126"/>
      <c r="C292" s="127" t="s">
        <v>715</v>
      </c>
      <c r="D292" s="121">
        <v>43116</v>
      </c>
      <c r="E292" s="122" t="s">
        <v>1726</v>
      </c>
      <c r="F292" s="122" t="s">
        <v>11</v>
      </c>
      <c r="G292" s="122">
        <v>10257</v>
      </c>
      <c r="H292" s="126"/>
      <c r="I292" s="130" t="s">
        <v>3948</v>
      </c>
      <c r="J292" s="126"/>
      <c r="K292" s="126"/>
      <c r="L292" s="126"/>
      <c r="M292" s="126"/>
      <c r="N292" s="216">
        <v>1302.43</v>
      </c>
      <c r="O292" s="216">
        <v>0</v>
      </c>
      <c r="P292" s="126" t="s">
        <v>1318</v>
      </c>
    </row>
    <row r="293" spans="1:16" ht="76.5">
      <c r="A293" s="126" t="s">
        <v>621</v>
      </c>
      <c r="B293" s="126"/>
      <c r="C293" s="127" t="s">
        <v>715</v>
      </c>
      <c r="D293" s="121">
        <v>43116</v>
      </c>
      <c r="E293" s="122" t="s">
        <v>1727</v>
      </c>
      <c r="F293" s="122" t="s">
        <v>13</v>
      </c>
      <c r="G293" s="122">
        <v>911154</v>
      </c>
      <c r="H293" s="126"/>
      <c r="I293" s="130" t="s">
        <v>3949</v>
      </c>
      <c r="J293" s="126"/>
      <c r="K293" s="126"/>
      <c r="L293" s="126"/>
      <c r="M293" s="126"/>
      <c r="N293" s="216">
        <v>7393.5</v>
      </c>
      <c r="O293" s="216">
        <v>0</v>
      </c>
      <c r="P293" s="126" t="s">
        <v>1318</v>
      </c>
    </row>
    <row r="294" spans="1:16" ht="76.5">
      <c r="A294" s="126" t="s">
        <v>621</v>
      </c>
      <c r="B294" s="126"/>
      <c r="C294" s="127" t="s">
        <v>715</v>
      </c>
      <c r="D294" s="121">
        <v>43116</v>
      </c>
      <c r="E294" s="122" t="s">
        <v>1728</v>
      </c>
      <c r="F294" s="122" t="s">
        <v>11</v>
      </c>
      <c r="G294" s="122">
        <v>911154</v>
      </c>
      <c r="H294" s="126"/>
      <c r="I294" s="130" t="s">
        <v>3950</v>
      </c>
      <c r="J294" s="126"/>
      <c r="K294" s="126"/>
      <c r="L294" s="126"/>
      <c r="M294" s="126"/>
      <c r="N294" s="216">
        <v>50</v>
      </c>
      <c r="O294" s="216">
        <v>0</v>
      </c>
      <c r="P294" s="126" t="s">
        <v>1318</v>
      </c>
    </row>
    <row r="295" spans="1:16" ht="63.75">
      <c r="A295" s="126">
        <v>10</v>
      </c>
      <c r="B295" s="126"/>
      <c r="C295" s="127" t="s">
        <v>691</v>
      </c>
      <c r="D295" s="121">
        <v>43117</v>
      </c>
      <c r="E295" s="122" t="s">
        <v>1729</v>
      </c>
      <c r="F295" s="122" t="s">
        <v>6</v>
      </c>
      <c r="G295" s="122">
        <v>644218</v>
      </c>
      <c r="H295" s="126"/>
      <c r="I295" s="130" t="s">
        <v>3951</v>
      </c>
      <c r="J295" s="126"/>
      <c r="K295" s="126"/>
      <c r="L295" s="126"/>
      <c r="M295" s="126"/>
      <c r="N295" s="216">
        <v>0</v>
      </c>
      <c r="O295" s="216">
        <v>6597.4</v>
      </c>
      <c r="P295" s="126" t="s">
        <v>1318</v>
      </c>
    </row>
    <row r="296" spans="1:16" ht="51">
      <c r="A296" s="126">
        <v>10</v>
      </c>
      <c r="B296" s="126"/>
      <c r="C296" s="127" t="s">
        <v>691</v>
      </c>
      <c r="D296" s="121">
        <v>43117</v>
      </c>
      <c r="E296" s="122" t="s">
        <v>1730</v>
      </c>
      <c r="F296" s="122" t="s">
        <v>6</v>
      </c>
      <c r="G296" s="122">
        <v>644220</v>
      </c>
      <c r="H296" s="126"/>
      <c r="I296" s="130" t="s">
        <v>3952</v>
      </c>
      <c r="J296" s="126"/>
      <c r="K296" s="126"/>
      <c r="L296" s="126"/>
      <c r="M296" s="126"/>
      <c r="N296" s="216">
        <v>0</v>
      </c>
      <c r="O296" s="216">
        <v>174851.93</v>
      </c>
      <c r="P296" s="126" t="s">
        <v>1318</v>
      </c>
    </row>
    <row r="297" spans="1:16" ht="63.75">
      <c r="A297" s="126">
        <v>10</v>
      </c>
      <c r="B297" s="126"/>
      <c r="C297" s="127" t="s">
        <v>691</v>
      </c>
      <c r="D297" s="121">
        <v>43117</v>
      </c>
      <c r="E297" s="122" t="s">
        <v>1731</v>
      </c>
      <c r="F297" s="122" t="s">
        <v>6</v>
      </c>
      <c r="G297" s="122">
        <v>644235</v>
      </c>
      <c r="H297" s="126"/>
      <c r="I297" s="130" t="s">
        <v>3953</v>
      </c>
      <c r="J297" s="126"/>
      <c r="K297" s="126"/>
      <c r="L297" s="126"/>
      <c r="M297" s="126"/>
      <c r="N297" s="216">
        <v>0</v>
      </c>
      <c r="O297" s="216">
        <v>5666.5</v>
      </c>
      <c r="P297" s="126" t="s">
        <v>1318</v>
      </c>
    </row>
    <row r="298" spans="1:16" ht="63.75">
      <c r="A298" s="126">
        <v>10</v>
      </c>
      <c r="B298" s="126"/>
      <c r="C298" s="127" t="s">
        <v>691</v>
      </c>
      <c r="D298" s="121">
        <v>43117</v>
      </c>
      <c r="E298" s="122" t="s">
        <v>1732</v>
      </c>
      <c r="F298" s="122" t="s">
        <v>6</v>
      </c>
      <c r="G298" s="122">
        <v>644237</v>
      </c>
      <c r="H298" s="126"/>
      <c r="I298" s="130" t="s">
        <v>3954</v>
      </c>
      <c r="J298" s="126"/>
      <c r="K298" s="126"/>
      <c r="L298" s="126"/>
      <c r="M298" s="126"/>
      <c r="N298" s="216">
        <v>0</v>
      </c>
      <c r="O298" s="216">
        <v>13466.73</v>
      </c>
      <c r="P298" s="126" t="s">
        <v>1318</v>
      </c>
    </row>
    <row r="299" spans="1:16" ht="51">
      <c r="A299" s="126">
        <v>10</v>
      </c>
      <c r="B299" s="126"/>
      <c r="C299" s="127" t="s">
        <v>691</v>
      </c>
      <c r="D299" s="121">
        <v>43117</v>
      </c>
      <c r="E299" s="122" t="s">
        <v>1733</v>
      </c>
      <c r="F299" s="122" t="s">
        <v>6</v>
      </c>
      <c r="G299" s="122">
        <v>644345</v>
      </c>
      <c r="H299" s="126"/>
      <c r="I299" s="130" t="s">
        <v>3955</v>
      </c>
      <c r="J299" s="126"/>
      <c r="K299" s="126"/>
      <c r="L299" s="126"/>
      <c r="M299" s="126"/>
      <c r="N299" s="216">
        <v>0</v>
      </c>
      <c r="O299" s="216">
        <v>11104.14</v>
      </c>
      <c r="P299" s="126" t="s">
        <v>1318</v>
      </c>
    </row>
    <row r="300" spans="1:16" ht="51">
      <c r="A300" s="126" t="s">
        <v>623</v>
      </c>
      <c r="B300" s="126"/>
      <c r="C300" s="127" t="s">
        <v>716</v>
      </c>
      <c r="D300" s="121">
        <v>43117</v>
      </c>
      <c r="E300" s="122" t="s">
        <v>1734</v>
      </c>
      <c r="F300" s="122" t="s">
        <v>1259</v>
      </c>
      <c r="G300" s="122">
        <v>16339397</v>
      </c>
      <c r="H300" s="126"/>
      <c r="I300" s="130" t="s">
        <v>3956</v>
      </c>
      <c r="J300" s="126"/>
      <c r="K300" s="126"/>
      <c r="L300" s="126"/>
      <c r="M300" s="126"/>
      <c r="N300" s="216">
        <v>0</v>
      </c>
      <c r="O300" s="216">
        <v>4202404.3600000003</v>
      </c>
      <c r="P300" s="126" t="s">
        <v>1318</v>
      </c>
    </row>
    <row r="301" spans="1:16" ht="38.25">
      <c r="A301" s="126">
        <v>291</v>
      </c>
      <c r="B301" s="126"/>
      <c r="C301" s="127" t="s">
        <v>795</v>
      </c>
      <c r="D301" s="121">
        <v>43117</v>
      </c>
      <c r="E301" s="122" t="s">
        <v>1735</v>
      </c>
      <c r="F301" s="122" t="s">
        <v>6</v>
      </c>
      <c r="G301" s="122">
        <v>931275</v>
      </c>
      <c r="H301" s="126"/>
      <c r="I301" s="130" t="s">
        <v>3957</v>
      </c>
      <c r="J301" s="126"/>
      <c r="K301" s="126"/>
      <c r="L301" s="126"/>
      <c r="M301" s="126"/>
      <c r="N301" s="216">
        <v>0</v>
      </c>
      <c r="O301" s="216">
        <v>27840</v>
      </c>
      <c r="P301" s="126" t="s">
        <v>1318</v>
      </c>
    </row>
    <row r="302" spans="1:16" ht="51">
      <c r="A302" s="126">
        <v>46</v>
      </c>
      <c r="B302" s="126"/>
      <c r="C302" s="127" t="s">
        <v>699</v>
      </c>
      <c r="D302" s="121">
        <v>43117</v>
      </c>
      <c r="E302" s="122" t="s">
        <v>1736</v>
      </c>
      <c r="F302" s="122" t="s">
        <v>6</v>
      </c>
      <c r="G302" s="122">
        <v>931294</v>
      </c>
      <c r="H302" s="126"/>
      <c r="I302" s="130" t="s">
        <v>3958</v>
      </c>
      <c r="J302" s="126"/>
      <c r="K302" s="126"/>
      <c r="L302" s="126"/>
      <c r="M302" s="126"/>
      <c r="N302" s="216">
        <v>0</v>
      </c>
      <c r="O302" s="216">
        <v>450</v>
      </c>
      <c r="P302" s="126" t="s">
        <v>1318</v>
      </c>
    </row>
    <row r="303" spans="1:16" ht="102">
      <c r="A303" s="126">
        <v>86</v>
      </c>
      <c r="B303" s="126"/>
      <c r="C303" s="127" t="s">
        <v>711</v>
      </c>
      <c r="D303" s="121">
        <v>43117</v>
      </c>
      <c r="E303" s="122" t="s">
        <v>1737</v>
      </c>
      <c r="F303" s="122" t="s">
        <v>6</v>
      </c>
      <c r="G303" s="122">
        <v>911296</v>
      </c>
      <c r="H303" s="126"/>
      <c r="I303" s="130" t="s">
        <v>3959</v>
      </c>
      <c r="J303" s="126"/>
      <c r="K303" s="126"/>
      <c r="L303" s="126"/>
      <c r="M303" s="126"/>
      <c r="N303" s="216">
        <v>0</v>
      </c>
      <c r="O303" s="216">
        <v>50934.13</v>
      </c>
      <c r="P303" s="126" t="s">
        <v>1318</v>
      </c>
    </row>
    <row r="304" spans="1:16" ht="63.75">
      <c r="A304" s="126">
        <v>16</v>
      </c>
      <c r="B304" s="126"/>
      <c r="C304" s="127" t="s">
        <v>693</v>
      </c>
      <c r="D304" s="121">
        <v>43117</v>
      </c>
      <c r="E304" s="122" t="s">
        <v>1738</v>
      </c>
      <c r="F304" s="122" t="s">
        <v>1260</v>
      </c>
      <c r="G304" s="122">
        <v>4170</v>
      </c>
      <c r="H304" s="126"/>
      <c r="I304" s="130" t="s">
        <v>3960</v>
      </c>
      <c r="J304" s="126"/>
      <c r="K304" s="126"/>
      <c r="L304" s="126"/>
      <c r="M304" s="126"/>
      <c r="N304" s="216">
        <v>280.35000000000002</v>
      </c>
      <c r="O304" s="216">
        <v>0</v>
      </c>
      <c r="P304" s="126" t="s">
        <v>1318</v>
      </c>
    </row>
    <row r="305" spans="1:16" ht="51">
      <c r="A305" s="126">
        <v>117</v>
      </c>
      <c r="B305" s="126"/>
      <c r="C305" s="127" t="s">
        <v>723</v>
      </c>
      <c r="D305" s="121">
        <v>43117</v>
      </c>
      <c r="E305" s="122" t="s">
        <v>1739</v>
      </c>
      <c r="F305" s="122" t="s">
        <v>11</v>
      </c>
      <c r="G305" s="122">
        <v>911283</v>
      </c>
      <c r="H305" s="126"/>
      <c r="I305" s="130" t="s">
        <v>3961</v>
      </c>
      <c r="J305" s="126"/>
      <c r="K305" s="126"/>
      <c r="L305" s="126"/>
      <c r="M305" s="126"/>
      <c r="N305" s="216">
        <v>50</v>
      </c>
      <c r="O305" s="216">
        <v>0</v>
      </c>
      <c r="P305" s="126" t="s">
        <v>1318</v>
      </c>
    </row>
    <row r="306" spans="1:16" ht="63.75">
      <c r="A306" s="126">
        <v>578</v>
      </c>
      <c r="B306" s="126"/>
      <c r="C306" s="127" t="s">
        <v>854</v>
      </c>
      <c r="D306" s="121">
        <v>43117</v>
      </c>
      <c r="E306" s="122" t="s">
        <v>1740</v>
      </c>
      <c r="F306" s="122" t="s">
        <v>15</v>
      </c>
      <c r="G306" s="122">
        <v>4192</v>
      </c>
      <c r="H306" s="126"/>
      <c r="I306" s="130" t="s">
        <v>3962</v>
      </c>
      <c r="J306" s="126"/>
      <c r="K306" s="126"/>
      <c r="L306" s="126"/>
      <c r="M306" s="126"/>
      <c r="N306" s="216">
        <v>1388.32</v>
      </c>
      <c r="O306" s="216">
        <v>0</v>
      </c>
      <c r="P306" s="126" t="s">
        <v>1318</v>
      </c>
    </row>
    <row r="307" spans="1:16" ht="63.75">
      <c r="A307" s="126">
        <v>578</v>
      </c>
      <c r="B307" s="126"/>
      <c r="C307" s="127" t="s">
        <v>854</v>
      </c>
      <c r="D307" s="121">
        <v>43117</v>
      </c>
      <c r="E307" s="122" t="s">
        <v>1741</v>
      </c>
      <c r="F307" s="122" t="s">
        <v>15</v>
      </c>
      <c r="G307" s="122">
        <v>4191</v>
      </c>
      <c r="H307" s="126"/>
      <c r="I307" s="130" t="s">
        <v>3963</v>
      </c>
      <c r="J307" s="126"/>
      <c r="K307" s="126"/>
      <c r="L307" s="126"/>
      <c r="M307" s="126"/>
      <c r="N307" s="216">
        <v>1205.5</v>
      </c>
      <c r="O307" s="216">
        <v>0</v>
      </c>
      <c r="P307" s="126" t="s">
        <v>1318</v>
      </c>
    </row>
    <row r="308" spans="1:16" ht="63.75">
      <c r="A308" s="126">
        <v>578</v>
      </c>
      <c r="B308" s="126"/>
      <c r="C308" s="127" t="s">
        <v>854</v>
      </c>
      <c r="D308" s="121">
        <v>43117</v>
      </c>
      <c r="E308" s="122" t="s">
        <v>1742</v>
      </c>
      <c r="F308" s="122" t="s">
        <v>15</v>
      </c>
      <c r="G308" s="122">
        <v>4195</v>
      </c>
      <c r="H308" s="126"/>
      <c r="I308" s="130" t="s">
        <v>3964</v>
      </c>
      <c r="J308" s="126"/>
      <c r="K308" s="126"/>
      <c r="L308" s="126"/>
      <c r="M308" s="126"/>
      <c r="N308" s="216">
        <v>887.81</v>
      </c>
      <c r="O308" s="216">
        <v>0</v>
      </c>
      <c r="P308" s="126" t="s">
        <v>1318</v>
      </c>
    </row>
    <row r="309" spans="1:16" ht="63.75">
      <c r="A309" s="126">
        <v>578</v>
      </c>
      <c r="B309" s="126"/>
      <c r="C309" s="127" t="s">
        <v>854</v>
      </c>
      <c r="D309" s="121">
        <v>43117</v>
      </c>
      <c r="E309" s="122" t="s">
        <v>1743</v>
      </c>
      <c r="F309" s="122" t="s">
        <v>15</v>
      </c>
      <c r="G309" s="122">
        <v>4194</v>
      </c>
      <c r="H309" s="126"/>
      <c r="I309" s="130" t="s">
        <v>3965</v>
      </c>
      <c r="J309" s="126"/>
      <c r="K309" s="126"/>
      <c r="L309" s="126"/>
      <c r="M309" s="126"/>
      <c r="N309" s="216">
        <v>1069.19</v>
      </c>
      <c r="O309" s="216">
        <v>0</v>
      </c>
      <c r="P309" s="126" t="s">
        <v>1318</v>
      </c>
    </row>
    <row r="310" spans="1:16" ht="76.5">
      <c r="A310" s="126">
        <v>578</v>
      </c>
      <c r="B310" s="126"/>
      <c r="C310" s="127" t="s">
        <v>854</v>
      </c>
      <c r="D310" s="121">
        <v>43117</v>
      </c>
      <c r="E310" s="122" t="s">
        <v>1744</v>
      </c>
      <c r="F310" s="122" t="s">
        <v>15</v>
      </c>
      <c r="G310" s="122">
        <v>4193</v>
      </c>
      <c r="H310" s="126"/>
      <c r="I310" s="130" t="s">
        <v>3966</v>
      </c>
      <c r="J310" s="126"/>
      <c r="K310" s="126"/>
      <c r="L310" s="126"/>
      <c r="M310" s="126"/>
      <c r="N310" s="216">
        <v>1341.12</v>
      </c>
      <c r="O310" s="216">
        <v>0</v>
      </c>
      <c r="P310" s="126" t="s">
        <v>1318</v>
      </c>
    </row>
    <row r="311" spans="1:16" ht="51">
      <c r="A311" s="126">
        <v>10</v>
      </c>
      <c r="B311" s="126"/>
      <c r="C311" s="127" t="s">
        <v>691</v>
      </c>
      <c r="D311" s="121">
        <v>43117</v>
      </c>
      <c r="E311" s="122" t="s">
        <v>1745</v>
      </c>
      <c r="F311" s="122" t="s">
        <v>15</v>
      </c>
      <c r="G311" s="122">
        <v>644219</v>
      </c>
      <c r="H311" s="126"/>
      <c r="I311" s="130" t="s">
        <v>3967</v>
      </c>
      <c r="J311" s="126"/>
      <c r="K311" s="126"/>
      <c r="L311" s="126"/>
      <c r="M311" s="126"/>
      <c r="N311" s="216">
        <v>50</v>
      </c>
      <c r="O311" s="216">
        <v>0</v>
      </c>
      <c r="P311" s="126" t="s">
        <v>1318</v>
      </c>
    </row>
    <row r="312" spans="1:16" ht="51">
      <c r="A312" s="126">
        <v>10</v>
      </c>
      <c r="B312" s="126"/>
      <c r="C312" s="127" t="s">
        <v>691</v>
      </c>
      <c r="D312" s="121">
        <v>43117</v>
      </c>
      <c r="E312" s="122" t="s">
        <v>1746</v>
      </c>
      <c r="F312" s="122" t="s">
        <v>15</v>
      </c>
      <c r="G312" s="122">
        <v>644221</v>
      </c>
      <c r="H312" s="126"/>
      <c r="I312" s="130" t="s">
        <v>3968</v>
      </c>
      <c r="J312" s="126"/>
      <c r="K312" s="126"/>
      <c r="L312" s="126"/>
      <c r="M312" s="126"/>
      <c r="N312" s="216">
        <v>50</v>
      </c>
      <c r="O312" s="216">
        <v>0</v>
      </c>
      <c r="P312" s="126" t="s">
        <v>1318</v>
      </c>
    </row>
    <row r="313" spans="1:16" ht="63.75">
      <c r="A313" s="126">
        <v>10</v>
      </c>
      <c r="B313" s="126"/>
      <c r="C313" s="127" t="s">
        <v>691</v>
      </c>
      <c r="D313" s="121">
        <v>43117</v>
      </c>
      <c r="E313" s="122" t="s">
        <v>1747</v>
      </c>
      <c r="F313" s="122" t="s">
        <v>15</v>
      </c>
      <c r="G313" s="122">
        <v>644236</v>
      </c>
      <c r="H313" s="126"/>
      <c r="I313" s="130" t="s">
        <v>3969</v>
      </c>
      <c r="J313" s="126"/>
      <c r="K313" s="126"/>
      <c r="L313" s="126"/>
      <c r="M313" s="126"/>
      <c r="N313" s="216">
        <v>50</v>
      </c>
      <c r="O313" s="216">
        <v>0</v>
      </c>
      <c r="P313" s="126" t="s">
        <v>1318</v>
      </c>
    </row>
    <row r="314" spans="1:16" ht="63.75">
      <c r="A314" s="126">
        <v>10</v>
      </c>
      <c r="B314" s="126"/>
      <c r="C314" s="127" t="s">
        <v>691</v>
      </c>
      <c r="D314" s="121">
        <v>43117</v>
      </c>
      <c r="E314" s="122" t="s">
        <v>1748</v>
      </c>
      <c r="F314" s="122" t="s">
        <v>15</v>
      </c>
      <c r="G314" s="122">
        <v>644238</v>
      </c>
      <c r="H314" s="126"/>
      <c r="I314" s="130" t="s">
        <v>3970</v>
      </c>
      <c r="J314" s="126"/>
      <c r="K314" s="126"/>
      <c r="L314" s="126"/>
      <c r="M314" s="126"/>
      <c r="N314" s="216">
        <v>50</v>
      </c>
      <c r="O314" s="216">
        <v>0</v>
      </c>
      <c r="P314" s="126" t="s">
        <v>1318</v>
      </c>
    </row>
    <row r="315" spans="1:16" ht="51">
      <c r="A315" s="126">
        <v>10</v>
      </c>
      <c r="B315" s="126"/>
      <c r="C315" s="127" t="s">
        <v>691</v>
      </c>
      <c r="D315" s="121">
        <v>43117</v>
      </c>
      <c r="E315" s="122" t="s">
        <v>1749</v>
      </c>
      <c r="F315" s="122" t="s">
        <v>15</v>
      </c>
      <c r="G315" s="122">
        <v>644346</v>
      </c>
      <c r="H315" s="126"/>
      <c r="I315" s="130" t="s">
        <v>3971</v>
      </c>
      <c r="J315" s="126"/>
      <c r="K315" s="126"/>
      <c r="L315" s="126"/>
      <c r="M315" s="126"/>
      <c r="N315" s="216">
        <v>50</v>
      </c>
      <c r="O315" s="216">
        <v>0</v>
      </c>
      <c r="P315" s="126" t="s">
        <v>1318</v>
      </c>
    </row>
    <row r="316" spans="1:16" ht="51">
      <c r="A316" s="126">
        <v>513</v>
      </c>
      <c r="B316" s="126"/>
      <c r="C316" s="127" t="s">
        <v>201</v>
      </c>
      <c r="D316" s="121">
        <v>43117</v>
      </c>
      <c r="E316" s="122" t="s">
        <v>1750</v>
      </c>
      <c r="F316" s="122" t="s">
        <v>15</v>
      </c>
      <c r="G316" s="122">
        <v>644470</v>
      </c>
      <c r="H316" s="126"/>
      <c r="I316" s="130" t="s">
        <v>1400</v>
      </c>
      <c r="J316" s="126"/>
      <c r="K316" s="126"/>
      <c r="L316" s="126"/>
      <c r="M316" s="126"/>
      <c r="N316" s="216">
        <v>50</v>
      </c>
      <c r="O316" s="216">
        <v>0</v>
      </c>
      <c r="P316" s="126" t="s">
        <v>1318</v>
      </c>
    </row>
    <row r="317" spans="1:16" ht="51">
      <c r="A317" s="126">
        <v>513</v>
      </c>
      <c r="B317" s="126"/>
      <c r="C317" s="127" t="s">
        <v>201</v>
      </c>
      <c r="D317" s="121">
        <v>43117</v>
      </c>
      <c r="E317" s="122" t="s">
        <v>1751</v>
      </c>
      <c r="F317" s="122" t="s">
        <v>15</v>
      </c>
      <c r="G317" s="122">
        <v>644478</v>
      </c>
      <c r="H317" s="126"/>
      <c r="I317" s="130" t="s">
        <v>1437</v>
      </c>
      <c r="J317" s="126"/>
      <c r="K317" s="126"/>
      <c r="L317" s="126"/>
      <c r="M317" s="126"/>
      <c r="N317" s="216">
        <v>50</v>
      </c>
      <c r="O317" s="216">
        <v>0</v>
      </c>
      <c r="P317" s="126" t="s">
        <v>1318</v>
      </c>
    </row>
    <row r="318" spans="1:16" ht="51">
      <c r="A318" s="126">
        <v>513</v>
      </c>
      <c r="B318" s="126"/>
      <c r="C318" s="127" t="s">
        <v>201</v>
      </c>
      <c r="D318" s="121">
        <v>43117</v>
      </c>
      <c r="E318" s="122" t="s">
        <v>1752</v>
      </c>
      <c r="F318" s="122" t="s">
        <v>15</v>
      </c>
      <c r="G318" s="122">
        <v>644480</v>
      </c>
      <c r="H318" s="126"/>
      <c r="I318" s="130" t="s">
        <v>1399</v>
      </c>
      <c r="J318" s="126"/>
      <c r="K318" s="126"/>
      <c r="L318" s="126"/>
      <c r="M318" s="126"/>
      <c r="N318" s="216">
        <v>50</v>
      </c>
      <c r="O318" s="216">
        <v>0</v>
      </c>
      <c r="P318" s="126" t="s">
        <v>1318</v>
      </c>
    </row>
    <row r="319" spans="1:16" ht="76.5">
      <c r="A319" s="126">
        <v>16</v>
      </c>
      <c r="B319" s="126"/>
      <c r="C319" s="127" t="s">
        <v>693</v>
      </c>
      <c r="D319" s="121">
        <v>43117</v>
      </c>
      <c r="E319" s="122" t="s">
        <v>1753</v>
      </c>
      <c r="F319" s="122" t="s">
        <v>1260</v>
      </c>
      <c r="G319" s="122">
        <v>4171</v>
      </c>
      <c r="H319" s="126"/>
      <c r="I319" s="130" t="s">
        <v>3972</v>
      </c>
      <c r="J319" s="126"/>
      <c r="K319" s="126"/>
      <c r="L319" s="126"/>
      <c r="M319" s="126"/>
      <c r="N319" s="216">
        <v>7347.16</v>
      </c>
      <c r="O319" s="216">
        <v>0</v>
      </c>
      <c r="P319" s="126" t="s">
        <v>1318</v>
      </c>
    </row>
    <row r="320" spans="1:16" ht="76.5">
      <c r="A320" s="126">
        <v>16</v>
      </c>
      <c r="B320" s="126"/>
      <c r="C320" s="127" t="s">
        <v>693</v>
      </c>
      <c r="D320" s="121">
        <v>43117</v>
      </c>
      <c r="E320" s="122" t="s">
        <v>1754</v>
      </c>
      <c r="F320" s="122" t="s">
        <v>15</v>
      </c>
      <c r="G320" s="122">
        <v>4171</v>
      </c>
      <c r="H320" s="126"/>
      <c r="I320" s="130" t="s">
        <v>3973</v>
      </c>
      <c r="J320" s="126"/>
      <c r="K320" s="126"/>
      <c r="L320" s="126"/>
      <c r="M320" s="126"/>
      <c r="N320" s="216">
        <v>438.89</v>
      </c>
      <c r="O320" s="216">
        <v>0</v>
      </c>
      <c r="P320" s="126" t="s">
        <v>1318</v>
      </c>
    </row>
    <row r="321" spans="1:16" ht="76.5">
      <c r="A321" s="126">
        <v>117</v>
      </c>
      <c r="B321" s="126"/>
      <c r="C321" s="127" t="s">
        <v>723</v>
      </c>
      <c r="D321" s="121">
        <v>43117</v>
      </c>
      <c r="E321" s="122" t="s">
        <v>1755</v>
      </c>
      <c r="F321" s="122" t="s">
        <v>11</v>
      </c>
      <c r="G321" s="122">
        <v>911225</v>
      </c>
      <c r="H321" s="126"/>
      <c r="I321" s="130" t="s">
        <v>3974</v>
      </c>
      <c r="J321" s="126"/>
      <c r="K321" s="126"/>
      <c r="L321" s="126"/>
      <c r="M321" s="126"/>
      <c r="N321" s="216">
        <v>50</v>
      </c>
      <c r="O321" s="216">
        <v>0</v>
      </c>
      <c r="P321" s="126" t="s">
        <v>1318</v>
      </c>
    </row>
    <row r="322" spans="1:16" ht="76.5">
      <c r="A322" s="126" t="s">
        <v>621</v>
      </c>
      <c r="B322" s="126"/>
      <c r="C322" s="127" t="s">
        <v>715</v>
      </c>
      <c r="D322" s="121">
        <v>43117</v>
      </c>
      <c r="E322" s="122" t="s">
        <v>1756</v>
      </c>
      <c r="F322" s="122" t="s">
        <v>13</v>
      </c>
      <c r="G322" s="122">
        <v>911232</v>
      </c>
      <c r="H322" s="126"/>
      <c r="I322" s="130" t="s">
        <v>3975</v>
      </c>
      <c r="J322" s="126"/>
      <c r="K322" s="126"/>
      <c r="L322" s="126"/>
      <c r="M322" s="126"/>
      <c r="N322" s="216">
        <v>56485</v>
      </c>
      <c r="O322" s="216">
        <v>0</v>
      </c>
      <c r="P322" s="126" t="s">
        <v>1318</v>
      </c>
    </row>
    <row r="323" spans="1:16" ht="76.5">
      <c r="A323" s="126" t="s">
        <v>621</v>
      </c>
      <c r="B323" s="126"/>
      <c r="C323" s="127" t="s">
        <v>715</v>
      </c>
      <c r="D323" s="121">
        <v>43117</v>
      </c>
      <c r="E323" s="122" t="s">
        <v>1757</v>
      </c>
      <c r="F323" s="122" t="s">
        <v>11</v>
      </c>
      <c r="G323" s="122">
        <v>911232</v>
      </c>
      <c r="H323" s="126"/>
      <c r="I323" s="130" t="s">
        <v>3976</v>
      </c>
      <c r="J323" s="126"/>
      <c r="K323" s="126"/>
      <c r="L323" s="126"/>
      <c r="M323" s="126"/>
      <c r="N323" s="216">
        <v>50</v>
      </c>
      <c r="O323" s="216">
        <v>0</v>
      </c>
      <c r="P323" s="126" t="s">
        <v>1318</v>
      </c>
    </row>
    <row r="324" spans="1:16" ht="89.25">
      <c r="A324" s="126">
        <v>47</v>
      </c>
      <c r="B324" s="126"/>
      <c r="C324" s="127" t="s">
        <v>700</v>
      </c>
      <c r="D324" s="121">
        <v>43117</v>
      </c>
      <c r="E324" s="122" t="s">
        <v>1758</v>
      </c>
      <c r="F324" s="122" t="s">
        <v>11</v>
      </c>
      <c r="G324" s="122">
        <v>911253</v>
      </c>
      <c r="H324" s="126"/>
      <c r="I324" s="130" t="s">
        <v>3977</v>
      </c>
      <c r="J324" s="126"/>
      <c r="K324" s="126"/>
      <c r="L324" s="126"/>
      <c r="M324" s="126"/>
      <c r="N324" s="216">
        <v>9921.8799999999992</v>
      </c>
      <c r="O324" s="216">
        <v>0</v>
      </c>
      <c r="P324" s="126" t="s">
        <v>1318</v>
      </c>
    </row>
    <row r="325" spans="1:16" ht="63.75">
      <c r="A325" s="126">
        <v>16</v>
      </c>
      <c r="B325" s="126"/>
      <c r="C325" s="127" t="s">
        <v>693</v>
      </c>
      <c r="D325" s="121">
        <v>43117</v>
      </c>
      <c r="E325" s="122" t="s">
        <v>1759</v>
      </c>
      <c r="F325" s="122" t="s">
        <v>15</v>
      </c>
      <c r="G325" s="122">
        <v>4170</v>
      </c>
      <c r="H325" s="126"/>
      <c r="I325" s="130" t="s">
        <v>3978</v>
      </c>
      <c r="J325" s="126"/>
      <c r="K325" s="126"/>
      <c r="L325" s="126"/>
      <c r="M325" s="126"/>
      <c r="N325" s="216">
        <v>276.45</v>
      </c>
      <c r="O325" s="216">
        <v>0</v>
      </c>
      <c r="P325" s="126" t="s">
        <v>1318</v>
      </c>
    </row>
    <row r="326" spans="1:16" ht="63.75">
      <c r="A326" s="126">
        <v>10</v>
      </c>
      <c r="B326" s="126"/>
      <c r="C326" s="127" t="s">
        <v>691</v>
      </c>
      <c r="D326" s="121">
        <v>43118</v>
      </c>
      <c r="E326" s="122" t="s">
        <v>1760</v>
      </c>
      <c r="F326" s="122" t="s">
        <v>6</v>
      </c>
      <c r="G326" s="122">
        <v>644969</v>
      </c>
      <c r="H326" s="126"/>
      <c r="I326" s="130" t="s">
        <v>3979</v>
      </c>
      <c r="J326" s="126"/>
      <c r="K326" s="126"/>
      <c r="L326" s="126"/>
      <c r="M326" s="126"/>
      <c r="N326" s="216">
        <v>0</v>
      </c>
      <c r="O326" s="216">
        <v>4809.6099999999997</v>
      </c>
      <c r="P326" s="126" t="s">
        <v>1318</v>
      </c>
    </row>
    <row r="327" spans="1:16" ht="63.75">
      <c r="A327" s="126">
        <v>10</v>
      </c>
      <c r="B327" s="126"/>
      <c r="C327" s="127" t="s">
        <v>691</v>
      </c>
      <c r="D327" s="121">
        <v>43118</v>
      </c>
      <c r="E327" s="122" t="s">
        <v>1761</v>
      </c>
      <c r="F327" s="122" t="s">
        <v>6</v>
      </c>
      <c r="G327" s="122">
        <v>645086</v>
      </c>
      <c r="H327" s="126"/>
      <c r="I327" s="130" t="s">
        <v>3980</v>
      </c>
      <c r="J327" s="126"/>
      <c r="K327" s="126"/>
      <c r="L327" s="126"/>
      <c r="M327" s="126"/>
      <c r="N327" s="216">
        <v>0</v>
      </c>
      <c r="O327" s="216">
        <v>4272.68</v>
      </c>
      <c r="P327" s="126" t="s">
        <v>1318</v>
      </c>
    </row>
    <row r="328" spans="1:16" ht="63.75">
      <c r="A328" s="126">
        <v>10</v>
      </c>
      <c r="B328" s="126"/>
      <c r="C328" s="127" t="s">
        <v>691</v>
      </c>
      <c r="D328" s="121">
        <v>43118</v>
      </c>
      <c r="E328" s="122" t="s">
        <v>1762</v>
      </c>
      <c r="F328" s="122" t="s">
        <v>6</v>
      </c>
      <c r="G328" s="122">
        <v>645467</v>
      </c>
      <c r="H328" s="126"/>
      <c r="I328" s="130" t="s">
        <v>3981</v>
      </c>
      <c r="J328" s="126"/>
      <c r="K328" s="126"/>
      <c r="L328" s="126"/>
      <c r="M328" s="126"/>
      <c r="N328" s="216">
        <v>0</v>
      </c>
      <c r="O328" s="216">
        <v>314414.38</v>
      </c>
      <c r="P328" s="126" t="s">
        <v>1318</v>
      </c>
    </row>
    <row r="329" spans="1:16" ht="63.75">
      <c r="A329" s="126">
        <v>10</v>
      </c>
      <c r="B329" s="126"/>
      <c r="C329" s="127" t="s">
        <v>691</v>
      </c>
      <c r="D329" s="121">
        <v>43118</v>
      </c>
      <c r="E329" s="122" t="s">
        <v>1763</v>
      </c>
      <c r="F329" s="122" t="s">
        <v>6</v>
      </c>
      <c r="G329" s="122">
        <v>645469</v>
      </c>
      <c r="H329" s="126"/>
      <c r="I329" s="130" t="s">
        <v>3982</v>
      </c>
      <c r="J329" s="126"/>
      <c r="K329" s="126"/>
      <c r="L329" s="126"/>
      <c r="M329" s="126"/>
      <c r="N329" s="216">
        <v>0</v>
      </c>
      <c r="O329" s="216">
        <v>54698.35</v>
      </c>
      <c r="P329" s="126" t="s">
        <v>1318</v>
      </c>
    </row>
    <row r="330" spans="1:16" ht="63.75">
      <c r="A330" s="126">
        <v>340</v>
      </c>
      <c r="B330" s="126"/>
      <c r="C330" s="127" t="s">
        <v>815</v>
      </c>
      <c r="D330" s="121">
        <v>43118</v>
      </c>
      <c r="E330" s="122" t="s">
        <v>1764</v>
      </c>
      <c r="F330" s="122" t="s">
        <v>6</v>
      </c>
      <c r="G330" s="122">
        <v>645605</v>
      </c>
      <c r="H330" s="126"/>
      <c r="I330" s="130" t="s">
        <v>3983</v>
      </c>
      <c r="J330" s="126"/>
      <c r="K330" s="126"/>
      <c r="L330" s="126"/>
      <c r="M330" s="126"/>
      <c r="N330" s="216">
        <v>0</v>
      </c>
      <c r="O330" s="216">
        <v>14406.41</v>
      </c>
      <c r="P330" s="126" t="s">
        <v>1318</v>
      </c>
    </row>
    <row r="331" spans="1:16" ht="63.75">
      <c r="A331" s="126" t="s">
        <v>620</v>
      </c>
      <c r="B331" s="126"/>
      <c r="C331" s="127" t="s">
        <v>714</v>
      </c>
      <c r="D331" s="121">
        <v>43118</v>
      </c>
      <c r="E331" s="122" t="s">
        <v>1765</v>
      </c>
      <c r="F331" s="122" t="s">
        <v>6</v>
      </c>
      <c r="G331" s="122">
        <v>931974</v>
      </c>
      <c r="H331" s="126"/>
      <c r="I331" s="130" t="s">
        <v>3984</v>
      </c>
      <c r="J331" s="126"/>
      <c r="K331" s="126"/>
      <c r="L331" s="126"/>
      <c r="M331" s="126"/>
      <c r="N331" s="216">
        <v>0</v>
      </c>
      <c r="O331" s="216">
        <v>270653.5</v>
      </c>
      <c r="P331" s="126" t="s">
        <v>1318</v>
      </c>
    </row>
    <row r="332" spans="1:16" ht="63.75">
      <c r="A332" s="126">
        <v>41</v>
      </c>
      <c r="B332" s="126"/>
      <c r="C332" s="127" t="s">
        <v>698</v>
      </c>
      <c r="D332" s="121">
        <v>43118</v>
      </c>
      <c r="E332" s="122" t="s">
        <v>1766</v>
      </c>
      <c r="F332" s="122" t="s">
        <v>6</v>
      </c>
      <c r="G332" s="122">
        <v>911308</v>
      </c>
      <c r="H332" s="126"/>
      <c r="I332" s="130" t="s">
        <v>3985</v>
      </c>
      <c r="J332" s="126"/>
      <c r="K332" s="126"/>
      <c r="L332" s="126"/>
      <c r="M332" s="126"/>
      <c r="N332" s="216">
        <v>0</v>
      </c>
      <c r="O332" s="216">
        <v>12760.08</v>
      </c>
      <c r="P332" s="126" t="s">
        <v>1318</v>
      </c>
    </row>
    <row r="333" spans="1:16" ht="89.25">
      <c r="A333" s="126" t="s">
        <v>621</v>
      </c>
      <c r="B333" s="126"/>
      <c r="C333" s="127" t="s">
        <v>715</v>
      </c>
      <c r="D333" s="121">
        <v>43118</v>
      </c>
      <c r="E333" s="122" t="s">
        <v>1767</v>
      </c>
      <c r="F333" s="122" t="s">
        <v>13</v>
      </c>
      <c r="G333" s="122">
        <v>911315</v>
      </c>
      <c r="H333" s="126"/>
      <c r="I333" s="130" t="s">
        <v>3986</v>
      </c>
      <c r="J333" s="126"/>
      <c r="K333" s="126"/>
      <c r="L333" s="126"/>
      <c r="M333" s="126"/>
      <c r="N333" s="216">
        <v>5599550</v>
      </c>
      <c r="O333" s="216">
        <v>0</v>
      </c>
      <c r="P333" s="126" t="s">
        <v>1318</v>
      </c>
    </row>
    <row r="334" spans="1:16" ht="51">
      <c r="A334" s="126" t="s">
        <v>620</v>
      </c>
      <c r="B334" s="126"/>
      <c r="C334" s="127" t="s">
        <v>714</v>
      </c>
      <c r="D334" s="121">
        <v>43118</v>
      </c>
      <c r="E334" s="122" t="s">
        <v>1768</v>
      </c>
      <c r="F334" s="122" t="s">
        <v>11</v>
      </c>
      <c r="G334" s="122">
        <v>911320</v>
      </c>
      <c r="H334" s="126"/>
      <c r="I334" s="130" t="s">
        <v>3987</v>
      </c>
      <c r="J334" s="126"/>
      <c r="K334" s="126"/>
      <c r="L334" s="126"/>
      <c r="M334" s="126"/>
      <c r="N334" s="216">
        <v>50</v>
      </c>
      <c r="O334" s="216">
        <v>0</v>
      </c>
      <c r="P334" s="126" t="s">
        <v>1318</v>
      </c>
    </row>
    <row r="335" spans="1:16" ht="76.5">
      <c r="A335" s="126" t="s">
        <v>621</v>
      </c>
      <c r="B335" s="126"/>
      <c r="C335" s="127" t="s">
        <v>715</v>
      </c>
      <c r="D335" s="121">
        <v>43118</v>
      </c>
      <c r="E335" s="122" t="s">
        <v>1769</v>
      </c>
      <c r="F335" s="122" t="s">
        <v>13</v>
      </c>
      <c r="G335" s="122">
        <v>911328</v>
      </c>
      <c r="H335" s="126"/>
      <c r="I335" s="130" t="s">
        <v>3988</v>
      </c>
      <c r="J335" s="126"/>
      <c r="K335" s="126"/>
      <c r="L335" s="126"/>
      <c r="M335" s="126"/>
      <c r="N335" s="216">
        <v>32755</v>
      </c>
      <c r="O335" s="216">
        <v>0</v>
      </c>
      <c r="P335" s="126" t="s">
        <v>1318</v>
      </c>
    </row>
    <row r="336" spans="1:16" ht="76.5">
      <c r="A336" s="126" t="s">
        <v>621</v>
      </c>
      <c r="B336" s="126"/>
      <c r="C336" s="127" t="s">
        <v>715</v>
      </c>
      <c r="D336" s="121">
        <v>43118</v>
      </c>
      <c r="E336" s="122" t="s">
        <v>1770</v>
      </c>
      <c r="F336" s="122" t="s">
        <v>11</v>
      </c>
      <c r="G336" s="122">
        <v>911328</v>
      </c>
      <c r="H336" s="126"/>
      <c r="I336" s="130" t="s">
        <v>3989</v>
      </c>
      <c r="J336" s="126"/>
      <c r="K336" s="126"/>
      <c r="L336" s="126"/>
      <c r="M336" s="126"/>
      <c r="N336" s="216">
        <v>50</v>
      </c>
      <c r="O336" s="216">
        <v>0</v>
      </c>
      <c r="P336" s="126" t="s">
        <v>1318</v>
      </c>
    </row>
    <row r="337" spans="1:16" ht="76.5">
      <c r="A337" s="126">
        <v>513</v>
      </c>
      <c r="B337" s="126"/>
      <c r="C337" s="127" t="s">
        <v>201</v>
      </c>
      <c r="D337" s="121">
        <v>43118</v>
      </c>
      <c r="E337" s="122" t="s">
        <v>1771</v>
      </c>
      <c r="F337" s="122" t="s">
        <v>11</v>
      </c>
      <c r="G337" s="122">
        <v>911334</v>
      </c>
      <c r="H337" s="126"/>
      <c r="I337" s="130" t="s">
        <v>3990</v>
      </c>
      <c r="J337" s="126"/>
      <c r="K337" s="126"/>
      <c r="L337" s="126"/>
      <c r="M337" s="126"/>
      <c r="N337" s="216">
        <v>36658.94</v>
      </c>
      <c r="O337" s="216">
        <v>0</v>
      </c>
      <c r="P337" s="126" t="s">
        <v>1318</v>
      </c>
    </row>
    <row r="338" spans="1:16" ht="38.25">
      <c r="A338" s="126">
        <v>117</v>
      </c>
      <c r="B338" s="126"/>
      <c r="C338" s="127" t="s">
        <v>723</v>
      </c>
      <c r="D338" s="121">
        <v>43118</v>
      </c>
      <c r="E338" s="122" t="s">
        <v>1772</v>
      </c>
      <c r="F338" s="122" t="s">
        <v>11</v>
      </c>
      <c r="G338" s="122">
        <v>911348</v>
      </c>
      <c r="H338" s="126"/>
      <c r="I338" s="130" t="s">
        <v>3991</v>
      </c>
      <c r="J338" s="126"/>
      <c r="K338" s="126"/>
      <c r="L338" s="126"/>
      <c r="M338" s="126"/>
      <c r="N338" s="216">
        <v>50</v>
      </c>
      <c r="O338" s="216">
        <v>0</v>
      </c>
      <c r="P338" s="126" t="s">
        <v>1318</v>
      </c>
    </row>
    <row r="339" spans="1:16" ht="38.25">
      <c r="A339" s="126">
        <v>117</v>
      </c>
      <c r="B339" s="126"/>
      <c r="C339" s="127" t="s">
        <v>723</v>
      </c>
      <c r="D339" s="121">
        <v>43118</v>
      </c>
      <c r="E339" s="122" t="s">
        <v>1773</v>
      </c>
      <c r="F339" s="122" t="s">
        <v>11</v>
      </c>
      <c r="G339" s="122">
        <v>911349</v>
      </c>
      <c r="H339" s="126"/>
      <c r="I339" s="130" t="s">
        <v>3992</v>
      </c>
      <c r="J339" s="126"/>
      <c r="K339" s="126"/>
      <c r="L339" s="126"/>
      <c r="M339" s="126"/>
      <c r="N339" s="216">
        <v>50</v>
      </c>
      <c r="O339" s="216">
        <v>0</v>
      </c>
      <c r="P339" s="126" t="s">
        <v>1318</v>
      </c>
    </row>
    <row r="340" spans="1:16" ht="51">
      <c r="A340" s="126">
        <v>119</v>
      </c>
      <c r="B340" s="126"/>
      <c r="C340" s="127" t="s">
        <v>724</v>
      </c>
      <c r="D340" s="121">
        <v>43118</v>
      </c>
      <c r="E340" s="122" t="s">
        <v>1774</v>
      </c>
      <c r="F340" s="122" t="s">
        <v>11</v>
      </c>
      <c r="G340" s="122">
        <v>911351</v>
      </c>
      <c r="H340" s="126"/>
      <c r="I340" s="130" t="s">
        <v>3993</v>
      </c>
      <c r="J340" s="126"/>
      <c r="K340" s="126"/>
      <c r="L340" s="126"/>
      <c r="M340" s="126"/>
      <c r="N340" s="216">
        <v>50</v>
      </c>
      <c r="O340" s="216">
        <v>0</v>
      </c>
      <c r="P340" s="126" t="s">
        <v>1318</v>
      </c>
    </row>
    <row r="341" spans="1:16" ht="51">
      <c r="A341" s="126">
        <v>119</v>
      </c>
      <c r="B341" s="126"/>
      <c r="C341" s="127" t="s">
        <v>724</v>
      </c>
      <c r="D341" s="121">
        <v>43118</v>
      </c>
      <c r="E341" s="122" t="s">
        <v>1775</v>
      </c>
      <c r="F341" s="122" t="s">
        <v>11</v>
      </c>
      <c r="G341" s="122">
        <v>911353</v>
      </c>
      <c r="H341" s="126"/>
      <c r="I341" s="130" t="s">
        <v>3994</v>
      </c>
      <c r="J341" s="126"/>
      <c r="K341" s="126"/>
      <c r="L341" s="126"/>
      <c r="M341" s="126"/>
      <c r="N341" s="216">
        <v>50</v>
      </c>
      <c r="O341" s="216">
        <v>0</v>
      </c>
      <c r="P341" s="126" t="s">
        <v>1318</v>
      </c>
    </row>
    <row r="342" spans="1:16" ht="51">
      <c r="A342" s="126">
        <v>117</v>
      </c>
      <c r="B342" s="126"/>
      <c r="C342" s="127" t="s">
        <v>723</v>
      </c>
      <c r="D342" s="121">
        <v>43118</v>
      </c>
      <c r="E342" s="122" t="s">
        <v>1776</v>
      </c>
      <c r="F342" s="122" t="s">
        <v>11</v>
      </c>
      <c r="G342" s="122">
        <v>911354</v>
      </c>
      <c r="H342" s="126"/>
      <c r="I342" s="130" t="s">
        <v>3995</v>
      </c>
      <c r="J342" s="126"/>
      <c r="K342" s="126"/>
      <c r="L342" s="126"/>
      <c r="M342" s="126"/>
      <c r="N342" s="216">
        <v>50</v>
      </c>
      <c r="O342" s="216">
        <v>0</v>
      </c>
      <c r="P342" s="126" t="s">
        <v>1318</v>
      </c>
    </row>
    <row r="343" spans="1:16" ht="76.5">
      <c r="A343" s="126">
        <v>291</v>
      </c>
      <c r="B343" s="126"/>
      <c r="C343" s="127" t="s">
        <v>795</v>
      </c>
      <c r="D343" s="121">
        <v>43118</v>
      </c>
      <c r="E343" s="122" t="s">
        <v>1777</v>
      </c>
      <c r="F343" s="122" t="s">
        <v>11</v>
      </c>
      <c r="G343" s="122">
        <v>644967</v>
      </c>
      <c r="H343" s="126"/>
      <c r="I343" s="130" t="s">
        <v>3996</v>
      </c>
      <c r="J343" s="126"/>
      <c r="K343" s="126"/>
      <c r="L343" s="126"/>
      <c r="M343" s="126"/>
      <c r="N343" s="216">
        <v>50</v>
      </c>
      <c r="O343" s="216">
        <v>0</v>
      </c>
      <c r="P343" s="126" t="s">
        <v>1318</v>
      </c>
    </row>
    <row r="344" spans="1:16" ht="63.75">
      <c r="A344" s="126">
        <v>10</v>
      </c>
      <c r="B344" s="126"/>
      <c r="C344" s="127" t="s">
        <v>691</v>
      </c>
      <c r="D344" s="121">
        <v>43118</v>
      </c>
      <c r="E344" s="122" t="s">
        <v>1778</v>
      </c>
      <c r="F344" s="122" t="s">
        <v>15</v>
      </c>
      <c r="G344" s="122">
        <v>644970</v>
      </c>
      <c r="H344" s="126"/>
      <c r="I344" s="130" t="s">
        <v>3997</v>
      </c>
      <c r="J344" s="126"/>
      <c r="K344" s="126"/>
      <c r="L344" s="126"/>
      <c r="M344" s="126"/>
      <c r="N344" s="216">
        <v>50</v>
      </c>
      <c r="O344" s="216">
        <v>0</v>
      </c>
      <c r="P344" s="126" t="s">
        <v>1318</v>
      </c>
    </row>
    <row r="345" spans="1:16" ht="63.75">
      <c r="A345" s="126">
        <v>10</v>
      </c>
      <c r="B345" s="126"/>
      <c r="C345" s="127" t="s">
        <v>691</v>
      </c>
      <c r="D345" s="121">
        <v>43118</v>
      </c>
      <c r="E345" s="122" t="s">
        <v>1779</v>
      </c>
      <c r="F345" s="122" t="s">
        <v>15</v>
      </c>
      <c r="G345" s="122">
        <v>645087</v>
      </c>
      <c r="H345" s="126"/>
      <c r="I345" s="130" t="s">
        <v>3998</v>
      </c>
      <c r="J345" s="126"/>
      <c r="K345" s="126"/>
      <c r="L345" s="126"/>
      <c r="M345" s="126"/>
      <c r="N345" s="216">
        <v>50</v>
      </c>
      <c r="O345" s="216">
        <v>0</v>
      </c>
      <c r="P345" s="126" t="s">
        <v>1318</v>
      </c>
    </row>
    <row r="346" spans="1:16" ht="102">
      <c r="A346" s="126">
        <v>10</v>
      </c>
      <c r="B346" s="126"/>
      <c r="C346" s="127" t="s">
        <v>691</v>
      </c>
      <c r="D346" s="121">
        <v>43118</v>
      </c>
      <c r="E346" s="122" t="s">
        <v>1780</v>
      </c>
      <c r="F346" s="122" t="s">
        <v>15</v>
      </c>
      <c r="G346" s="122">
        <v>4199</v>
      </c>
      <c r="H346" s="126"/>
      <c r="I346" s="130" t="s">
        <v>3999</v>
      </c>
      <c r="J346" s="126"/>
      <c r="K346" s="126"/>
      <c r="L346" s="126"/>
      <c r="M346" s="126"/>
      <c r="N346" s="216">
        <v>308.76</v>
      </c>
      <c r="O346" s="216">
        <v>0</v>
      </c>
      <c r="P346" s="126" t="s">
        <v>1318</v>
      </c>
    </row>
    <row r="347" spans="1:16" ht="89.25">
      <c r="A347" s="126">
        <v>10</v>
      </c>
      <c r="B347" s="126"/>
      <c r="C347" s="127" t="s">
        <v>691</v>
      </c>
      <c r="D347" s="121">
        <v>43118</v>
      </c>
      <c r="E347" s="122" t="s">
        <v>1781</v>
      </c>
      <c r="F347" s="122" t="s">
        <v>15</v>
      </c>
      <c r="G347" s="122">
        <v>4200</v>
      </c>
      <c r="H347" s="126"/>
      <c r="I347" s="130" t="s">
        <v>4000</v>
      </c>
      <c r="J347" s="126"/>
      <c r="K347" s="126"/>
      <c r="L347" s="126"/>
      <c r="M347" s="126"/>
      <c r="N347" s="216">
        <v>359.59</v>
      </c>
      <c r="O347" s="216">
        <v>0</v>
      </c>
      <c r="P347" s="126" t="s">
        <v>1318</v>
      </c>
    </row>
    <row r="348" spans="1:16" ht="63.75">
      <c r="A348" s="126">
        <v>10</v>
      </c>
      <c r="B348" s="126"/>
      <c r="C348" s="127" t="s">
        <v>691</v>
      </c>
      <c r="D348" s="121">
        <v>43118</v>
      </c>
      <c r="E348" s="122" t="s">
        <v>1782</v>
      </c>
      <c r="F348" s="122" t="s">
        <v>15</v>
      </c>
      <c r="G348" s="122">
        <v>645468</v>
      </c>
      <c r="H348" s="126"/>
      <c r="I348" s="130" t="s">
        <v>4001</v>
      </c>
      <c r="J348" s="126"/>
      <c r="K348" s="126"/>
      <c r="L348" s="126"/>
      <c r="M348" s="126"/>
      <c r="N348" s="216">
        <v>50</v>
      </c>
      <c r="O348" s="216">
        <v>0</v>
      </c>
      <c r="P348" s="126" t="s">
        <v>1318</v>
      </c>
    </row>
    <row r="349" spans="1:16" ht="63.75">
      <c r="A349" s="126">
        <v>10</v>
      </c>
      <c r="B349" s="126"/>
      <c r="C349" s="127" t="s">
        <v>691</v>
      </c>
      <c r="D349" s="121">
        <v>43118</v>
      </c>
      <c r="E349" s="122" t="s">
        <v>1783</v>
      </c>
      <c r="F349" s="122" t="s">
        <v>15</v>
      </c>
      <c r="G349" s="122">
        <v>645470</v>
      </c>
      <c r="H349" s="126"/>
      <c r="I349" s="130" t="s">
        <v>4001</v>
      </c>
      <c r="J349" s="126"/>
      <c r="K349" s="126"/>
      <c r="L349" s="126"/>
      <c r="M349" s="126"/>
      <c r="N349" s="216">
        <v>50</v>
      </c>
      <c r="O349" s="216">
        <v>0</v>
      </c>
      <c r="P349" s="126" t="s">
        <v>1318</v>
      </c>
    </row>
    <row r="350" spans="1:16" ht="63.75">
      <c r="A350" s="126">
        <v>340</v>
      </c>
      <c r="B350" s="126"/>
      <c r="C350" s="127" t="s">
        <v>815</v>
      </c>
      <c r="D350" s="121">
        <v>43118</v>
      </c>
      <c r="E350" s="122" t="s">
        <v>1784</v>
      </c>
      <c r="F350" s="122" t="s">
        <v>15</v>
      </c>
      <c r="G350" s="122">
        <v>645606</v>
      </c>
      <c r="H350" s="126"/>
      <c r="I350" s="130" t="s">
        <v>4002</v>
      </c>
      <c r="J350" s="126"/>
      <c r="K350" s="126"/>
      <c r="L350" s="126"/>
      <c r="M350" s="126"/>
      <c r="N350" s="216">
        <v>50</v>
      </c>
      <c r="O350" s="216">
        <v>0</v>
      </c>
      <c r="P350" s="126" t="s">
        <v>1318</v>
      </c>
    </row>
    <row r="351" spans="1:16" ht="102">
      <c r="A351" s="126">
        <v>46</v>
      </c>
      <c r="B351" s="126"/>
      <c r="C351" s="127" t="s">
        <v>699</v>
      </c>
      <c r="D351" s="121">
        <v>43118</v>
      </c>
      <c r="E351" s="122" t="s">
        <v>1785</v>
      </c>
      <c r="F351" s="122" t="s">
        <v>1260</v>
      </c>
      <c r="G351" s="122">
        <v>4175</v>
      </c>
      <c r="H351" s="126"/>
      <c r="I351" s="130" t="s">
        <v>4003</v>
      </c>
      <c r="J351" s="126"/>
      <c r="K351" s="126"/>
      <c r="L351" s="126"/>
      <c r="M351" s="126"/>
      <c r="N351" s="216">
        <v>265692.65999999997</v>
      </c>
      <c r="O351" s="216">
        <v>0</v>
      </c>
      <c r="P351" s="126" t="s">
        <v>1318</v>
      </c>
    </row>
    <row r="352" spans="1:16" ht="102">
      <c r="A352" s="126">
        <v>46</v>
      </c>
      <c r="B352" s="126"/>
      <c r="C352" s="127" t="s">
        <v>699</v>
      </c>
      <c r="D352" s="121">
        <v>43118</v>
      </c>
      <c r="E352" s="122" t="s">
        <v>1786</v>
      </c>
      <c r="F352" s="122" t="s">
        <v>15</v>
      </c>
      <c r="G352" s="122">
        <v>4175</v>
      </c>
      <c r="H352" s="126"/>
      <c r="I352" s="130" t="s">
        <v>4004</v>
      </c>
      <c r="J352" s="126"/>
      <c r="K352" s="126"/>
      <c r="L352" s="126"/>
      <c r="M352" s="126"/>
      <c r="N352" s="216">
        <v>5635.69</v>
      </c>
      <c r="O352" s="216">
        <v>0</v>
      </c>
      <c r="P352" s="126" t="s">
        <v>1318</v>
      </c>
    </row>
    <row r="353" spans="1:16" ht="102">
      <c r="A353" s="126">
        <v>591</v>
      </c>
      <c r="B353" s="126"/>
      <c r="C353" s="127" t="s">
        <v>862</v>
      </c>
      <c r="D353" s="121">
        <v>43118</v>
      </c>
      <c r="E353" s="122" t="s">
        <v>1787</v>
      </c>
      <c r="F353" s="122" t="s">
        <v>11</v>
      </c>
      <c r="G353" s="122">
        <v>911310</v>
      </c>
      <c r="H353" s="126"/>
      <c r="I353" s="130" t="s">
        <v>4005</v>
      </c>
      <c r="J353" s="126"/>
      <c r="K353" s="126"/>
      <c r="L353" s="126"/>
      <c r="M353" s="126"/>
      <c r="N353" s="216">
        <v>7154.01</v>
      </c>
      <c r="O353" s="216">
        <v>0</v>
      </c>
      <c r="P353" s="126" t="s">
        <v>1318</v>
      </c>
    </row>
    <row r="354" spans="1:16" ht="63.75">
      <c r="A354" s="126">
        <v>25</v>
      </c>
      <c r="B354" s="126"/>
      <c r="C354" s="127" t="s">
        <v>695</v>
      </c>
      <c r="D354" s="121">
        <v>43119</v>
      </c>
      <c r="E354" s="122" t="s">
        <v>1788</v>
      </c>
      <c r="F354" s="122" t="s">
        <v>6</v>
      </c>
      <c r="G354" s="122">
        <v>911432</v>
      </c>
      <c r="H354" s="126"/>
      <c r="I354" s="130" t="s">
        <v>4006</v>
      </c>
      <c r="J354" s="126"/>
      <c r="K354" s="126"/>
      <c r="L354" s="126"/>
      <c r="M354" s="126"/>
      <c r="N354" s="216">
        <v>0</v>
      </c>
      <c r="O354" s="216">
        <v>413735.02</v>
      </c>
      <c r="P354" s="126" t="s">
        <v>1318</v>
      </c>
    </row>
    <row r="355" spans="1:16" ht="76.5">
      <c r="A355" s="126">
        <v>25</v>
      </c>
      <c r="B355" s="126"/>
      <c r="C355" s="127" t="s">
        <v>695</v>
      </c>
      <c r="D355" s="121">
        <v>43119</v>
      </c>
      <c r="E355" s="122" t="s">
        <v>1789</v>
      </c>
      <c r="F355" s="122" t="s">
        <v>6</v>
      </c>
      <c r="G355" s="122">
        <v>911435</v>
      </c>
      <c r="H355" s="126"/>
      <c r="I355" s="130" t="s">
        <v>4007</v>
      </c>
      <c r="J355" s="126"/>
      <c r="K355" s="126"/>
      <c r="L355" s="126"/>
      <c r="M355" s="126"/>
      <c r="N355" s="216">
        <v>0</v>
      </c>
      <c r="O355" s="216">
        <v>145.07</v>
      </c>
      <c r="P355" s="126" t="s">
        <v>1318</v>
      </c>
    </row>
    <row r="356" spans="1:16" ht="76.5">
      <c r="A356" s="126" t="s">
        <v>621</v>
      </c>
      <c r="B356" s="126"/>
      <c r="C356" s="127" t="s">
        <v>715</v>
      </c>
      <c r="D356" s="121">
        <v>43119</v>
      </c>
      <c r="E356" s="122" t="s">
        <v>1790</v>
      </c>
      <c r="F356" s="122" t="s">
        <v>11</v>
      </c>
      <c r="G356" s="122">
        <v>911405</v>
      </c>
      <c r="H356" s="126"/>
      <c r="I356" s="130" t="s">
        <v>4008</v>
      </c>
      <c r="J356" s="126"/>
      <c r="K356" s="126"/>
      <c r="L356" s="126"/>
      <c r="M356" s="126"/>
      <c r="N356" s="216">
        <v>50</v>
      </c>
      <c r="O356" s="216">
        <v>0</v>
      </c>
      <c r="P356" s="126" t="s">
        <v>1318</v>
      </c>
    </row>
    <row r="357" spans="1:16" ht="76.5">
      <c r="A357" s="126" t="s">
        <v>621</v>
      </c>
      <c r="B357" s="126"/>
      <c r="C357" s="127" t="s">
        <v>715</v>
      </c>
      <c r="D357" s="121">
        <v>43119</v>
      </c>
      <c r="E357" s="122" t="s">
        <v>1791</v>
      </c>
      <c r="F357" s="122" t="s">
        <v>21</v>
      </c>
      <c r="G357" s="122">
        <v>911409</v>
      </c>
      <c r="H357" s="126"/>
      <c r="I357" s="130" t="s">
        <v>4009</v>
      </c>
      <c r="J357" s="126"/>
      <c r="K357" s="126"/>
      <c r="L357" s="126"/>
      <c r="M357" s="126"/>
      <c r="N357" s="216">
        <v>3801933.47</v>
      </c>
      <c r="O357" s="216">
        <v>0</v>
      </c>
      <c r="P357" s="126" t="s">
        <v>1318</v>
      </c>
    </row>
    <row r="358" spans="1:16" ht="76.5">
      <c r="A358" s="126">
        <v>117</v>
      </c>
      <c r="B358" s="126"/>
      <c r="C358" s="127" t="s">
        <v>723</v>
      </c>
      <c r="D358" s="121">
        <v>43119</v>
      </c>
      <c r="E358" s="122" t="s">
        <v>1792</v>
      </c>
      <c r="F358" s="122" t="s">
        <v>11</v>
      </c>
      <c r="G358" s="122">
        <v>911438</v>
      </c>
      <c r="H358" s="126"/>
      <c r="I358" s="130" t="s">
        <v>4010</v>
      </c>
      <c r="J358" s="126"/>
      <c r="K358" s="126"/>
      <c r="L358" s="126"/>
      <c r="M358" s="126"/>
      <c r="N358" s="216">
        <v>50</v>
      </c>
      <c r="O358" s="216">
        <v>0</v>
      </c>
      <c r="P358" s="126" t="s">
        <v>1318</v>
      </c>
    </row>
    <row r="359" spans="1:16" ht="51">
      <c r="A359" s="126">
        <v>117</v>
      </c>
      <c r="B359" s="126"/>
      <c r="C359" s="127" t="s">
        <v>723</v>
      </c>
      <c r="D359" s="121">
        <v>43119</v>
      </c>
      <c r="E359" s="122" t="s">
        <v>1793</v>
      </c>
      <c r="F359" s="122" t="s">
        <v>11</v>
      </c>
      <c r="G359" s="122">
        <v>911457</v>
      </c>
      <c r="H359" s="126"/>
      <c r="I359" s="130" t="s">
        <v>4011</v>
      </c>
      <c r="J359" s="126"/>
      <c r="K359" s="126"/>
      <c r="L359" s="126"/>
      <c r="M359" s="126"/>
      <c r="N359" s="216">
        <v>50</v>
      </c>
      <c r="O359" s="216">
        <v>0</v>
      </c>
      <c r="P359" s="126" t="s">
        <v>1318</v>
      </c>
    </row>
    <row r="360" spans="1:16" ht="51">
      <c r="A360" s="126">
        <v>119</v>
      </c>
      <c r="B360" s="126"/>
      <c r="C360" s="127" t="s">
        <v>724</v>
      </c>
      <c r="D360" s="121">
        <v>43119</v>
      </c>
      <c r="E360" s="122" t="s">
        <v>1794</v>
      </c>
      <c r="F360" s="122" t="s">
        <v>11</v>
      </c>
      <c r="G360" s="122">
        <v>911462</v>
      </c>
      <c r="H360" s="126"/>
      <c r="I360" s="130" t="s">
        <v>4012</v>
      </c>
      <c r="J360" s="126"/>
      <c r="K360" s="126"/>
      <c r="L360" s="126"/>
      <c r="M360" s="126"/>
      <c r="N360" s="216">
        <v>50</v>
      </c>
      <c r="O360" s="216">
        <v>0</v>
      </c>
      <c r="P360" s="126" t="s">
        <v>1318</v>
      </c>
    </row>
    <row r="361" spans="1:16" ht="63.75">
      <c r="A361" s="126" t="s">
        <v>621</v>
      </c>
      <c r="B361" s="126"/>
      <c r="C361" s="127" t="s">
        <v>715</v>
      </c>
      <c r="D361" s="121">
        <v>43119</v>
      </c>
      <c r="E361" s="122" t="s">
        <v>1795</v>
      </c>
      <c r="F361" s="122" t="s">
        <v>11</v>
      </c>
      <c r="G361" s="122">
        <v>10330</v>
      </c>
      <c r="H361" s="126"/>
      <c r="I361" s="130" t="s">
        <v>4013</v>
      </c>
      <c r="J361" s="126"/>
      <c r="K361" s="126"/>
      <c r="L361" s="126"/>
      <c r="M361" s="126"/>
      <c r="N361" s="216">
        <v>939.74</v>
      </c>
      <c r="O361" s="216">
        <v>0</v>
      </c>
      <c r="P361" s="126" t="s">
        <v>1318</v>
      </c>
    </row>
    <row r="362" spans="1:16" ht="51">
      <c r="A362" s="126" t="s">
        <v>621</v>
      </c>
      <c r="B362" s="126"/>
      <c r="C362" s="127" t="s">
        <v>715</v>
      </c>
      <c r="D362" s="121">
        <v>43119</v>
      </c>
      <c r="E362" s="122" t="s">
        <v>1796</v>
      </c>
      <c r="F362" s="122" t="s">
        <v>11</v>
      </c>
      <c r="G362" s="122">
        <v>10332</v>
      </c>
      <c r="H362" s="126"/>
      <c r="I362" s="130" t="s">
        <v>4014</v>
      </c>
      <c r="J362" s="126"/>
      <c r="K362" s="126"/>
      <c r="L362" s="126"/>
      <c r="M362" s="126"/>
      <c r="N362" s="216">
        <v>278.99</v>
      </c>
      <c r="O362" s="216">
        <v>0</v>
      </c>
      <c r="P362" s="126" t="s">
        <v>1318</v>
      </c>
    </row>
    <row r="363" spans="1:16" ht="102">
      <c r="A363" s="126">
        <v>197</v>
      </c>
      <c r="B363" s="126"/>
      <c r="C363" s="127" t="s">
        <v>755</v>
      </c>
      <c r="D363" s="121">
        <v>43119</v>
      </c>
      <c r="E363" s="122" t="s">
        <v>1797</v>
      </c>
      <c r="F363" s="122" t="s">
        <v>15</v>
      </c>
      <c r="G363" s="122">
        <v>4203</v>
      </c>
      <c r="H363" s="126"/>
      <c r="I363" s="130" t="s">
        <v>4015</v>
      </c>
      <c r="J363" s="126"/>
      <c r="K363" s="126"/>
      <c r="L363" s="126"/>
      <c r="M363" s="126"/>
      <c r="N363" s="216">
        <v>326.45999999999998</v>
      </c>
      <c r="O363" s="216">
        <v>0</v>
      </c>
      <c r="P363" s="126" t="s">
        <v>1318</v>
      </c>
    </row>
    <row r="364" spans="1:16" ht="63.75">
      <c r="A364" s="126">
        <v>513</v>
      </c>
      <c r="B364" s="126"/>
      <c r="C364" s="127" t="s">
        <v>201</v>
      </c>
      <c r="D364" s="121">
        <v>43119</v>
      </c>
      <c r="E364" s="122" t="s">
        <v>1798</v>
      </c>
      <c r="F364" s="122" t="s">
        <v>15</v>
      </c>
      <c r="G364" s="122">
        <v>646752</v>
      </c>
      <c r="H364" s="126"/>
      <c r="I364" s="130" t="s">
        <v>4016</v>
      </c>
      <c r="J364" s="126"/>
      <c r="K364" s="126"/>
      <c r="L364" s="126"/>
      <c r="M364" s="126"/>
      <c r="N364" s="216">
        <v>50</v>
      </c>
      <c r="O364" s="216">
        <v>0</v>
      </c>
      <c r="P364" s="126" t="s">
        <v>1318</v>
      </c>
    </row>
    <row r="365" spans="1:16" ht="51">
      <c r="A365" s="126">
        <v>513</v>
      </c>
      <c r="B365" s="126"/>
      <c r="C365" s="127" t="s">
        <v>201</v>
      </c>
      <c r="D365" s="121">
        <v>43119</v>
      </c>
      <c r="E365" s="122" t="s">
        <v>1799</v>
      </c>
      <c r="F365" s="122" t="s">
        <v>15</v>
      </c>
      <c r="G365" s="122">
        <v>646762</v>
      </c>
      <c r="H365" s="126"/>
      <c r="I365" s="130" t="s">
        <v>4017</v>
      </c>
      <c r="J365" s="126"/>
      <c r="K365" s="126"/>
      <c r="L365" s="126"/>
      <c r="M365" s="126"/>
      <c r="N365" s="216">
        <v>50</v>
      </c>
      <c r="O365" s="216">
        <v>0</v>
      </c>
      <c r="P365" s="126" t="s">
        <v>1318</v>
      </c>
    </row>
    <row r="366" spans="1:16" ht="51">
      <c r="A366" s="126">
        <v>513</v>
      </c>
      <c r="B366" s="126"/>
      <c r="C366" s="127" t="s">
        <v>201</v>
      </c>
      <c r="D366" s="121">
        <v>43119</v>
      </c>
      <c r="E366" s="122" t="s">
        <v>1800</v>
      </c>
      <c r="F366" s="122" t="s">
        <v>15</v>
      </c>
      <c r="G366" s="122">
        <v>646764</v>
      </c>
      <c r="H366" s="126"/>
      <c r="I366" s="130" t="s">
        <v>4018</v>
      </c>
      <c r="J366" s="126"/>
      <c r="K366" s="126"/>
      <c r="L366" s="126"/>
      <c r="M366" s="126"/>
      <c r="N366" s="216">
        <v>50</v>
      </c>
      <c r="O366" s="216">
        <v>0</v>
      </c>
      <c r="P366" s="126" t="s">
        <v>1318</v>
      </c>
    </row>
    <row r="367" spans="1:16" ht="51">
      <c r="A367" s="126">
        <v>513</v>
      </c>
      <c r="B367" s="126"/>
      <c r="C367" s="127" t="s">
        <v>201</v>
      </c>
      <c r="D367" s="121">
        <v>43119</v>
      </c>
      <c r="E367" s="122" t="s">
        <v>1801</v>
      </c>
      <c r="F367" s="122" t="s">
        <v>15</v>
      </c>
      <c r="G367" s="122">
        <v>646771</v>
      </c>
      <c r="H367" s="126"/>
      <c r="I367" s="130" t="s">
        <v>4019</v>
      </c>
      <c r="J367" s="126"/>
      <c r="K367" s="126"/>
      <c r="L367" s="126"/>
      <c r="M367" s="126"/>
      <c r="N367" s="216">
        <v>50</v>
      </c>
      <c r="O367" s="216">
        <v>0</v>
      </c>
      <c r="P367" s="126" t="s">
        <v>1318</v>
      </c>
    </row>
    <row r="368" spans="1:16" ht="51">
      <c r="A368" s="126">
        <v>513</v>
      </c>
      <c r="B368" s="126"/>
      <c r="C368" s="127" t="s">
        <v>201</v>
      </c>
      <c r="D368" s="121">
        <v>43119</v>
      </c>
      <c r="E368" s="122" t="s">
        <v>1802</v>
      </c>
      <c r="F368" s="122" t="s">
        <v>15</v>
      </c>
      <c r="G368" s="122">
        <v>646868</v>
      </c>
      <c r="H368" s="126"/>
      <c r="I368" s="130" t="s">
        <v>1398</v>
      </c>
      <c r="J368" s="126"/>
      <c r="K368" s="126"/>
      <c r="L368" s="126"/>
      <c r="M368" s="126"/>
      <c r="N368" s="216">
        <v>50</v>
      </c>
      <c r="O368" s="216">
        <v>0</v>
      </c>
      <c r="P368" s="126" t="s">
        <v>1318</v>
      </c>
    </row>
    <row r="369" spans="1:16" ht="38.25">
      <c r="A369" s="126">
        <v>117</v>
      </c>
      <c r="B369" s="126"/>
      <c r="C369" s="127" t="s">
        <v>723</v>
      </c>
      <c r="D369" s="121">
        <v>43119</v>
      </c>
      <c r="E369" s="122" t="s">
        <v>1803</v>
      </c>
      <c r="F369" s="122" t="s">
        <v>11</v>
      </c>
      <c r="G369" s="122">
        <v>911399</v>
      </c>
      <c r="H369" s="126"/>
      <c r="I369" s="130" t="s">
        <v>4020</v>
      </c>
      <c r="J369" s="126"/>
      <c r="K369" s="126"/>
      <c r="L369" s="126"/>
      <c r="M369" s="126"/>
      <c r="N369" s="216">
        <v>50</v>
      </c>
      <c r="O369" s="216">
        <v>0</v>
      </c>
      <c r="P369" s="126" t="s">
        <v>1318</v>
      </c>
    </row>
    <row r="370" spans="1:16" ht="76.5">
      <c r="A370" s="126" t="s">
        <v>621</v>
      </c>
      <c r="B370" s="126"/>
      <c r="C370" s="127" t="s">
        <v>715</v>
      </c>
      <c r="D370" s="121">
        <v>43119</v>
      </c>
      <c r="E370" s="122" t="s">
        <v>1804</v>
      </c>
      <c r="F370" s="122" t="s">
        <v>13</v>
      </c>
      <c r="G370" s="122">
        <v>911405</v>
      </c>
      <c r="H370" s="126"/>
      <c r="I370" s="130" t="s">
        <v>4021</v>
      </c>
      <c r="J370" s="126"/>
      <c r="K370" s="126"/>
      <c r="L370" s="126"/>
      <c r="M370" s="126"/>
      <c r="N370" s="216">
        <v>281009</v>
      </c>
      <c r="O370" s="216">
        <v>0</v>
      </c>
      <c r="P370" s="126" t="s">
        <v>1318</v>
      </c>
    </row>
    <row r="371" spans="1:16" ht="63.75">
      <c r="A371" s="126">
        <v>10</v>
      </c>
      <c r="B371" s="126"/>
      <c r="C371" s="127" t="s">
        <v>691</v>
      </c>
      <c r="D371" s="121">
        <v>43123</v>
      </c>
      <c r="E371" s="122" t="s">
        <v>1805</v>
      </c>
      <c r="F371" s="122" t="s">
        <v>6</v>
      </c>
      <c r="G371" s="122">
        <v>647905</v>
      </c>
      <c r="H371" s="126"/>
      <c r="I371" s="130" t="s">
        <v>4022</v>
      </c>
      <c r="J371" s="126"/>
      <c r="K371" s="126"/>
      <c r="L371" s="126"/>
      <c r="M371" s="126"/>
      <c r="N371" s="216">
        <v>0</v>
      </c>
      <c r="O371" s="216">
        <v>131370.72</v>
      </c>
      <c r="P371" s="126" t="s">
        <v>1318</v>
      </c>
    </row>
    <row r="372" spans="1:16" ht="63.75">
      <c r="A372" s="126">
        <v>10</v>
      </c>
      <c r="B372" s="126"/>
      <c r="C372" s="127" t="s">
        <v>691</v>
      </c>
      <c r="D372" s="121">
        <v>43123</v>
      </c>
      <c r="E372" s="122" t="s">
        <v>1806</v>
      </c>
      <c r="F372" s="122" t="s">
        <v>6</v>
      </c>
      <c r="G372" s="122">
        <v>647909</v>
      </c>
      <c r="H372" s="126"/>
      <c r="I372" s="130" t="s">
        <v>4023</v>
      </c>
      <c r="J372" s="126"/>
      <c r="K372" s="126"/>
      <c r="L372" s="126"/>
      <c r="M372" s="126"/>
      <c r="N372" s="216">
        <v>0</v>
      </c>
      <c r="O372" s="216">
        <v>2466461.7599999998</v>
      </c>
      <c r="P372" s="126" t="s">
        <v>1318</v>
      </c>
    </row>
    <row r="373" spans="1:16" ht="51">
      <c r="A373" s="126">
        <v>10</v>
      </c>
      <c r="B373" s="126"/>
      <c r="C373" s="127" t="s">
        <v>691</v>
      </c>
      <c r="D373" s="121">
        <v>43123</v>
      </c>
      <c r="E373" s="122" t="s">
        <v>1807</v>
      </c>
      <c r="F373" s="122" t="s">
        <v>6</v>
      </c>
      <c r="G373" s="122">
        <v>647916</v>
      </c>
      <c r="H373" s="126"/>
      <c r="I373" s="130" t="s">
        <v>4024</v>
      </c>
      <c r="J373" s="126"/>
      <c r="K373" s="126"/>
      <c r="L373" s="126"/>
      <c r="M373" s="126"/>
      <c r="N373" s="216">
        <v>0</v>
      </c>
      <c r="O373" s="216">
        <v>146761.4</v>
      </c>
      <c r="P373" s="126" t="s">
        <v>1318</v>
      </c>
    </row>
    <row r="374" spans="1:16" ht="63.75">
      <c r="A374" s="126">
        <v>10</v>
      </c>
      <c r="B374" s="126"/>
      <c r="C374" s="127" t="s">
        <v>691</v>
      </c>
      <c r="D374" s="121">
        <v>43123</v>
      </c>
      <c r="E374" s="122" t="s">
        <v>1808</v>
      </c>
      <c r="F374" s="122" t="s">
        <v>6</v>
      </c>
      <c r="G374" s="122">
        <v>648046</v>
      </c>
      <c r="H374" s="126"/>
      <c r="I374" s="130" t="s">
        <v>4025</v>
      </c>
      <c r="J374" s="126"/>
      <c r="K374" s="126"/>
      <c r="L374" s="126"/>
      <c r="M374" s="126"/>
      <c r="N374" s="216">
        <v>0</v>
      </c>
      <c r="O374" s="216">
        <v>24593.03</v>
      </c>
      <c r="P374" s="126" t="s">
        <v>1318</v>
      </c>
    </row>
    <row r="375" spans="1:16" ht="51">
      <c r="A375" s="126" t="s">
        <v>623</v>
      </c>
      <c r="B375" s="126"/>
      <c r="C375" s="127" t="s">
        <v>716</v>
      </c>
      <c r="D375" s="121">
        <v>43123</v>
      </c>
      <c r="E375" s="122" t="s">
        <v>1809</v>
      </c>
      <c r="F375" s="122" t="s">
        <v>1259</v>
      </c>
      <c r="G375" s="122">
        <v>16405995</v>
      </c>
      <c r="H375" s="126"/>
      <c r="I375" s="130" t="s">
        <v>4026</v>
      </c>
      <c r="J375" s="126"/>
      <c r="K375" s="126"/>
      <c r="L375" s="126"/>
      <c r="M375" s="126"/>
      <c r="N375" s="216">
        <v>0</v>
      </c>
      <c r="O375" s="216">
        <v>72412.95</v>
      </c>
      <c r="P375" s="126" t="s">
        <v>1318</v>
      </c>
    </row>
    <row r="376" spans="1:16" ht="76.5">
      <c r="A376" s="126">
        <v>670</v>
      </c>
      <c r="B376" s="126"/>
      <c r="C376" s="127" t="s">
        <v>236</v>
      </c>
      <c r="D376" s="121">
        <v>43123</v>
      </c>
      <c r="E376" s="122" t="s">
        <v>1810</v>
      </c>
      <c r="F376" s="122" t="s">
        <v>6</v>
      </c>
      <c r="G376" s="122">
        <v>911487</v>
      </c>
      <c r="H376" s="126"/>
      <c r="I376" s="130" t="s">
        <v>4027</v>
      </c>
      <c r="J376" s="126"/>
      <c r="K376" s="126"/>
      <c r="L376" s="126"/>
      <c r="M376" s="126"/>
      <c r="N376" s="216">
        <v>0</v>
      </c>
      <c r="O376" s="216">
        <v>3000</v>
      </c>
      <c r="P376" s="126" t="s">
        <v>1318</v>
      </c>
    </row>
    <row r="377" spans="1:16" ht="76.5">
      <c r="A377" s="126">
        <v>25</v>
      </c>
      <c r="B377" s="126"/>
      <c r="C377" s="127" t="s">
        <v>695</v>
      </c>
      <c r="D377" s="121">
        <v>43123</v>
      </c>
      <c r="E377" s="122" t="s">
        <v>1811</v>
      </c>
      <c r="F377" s="122" t="s">
        <v>6</v>
      </c>
      <c r="G377" s="122">
        <v>911523</v>
      </c>
      <c r="H377" s="126"/>
      <c r="I377" s="130" t="s">
        <v>4028</v>
      </c>
      <c r="J377" s="126"/>
      <c r="K377" s="126"/>
      <c r="L377" s="126"/>
      <c r="M377" s="126"/>
      <c r="N377" s="216">
        <v>0</v>
      </c>
      <c r="O377" s="216">
        <v>472161.09</v>
      </c>
      <c r="P377" s="126" t="s">
        <v>1318</v>
      </c>
    </row>
    <row r="378" spans="1:16" ht="76.5">
      <c r="A378" s="126">
        <v>25</v>
      </c>
      <c r="B378" s="126"/>
      <c r="C378" s="127" t="s">
        <v>695</v>
      </c>
      <c r="D378" s="121">
        <v>43123</v>
      </c>
      <c r="E378" s="122" t="s">
        <v>1812</v>
      </c>
      <c r="F378" s="122" t="s">
        <v>6</v>
      </c>
      <c r="G378" s="122">
        <v>911524</v>
      </c>
      <c r="H378" s="126"/>
      <c r="I378" s="130" t="s">
        <v>4029</v>
      </c>
      <c r="J378" s="126"/>
      <c r="K378" s="126"/>
      <c r="L378" s="126"/>
      <c r="M378" s="126"/>
      <c r="N378" s="216">
        <v>0</v>
      </c>
      <c r="O378" s="216">
        <v>81084.09</v>
      </c>
      <c r="P378" s="126" t="s">
        <v>1318</v>
      </c>
    </row>
    <row r="379" spans="1:16" ht="63.75">
      <c r="A379" s="126" t="s">
        <v>623</v>
      </c>
      <c r="B379" s="126"/>
      <c r="C379" s="127" t="s">
        <v>716</v>
      </c>
      <c r="D379" s="121">
        <v>43123</v>
      </c>
      <c r="E379" s="122" t="s">
        <v>1813</v>
      </c>
      <c r="F379" s="122" t="s">
        <v>1319</v>
      </c>
      <c r="G379" s="122">
        <v>16405328</v>
      </c>
      <c r="H379" s="126"/>
      <c r="I379" s="130" t="s">
        <v>4030</v>
      </c>
      <c r="J379" s="126"/>
      <c r="K379" s="126"/>
      <c r="L379" s="126"/>
      <c r="M379" s="126"/>
      <c r="N379" s="216">
        <v>18000</v>
      </c>
      <c r="O379" s="216">
        <v>0</v>
      </c>
      <c r="P379" s="126" t="s">
        <v>1318</v>
      </c>
    </row>
    <row r="380" spans="1:16" ht="63.75">
      <c r="A380" s="126" t="s">
        <v>623</v>
      </c>
      <c r="B380" s="126"/>
      <c r="C380" s="127" t="s">
        <v>716</v>
      </c>
      <c r="D380" s="121">
        <v>43123</v>
      </c>
      <c r="E380" s="122" t="s">
        <v>1814</v>
      </c>
      <c r="F380" s="122" t="s">
        <v>1319</v>
      </c>
      <c r="G380" s="122">
        <v>16405323</v>
      </c>
      <c r="H380" s="126"/>
      <c r="I380" s="130" t="s">
        <v>4031</v>
      </c>
      <c r="J380" s="126"/>
      <c r="K380" s="126"/>
      <c r="L380" s="126"/>
      <c r="M380" s="126"/>
      <c r="N380" s="216">
        <v>18000</v>
      </c>
      <c r="O380" s="216">
        <v>0</v>
      </c>
      <c r="P380" s="126" t="s">
        <v>1318</v>
      </c>
    </row>
    <row r="381" spans="1:16" ht="63.75">
      <c r="A381" s="126" t="s">
        <v>623</v>
      </c>
      <c r="B381" s="126"/>
      <c r="C381" s="127" t="s">
        <v>716</v>
      </c>
      <c r="D381" s="121">
        <v>43123</v>
      </c>
      <c r="E381" s="122" t="s">
        <v>1815</v>
      </c>
      <c r="F381" s="122" t="s">
        <v>1319</v>
      </c>
      <c r="G381" s="122">
        <v>16405321</v>
      </c>
      <c r="H381" s="126"/>
      <c r="I381" s="130" t="s">
        <v>4032</v>
      </c>
      <c r="J381" s="126"/>
      <c r="K381" s="126"/>
      <c r="L381" s="126"/>
      <c r="M381" s="126"/>
      <c r="N381" s="216">
        <v>16650</v>
      </c>
      <c r="O381" s="216">
        <v>0</v>
      </c>
      <c r="P381" s="126" t="s">
        <v>1318</v>
      </c>
    </row>
    <row r="382" spans="1:16" ht="63.75">
      <c r="A382" s="126" t="s">
        <v>623</v>
      </c>
      <c r="B382" s="126"/>
      <c r="C382" s="127" t="s">
        <v>716</v>
      </c>
      <c r="D382" s="121">
        <v>43123</v>
      </c>
      <c r="E382" s="122" t="s">
        <v>1816</v>
      </c>
      <c r="F382" s="122" t="s">
        <v>1319</v>
      </c>
      <c r="G382" s="122">
        <v>16405319</v>
      </c>
      <c r="H382" s="126"/>
      <c r="I382" s="130" t="s">
        <v>4033</v>
      </c>
      <c r="J382" s="126"/>
      <c r="K382" s="126"/>
      <c r="L382" s="126"/>
      <c r="M382" s="126"/>
      <c r="N382" s="216">
        <v>15300</v>
      </c>
      <c r="O382" s="216">
        <v>0</v>
      </c>
      <c r="P382" s="126" t="s">
        <v>1318</v>
      </c>
    </row>
    <row r="383" spans="1:16" ht="63.75">
      <c r="A383" s="126" t="s">
        <v>623</v>
      </c>
      <c r="B383" s="126"/>
      <c r="C383" s="127" t="s">
        <v>716</v>
      </c>
      <c r="D383" s="121">
        <v>43123</v>
      </c>
      <c r="E383" s="122" t="s">
        <v>1817</v>
      </c>
      <c r="F383" s="122" t="s">
        <v>1319</v>
      </c>
      <c r="G383" s="122">
        <v>16405310</v>
      </c>
      <c r="H383" s="126"/>
      <c r="I383" s="130" t="s">
        <v>4034</v>
      </c>
      <c r="J383" s="126"/>
      <c r="K383" s="126"/>
      <c r="L383" s="126"/>
      <c r="M383" s="126"/>
      <c r="N383" s="216">
        <v>17495</v>
      </c>
      <c r="O383" s="216">
        <v>0</v>
      </c>
      <c r="P383" s="126" t="s">
        <v>1318</v>
      </c>
    </row>
    <row r="384" spans="1:16" ht="63.75">
      <c r="A384" s="126" t="s">
        <v>623</v>
      </c>
      <c r="B384" s="126"/>
      <c r="C384" s="127" t="s">
        <v>716</v>
      </c>
      <c r="D384" s="121">
        <v>43123</v>
      </c>
      <c r="E384" s="122" t="s">
        <v>1818</v>
      </c>
      <c r="F384" s="122" t="s">
        <v>1319</v>
      </c>
      <c r="G384" s="122">
        <v>16405309</v>
      </c>
      <c r="H384" s="126"/>
      <c r="I384" s="130" t="s">
        <v>4035</v>
      </c>
      <c r="J384" s="126"/>
      <c r="K384" s="126"/>
      <c r="L384" s="126"/>
      <c r="M384" s="126"/>
      <c r="N384" s="216">
        <v>14400</v>
      </c>
      <c r="O384" s="216">
        <v>0</v>
      </c>
      <c r="P384" s="126" t="s">
        <v>1318</v>
      </c>
    </row>
    <row r="385" spans="1:16" ht="63.75">
      <c r="A385" s="126" t="s">
        <v>623</v>
      </c>
      <c r="B385" s="126"/>
      <c r="C385" s="127" t="s">
        <v>716</v>
      </c>
      <c r="D385" s="121">
        <v>43123</v>
      </c>
      <c r="E385" s="122" t="s">
        <v>1819</v>
      </c>
      <c r="F385" s="122" t="s">
        <v>1319</v>
      </c>
      <c r="G385" s="122">
        <v>16405308</v>
      </c>
      <c r="H385" s="126"/>
      <c r="I385" s="130" t="s">
        <v>4036</v>
      </c>
      <c r="J385" s="126"/>
      <c r="K385" s="126"/>
      <c r="L385" s="126"/>
      <c r="M385" s="126"/>
      <c r="N385" s="216">
        <v>22299.5</v>
      </c>
      <c r="O385" s="216">
        <v>0</v>
      </c>
      <c r="P385" s="126" t="s">
        <v>1318</v>
      </c>
    </row>
    <row r="386" spans="1:16" ht="63.75">
      <c r="A386" s="126" t="s">
        <v>623</v>
      </c>
      <c r="B386" s="126"/>
      <c r="C386" s="127" t="s">
        <v>716</v>
      </c>
      <c r="D386" s="121">
        <v>43123</v>
      </c>
      <c r="E386" s="122" t="s">
        <v>1820</v>
      </c>
      <c r="F386" s="122" t="s">
        <v>1319</v>
      </c>
      <c r="G386" s="122">
        <v>16405307</v>
      </c>
      <c r="H386" s="126"/>
      <c r="I386" s="130" t="s">
        <v>4037</v>
      </c>
      <c r="J386" s="126"/>
      <c r="K386" s="126"/>
      <c r="L386" s="126"/>
      <c r="M386" s="126"/>
      <c r="N386" s="216">
        <v>8100</v>
      </c>
      <c r="O386" s="216">
        <v>0</v>
      </c>
      <c r="P386" s="126" t="s">
        <v>1318</v>
      </c>
    </row>
    <row r="387" spans="1:16" ht="63.75">
      <c r="A387" s="126" t="s">
        <v>623</v>
      </c>
      <c r="B387" s="126"/>
      <c r="C387" s="127" t="s">
        <v>716</v>
      </c>
      <c r="D387" s="121">
        <v>43123</v>
      </c>
      <c r="E387" s="122" t="s">
        <v>1821</v>
      </c>
      <c r="F387" s="122" t="s">
        <v>1319</v>
      </c>
      <c r="G387" s="122">
        <v>16405290</v>
      </c>
      <c r="H387" s="126"/>
      <c r="I387" s="130" t="s">
        <v>4038</v>
      </c>
      <c r="J387" s="126"/>
      <c r="K387" s="126"/>
      <c r="L387" s="126"/>
      <c r="M387" s="126"/>
      <c r="N387" s="216">
        <v>4500</v>
      </c>
      <c r="O387" s="216">
        <v>0</v>
      </c>
      <c r="P387" s="126" t="s">
        <v>1318</v>
      </c>
    </row>
    <row r="388" spans="1:16" ht="63.75">
      <c r="A388" s="126" t="s">
        <v>623</v>
      </c>
      <c r="B388" s="126"/>
      <c r="C388" s="127" t="s">
        <v>716</v>
      </c>
      <c r="D388" s="121">
        <v>43123</v>
      </c>
      <c r="E388" s="122" t="s">
        <v>1822</v>
      </c>
      <c r="F388" s="122" t="s">
        <v>1319</v>
      </c>
      <c r="G388" s="122">
        <v>16405282</v>
      </c>
      <c r="H388" s="126"/>
      <c r="I388" s="130" t="s">
        <v>4039</v>
      </c>
      <c r="J388" s="126"/>
      <c r="K388" s="126"/>
      <c r="L388" s="126"/>
      <c r="M388" s="126"/>
      <c r="N388" s="216">
        <v>6899</v>
      </c>
      <c r="O388" s="216">
        <v>0</v>
      </c>
      <c r="P388" s="126" t="s">
        <v>1318</v>
      </c>
    </row>
    <row r="389" spans="1:16" ht="63.75">
      <c r="A389" s="126" t="s">
        <v>623</v>
      </c>
      <c r="B389" s="126"/>
      <c r="C389" s="127" t="s">
        <v>716</v>
      </c>
      <c r="D389" s="121">
        <v>43123</v>
      </c>
      <c r="E389" s="122" t="s">
        <v>1823</v>
      </c>
      <c r="F389" s="122" t="s">
        <v>1319</v>
      </c>
      <c r="G389" s="122">
        <v>16405281</v>
      </c>
      <c r="H389" s="126"/>
      <c r="I389" s="130" t="s">
        <v>4040</v>
      </c>
      <c r="J389" s="126"/>
      <c r="K389" s="126"/>
      <c r="L389" s="126"/>
      <c r="M389" s="126"/>
      <c r="N389" s="216">
        <v>18450</v>
      </c>
      <c r="O389" s="216">
        <v>0</v>
      </c>
      <c r="P389" s="126" t="s">
        <v>1318</v>
      </c>
    </row>
    <row r="390" spans="1:16" ht="63.75">
      <c r="A390" s="126" t="s">
        <v>623</v>
      </c>
      <c r="B390" s="126"/>
      <c r="C390" s="127" t="s">
        <v>716</v>
      </c>
      <c r="D390" s="121">
        <v>43123</v>
      </c>
      <c r="E390" s="122" t="s">
        <v>1824</v>
      </c>
      <c r="F390" s="122" t="s">
        <v>1319</v>
      </c>
      <c r="G390" s="122">
        <v>16405274</v>
      </c>
      <c r="H390" s="126"/>
      <c r="I390" s="130" t="s">
        <v>4041</v>
      </c>
      <c r="J390" s="126"/>
      <c r="K390" s="126"/>
      <c r="L390" s="126"/>
      <c r="M390" s="126"/>
      <c r="N390" s="216">
        <v>10350</v>
      </c>
      <c r="O390" s="216">
        <v>0</v>
      </c>
      <c r="P390" s="126" t="s">
        <v>1318</v>
      </c>
    </row>
    <row r="391" spans="1:16" ht="89.25">
      <c r="A391" s="126" t="s">
        <v>621</v>
      </c>
      <c r="B391" s="126"/>
      <c r="C391" s="127" t="s">
        <v>715</v>
      </c>
      <c r="D391" s="121">
        <v>43123</v>
      </c>
      <c r="E391" s="122" t="s">
        <v>1825</v>
      </c>
      <c r="F391" s="122" t="s">
        <v>13</v>
      </c>
      <c r="G391" s="122">
        <v>911504</v>
      </c>
      <c r="H391" s="126"/>
      <c r="I391" s="130" t="s">
        <v>4042</v>
      </c>
      <c r="J391" s="126"/>
      <c r="K391" s="126"/>
      <c r="L391" s="126"/>
      <c r="M391" s="126"/>
      <c r="N391" s="216">
        <v>5601550</v>
      </c>
      <c r="O391" s="216">
        <v>0</v>
      </c>
      <c r="P391" s="126" t="s">
        <v>1318</v>
      </c>
    </row>
    <row r="392" spans="1:16" ht="51">
      <c r="A392" s="126">
        <v>10</v>
      </c>
      <c r="B392" s="126"/>
      <c r="C392" s="127" t="s">
        <v>691</v>
      </c>
      <c r="D392" s="121">
        <v>43123</v>
      </c>
      <c r="E392" s="122" t="s">
        <v>1826</v>
      </c>
      <c r="F392" s="122" t="s">
        <v>11</v>
      </c>
      <c r="G392" s="122">
        <v>911506</v>
      </c>
      <c r="H392" s="126"/>
      <c r="I392" s="130" t="s">
        <v>4043</v>
      </c>
      <c r="J392" s="126"/>
      <c r="K392" s="126"/>
      <c r="L392" s="126"/>
      <c r="M392" s="126"/>
      <c r="N392" s="216">
        <v>50</v>
      </c>
      <c r="O392" s="216">
        <v>0</v>
      </c>
      <c r="P392" s="126" t="s">
        <v>1318</v>
      </c>
    </row>
    <row r="393" spans="1:16" ht="76.5">
      <c r="A393" s="126" t="s">
        <v>621</v>
      </c>
      <c r="B393" s="126"/>
      <c r="C393" s="127" t="s">
        <v>715</v>
      </c>
      <c r="D393" s="121">
        <v>43123</v>
      </c>
      <c r="E393" s="122" t="s">
        <v>1827</v>
      </c>
      <c r="F393" s="122" t="s">
        <v>13</v>
      </c>
      <c r="G393" s="122">
        <v>911509</v>
      </c>
      <c r="H393" s="126"/>
      <c r="I393" s="130" t="s">
        <v>4044</v>
      </c>
      <c r="J393" s="126"/>
      <c r="K393" s="126"/>
      <c r="L393" s="126"/>
      <c r="M393" s="126"/>
      <c r="N393" s="216">
        <v>149715</v>
      </c>
      <c r="O393" s="216">
        <v>0</v>
      </c>
      <c r="P393" s="126" t="s">
        <v>1318</v>
      </c>
    </row>
    <row r="394" spans="1:16" ht="76.5">
      <c r="A394" s="126" t="s">
        <v>621</v>
      </c>
      <c r="B394" s="126"/>
      <c r="C394" s="127" t="s">
        <v>715</v>
      </c>
      <c r="D394" s="121">
        <v>43123</v>
      </c>
      <c r="E394" s="122" t="s">
        <v>1828</v>
      </c>
      <c r="F394" s="122" t="s">
        <v>11</v>
      </c>
      <c r="G394" s="122">
        <v>911509</v>
      </c>
      <c r="H394" s="126"/>
      <c r="I394" s="130" t="s">
        <v>4045</v>
      </c>
      <c r="J394" s="126"/>
      <c r="K394" s="126"/>
      <c r="L394" s="126"/>
      <c r="M394" s="126"/>
      <c r="N394" s="216">
        <v>50</v>
      </c>
      <c r="O394" s="216">
        <v>0</v>
      </c>
      <c r="P394" s="126" t="s">
        <v>1318</v>
      </c>
    </row>
    <row r="395" spans="1:16" ht="38.25">
      <c r="A395" s="126">
        <v>117</v>
      </c>
      <c r="B395" s="126"/>
      <c r="C395" s="127" t="s">
        <v>723</v>
      </c>
      <c r="D395" s="121">
        <v>43123</v>
      </c>
      <c r="E395" s="122" t="s">
        <v>1829</v>
      </c>
      <c r="F395" s="122" t="s">
        <v>11</v>
      </c>
      <c r="G395" s="122">
        <v>911518</v>
      </c>
      <c r="H395" s="126"/>
      <c r="I395" s="130" t="s">
        <v>4046</v>
      </c>
      <c r="J395" s="126"/>
      <c r="K395" s="126"/>
      <c r="L395" s="126"/>
      <c r="M395" s="126"/>
      <c r="N395" s="216">
        <v>50</v>
      </c>
      <c r="O395" s="216">
        <v>0</v>
      </c>
      <c r="P395" s="126" t="s">
        <v>1318</v>
      </c>
    </row>
    <row r="396" spans="1:16" ht="51">
      <c r="A396" s="126">
        <v>119</v>
      </c>
      <c r="B396" s="126"/>
      <c r="C396" s="127" t="s">
        <v>724</v>
      </c>
      <c r="D396" s="121">
        <v>43123</v>
      </c>
      <c r="E396" s="122" t="s">
        <v>1830</v>
      </c>
      <c r="F396" s="122" t="s">
        <v>11</v>
      </c>
      <c r="G396" s="122">
        <v>911519</v>
      </c>
      <c r="H396" s="126"/>
      <c r="I396" s="130" t="s">
        <v>4047</v>
      </c>
      <c r="J396" s="126"/>
      <c r="K396" s="126"/>
      <c r="L396" s="126"/>
      <c r="M396" s="126"/>
      <c r="N396" s="216">
        <v>50</v>
      </c>
      <c r="O396" s="216">
        <v>0</v>
      </c>
      <c r="P396" s="126" t="s">
        <v>1318</v>
      </c>
    </row>
    <row r="397" spans="1:16" ht="51">
      <c r="A397" s="126">
        <v>119</v>
      </c>
      <c r="B397" s="126"/>
      <c r="C397" s="127" t="s">
        <v>724</v>
      </c>
      <c r="D397" s="121">
        <v>43123</v>
      </c>
      <c r="E397" s="122" t="s">
        <v>1831</v>
      </c>
      <c r="F397" s="122" t="s">
        <v>11</v>
      </c>
      <c r="G397" s="122">
        <v>911520</v>
      </c>
      <c r="H397" s="126"/>
      <c r="I397" s="130" t="s">
        <v>4048</v>
      </c>
      <c r="J397" s="126"/>
      <c r="K397" s="126"/>
      <c r="L397" s="126"/>
      <c r="M397" s="126"/>
      <c r="N397" s="216">
        <v>50</v>
      </c>
      <c r="O397" s="216">
        <v>0</v>
      </c>
      <c r="P397" s="126" t="s">
        <v>1318</v>
      </c>
    </row>
    <row r="398" spans="1:16" ht="102">
      <c r="A398" s="126">
        <v>132</v>
      </c>
      <c r="B398" s="126"/>
      <c r="C398" s="127" t="s">
        <v>729</v>
      </c>
      <c r="D398" s="121">
        <v>43123</v>
      </c>
      <c r="E398" s="122" t="s">
        <v>1832</v>
      </c>
      <c r="F398" s="122" t="s">
        <v>11</v>
      </c>
      <c r="G398" s="122">
        <v>911541</v>
      </c>
      <c r="H398" s="126"/>
      <c r="I398" s="130" t="s">
        <v>4049</v>
      </c>
      <c r="J398" s="126"/>
      <c r="K398" s="126"/>
      <c r="L398" s="126"/>
      <c r="M398" s="126"/>
      <c r="N398" s="216">
        <v>1758.62</v>
      </c>
      <c r="O398" s="216">
        <v>0</v>
      </c>
      <c r="P398" s="126" t="s">
        <v>1318</v>
      </c>
    </row>
    <row r="399" spans="1:16" ht="63.75">
      <c r="A399" s="126">
        <v>513</v>
      </c>
      <c r="B399" s="126"/>
      <c r="C399" s="127" t="s">
        <v>201</v>
      </c>
      <c r="D399" s="121">
        <v>43123</v>
      </c>
      <c r="E399" s="122" t="s">
        <v>1833</v>
      </c>
      <c r="F399" s="122" t="s">
        <v>11</v>
      </c>
      <c r="G399" s="122">
        <v>911545</v>
      </c>
      <c r="H399" s="126"/>
      <c r="I399" s="130" t="s">
        <v>4050</v>
      </c>
      <c r="J399" s="126"/>
      <c r="K399" s="126"/>
      <c r="L399" s="126"/>
      <c r="M399" s="126"/>
      <c r="N399" s="216">
        <v>50</v>
      </c>
      <c r="O399" s="216">
        <v>0</v>
      </c>
      <c r="P399" s="126" t="s">
        <v>1318</v>
      </c>
    </row>
    <row r="400" spans="1:16" ht="76.5">
      <c r="A400" s="126">
        <v>132</v>
      </c>
      <c r="B400" s="126"/>
      <c r="C400" s="127" t="s">
        <v>729</v>
      </c>
      <c r="D400" s="121">
        <v>43123</v>
      </c>
      <c r="E400" s="122" t="s">
        <v>1834</v>
      </c>
      <c r="F400" s="122" t="s">
        <v>11</v>
      </c>
      <c r="G400" s="122">
        <v>911546</v>
      </c>
      <c r="H400" s="126"/>
      <c r="I400" s="130" t="s">
        <v>4051</v>
      </c>
      <c r="J400" s="126"/>
      <c r="K400" s="126"/>
      <c r="L400" s="126"/>
      <c r="M400" s="126"/>
      <c r="N400" s="216">
        <v>2899.37</v>
      </c>
      <c r="O400" s="216">
        <v>0</v>
      </c>
      <c r="P400" s="126" t="s">
        <v>1318</v>
      </c>
    </row>
    <row r="401" spans="1:16" ht="51">
      <c r="A401" s="126" t="s">
        <v>621</v>
      </c>
      <c r="B401" s="126"/>
      <c r="C401" s="127" t="s">
        <v>715</v>
      </c>
      <c r="D401" s="121">
        <v>43123</v>
      </c>
      <c r="E401" s="122" t="s">
        <v>1835</v>
      </c>
      <c r="F401" s="122" t="s">
        <v>11</v>
      </c>
      <c r="G401" s="122">
        <v>10254</v>
      </c>
      <c r="H401" s="126"/>
      <c r="I401" s="130" t="s">
        <v>4052</v>
      </c>
      <c r="J401" s="126"/>
      <c r="K401" s="126"/>
      <c r="L401" s="126"/>
      <c r="M401" s="126"/>
      <c r="N401" s="216">
        <v>8563.26</v>
      </c>
      <c r="O401" s="216">
        <v>0</v>
      </c>
      <c r="P401" s="126" t="s">
        <v>1318</v>
      </c>
    </row>
    <row r="402" spans="1:16" ht="51">
      <c r="A402" s="126" t="s">
        <v>621</v>
      </c>
      <c r="B402" s="126"/>
      <c r="C402" s="127" t="s">
        <v>715</v>
      </c>
      <c r="D402" s="121">
        <v>43123</v>
      </c>
      <c r="E402" s="122" t="s">
        <v>1836</v>
      </c>
      <c r="F402" s="122" t="s">
        <v>11</v>
      </c>
      <c r="G402" s="122">
        <v>10253</v>
      </c>
      <c r="H402" s="126"/>
      <c r="I402" s="130" t="s">
        <v>4053</v>
      </c>
      <c r="J402" s="126"/>
      <c r="K402" s="126"/>
      <c r="L402" s="126"/>
      <c r="M402" s="126"/>
      <c r="N402" s="216">
        <v>398.28</v>
      </c>
      <c r="O402" s="216">
        <v>0</v>
      </c>
      <c r="P402" s="126" t="s">
        <v>1318</v>
      </c>
    </row>
    <row r="403" spans="1:16" ht="63.75">
      <c r="A403" s="126" t="s">
        <v>621</v>
      </c>
      <c r="B403" s="126"/>
      <c r="C403" s="127" t="s">
        <v>715</v>
      </c>
      <c r="D403" s="121">
        <v>43123</v>
      </c>
      <c r="E403" s="122" t="s">
        <v>1837</v>
      </c>
      <c r="F403" s="122" t="s">
        <v>11</v>
      </c>
      <c r="G403" s="122">
        <v>10304</v>
      </c>
      <c r="H403" s="126"/>
      <c r="I403" s="130" t="s">
        <v>4054</v>
      </c>
      <c r="J403" s="126"/>
      <c r="K403" s="126"/>
      <c r="L403" s="126"/>
      <c r="M403" s="126"/>
      <c r="N403" s="216">
        <v>469.08</v>
      </c>
      <c r="O403" s="216">
        <v>0</v>
      </c>
      <c r="P403" s="126" t="s">
        <v>1318</v>
      </c>
    </row>
    <row r="404" spans="1:16" ht="63.75">
      <c r="A404" s="126" t="s">
        <v>621</v>
      </c>
      <c r="B404" s="126"/>
      <c r="C404" s="127" t="s">
        <v>715</v>
      </c>
      <c r="D404" s="121">
        <v>43123</v>
      </c>
      <c r="E404" s="122" t="s">
        <v>1838</v>
      </c>
      <c r="F404" s="122" t="s">
        <v>11</v>
      </c>
      <c r="G404" s="122">
        <v>10298</v>
      </c>
      <c r="H404" s="126"/>
      <c r="I404" s="130" t="s">
        <v>4055</v>
      </c>
      <c r="J404" s="126"/>
      <c r="K404" s="126"/>
      <c r="L404" s="126"/>
      <c r="M404" s="126"/>
      <c r="N404" s="216">
        <v>2478.7800000000002</v>
      </c>
      <c r="O404" s="216">
        <v>0</v>
      </c>
      <c r="P404" s="126" t="s">
        <v>1318</v>
      </c>
    </row>
    <row r="405" spans="1:16" ht="63.75">
      <c r="A405" s="126" t="s">
        <v>621</v>
      </c>
      <c r="B405" s="126"/>
      <c r="C405" s="127" t="s">
        <v>715</v>
      </c>
      <c r="D405" s="121">
        <v>43123</v>
      </c>
      <c r="E405" s="122" t="s">
        <v>1839</v>
      </c>
      <c r="F405" s="122" t="s">
        <v>11</v>
      </c>
      <c r="G405" s="122">
        <v>10440</v>
      </c>
      <c r="H405" s="126"/>
      <c r="I405" s="130" t="s">
        <v>4056</v>
      </c>
      <c r="J405" s="126"/>
      <c r="K405" s="126"/>
      <c r="L405" s="126"/>
      <c r="M405" s="126"/>
      <c r="N405" s="216">
        <v>12653.4</v>
      </c>
      <c r="O405" s="216">
        <v>0</v>
      </c>
      <c r="P405" s="126" t="s">
        <v>1318</v>
      </c>
    </row>
    <row r="406" spans="1:16" ht="63.75">
      <c r="A406" s="126" t="s">
        <v>621</v>
      </c>
      <c r="B406" s="126"/>
      <c r="C406" s="127" t="s">
        <v>715</v>
      </c>
      <c r="D406" s="121">
        <v>43123</v>
      </c>
      <c r="E406" s="122" t="s">
        <v>1840</v>
      </c>
      <c r="F406" s="122" t="s">
        <v>11</v>
      </c>
      <c r="G406" s="122">
        <v>10439</v>
      </c>
      <c r="H406" s="126"/>
      <c r="I406" s="130" t="s">
        <v>4057</v>
      </c>
      <c r="J406" s="126"/>
      <c r="K406" s="126"/>
      <c r="L406" s="126"/>
      <c r="M406" s="126"/>
      <c r="N406" s="216">
        <v>5318.89</v>
      </c>
      <c r="O406" s="216">
        <v>0</v>
      </c>
      <c r="P406" s="126" t="s">
        <v>1318</v>
      </c>
    </row>
    <row r="407" spans="1:16" ht="102">
      <c r="A407" s="126">
        <v>132</v>
      </c>
      <c r="B407" s="126"/>
      <c r="C407" s="127" t="s">
        <v>729</v>
      </c>
      <c r="D407" s="121">
        <v>43123</v>
      </c>
      <c r="E407" s="122" t="s">
        <v>1841</v>
      </c>
      <c r="F407" s="122" t="s">
        <v>15</v>
      </c>
      <c r="G407" s="122">
        <v>4213</v>
      </c>
      <c r="H407" s="126"/>
      <c r="I407" s="130" t="s">
        <v>4058</v>
      </c>
      <c r="J407" s="126"/>
      <c r="K407" s="126"/>
      <c r="L407" s="126"/>
      <c r="M407" s="126"/>
      <c r="N407" s="216">
        <v>340.8</v>
      </c>
      <c r="O407" s="216">
        <v>0</v>
      </c>
      <c r="P407" s="126" t="s">
        <v>1318</v>
      </c>
    </row>
    <row r="408" spans="1:16" ht="76.5">
      <c r="A408" s="126">
        <v>15</v>
      </c>
      <c r="B408" s="126"/>
      <c r="C408" s="127" t="s">
        <v>692</v>
      </c>
      <c r="D408" s="121">
        <v>43123</v>
      </c>
      <c r="E408" s="122" t="s">
        <v>1842</v>
      </c>
      <c r="F408" s="122" t="s">
        <v>15</v>
      </c>
      <c r="G408" s="122">
        <v>4211</v>
      </c>
      <c r="H408" s="126"/>
      <c r="I408" s="130" t="s">
        <v>4059</v>
      </c>
      <c r="J408" s="126"/>
      <c r="K408" s="126"/>
      <c r="L408" s="126"/>
      <c r="M408" s="126"/>
      <c r="N408" s="216">
        <v>1071.45</v>
      </c>
      <c r="O408" s="216">
        <v>0</v>
      </c>
      <c r="P408" s="126" t="s">
        <v>1318</v>
      </c>
    </row>
    <row r="409" spans="1:16" ht="89.25">
      <c r="A409" s="126">
        <v>594</v>
      </c>
      <c r="B409" s="126"/>
      <c r="C409" s="127" t="s">
        <v>113</v>
      </c>
      <c r="D409" s="121">
        <v>43123</v>
      </c>
      <c r="E409" s="122" t="s">
        <v>1843</v>
      </c>
      <c r="F409" s="122" t="s">
        <v>15</v>
      </c>
      <c r="G409" s="122">
        <v>4214</v>
      </c>
      <c r="H409" s="126"/>
      <c r="I409" s="130" t="s">
        <v>4060</v>
      </c>
      <c r="J409" s="126"/>
      <c r="K409" s="126"/>
      <c r="L409" s="126"/>
      <c r="M409" s="126"/>
      <c r="N409" s="216">
        <v>716.93</v>
      </c>
      <c r="O409" s="216">
        <v>0</v>
      </c>
      <c r="P409" s="126" t="s">
        <v>1318</v>
      </c>
    </row>
    <row r="410" spans="1:16" ht="89.25">
      <c r="A410" s="126">
        <v>594</v>
      </c>
      <c r="B410" s="126"/>
      <c r="C410" s="127" t="s">
        <v>113</v>
      </c>
      <c r="D410" s="121">
        <v>43123</v>
      </c>
      <c r="E410" s="122" t="s">
        <v>1844</v>
      </c>
      <c r="F410" s="122" t="s">
        <v>15</v>
      </c>
      <c r="G410" s="122">
        <v>4212</v>
      </c>
      <c r="H410" s="126"/>
      <c r="I410" s="130" t="s">
        <v>4061</v>
      </c>
      <c r="J410" s="126"/>
      <c r="K410" s="126"/>
      <c r="L410" s="126"/>
      <c r="M410" s="126"/>
      <c r="N410" s="216">
        <v>276.31</v>
      </c>
      <c r="O410" s="216">
        <v>0</v>
      </c>
      <c r="P410" s="126" t="s">
        <v>1318</v>
      </c>
    </row>
    <row r="411" spans="1:16" ht="63.75">
      <c r="A411" s="126">
        <v>513</v>
      </c>
      <c r="B411" s="126"/>
      <c r="C411" s="127" t="s">
        <v>201</v>
      </c>
      <c r="D411" s="121">
        <v>43123</v>
      </c>
      <c r="E411" s="122" t="s">
        <v>1845</v>
      </c>
      <c r="F411" s="122" t="s">
        <v>15</v>
      </c>
      <c r="G411" s="122">
        <v>647733</v>
      </c>
      <c r="H411" s="126"/>
      <c r="I411" s="130" t="s">
        <v>4062</v>
      </c>
      <c r="J411" s="126"/>
      <c r="K411" s="126"/>
      <c r="L411" s="126"/>
      <c r="M411" s="126"/>
      <c r="N411" s="216">
        <v>287.14999999999998</v>
      </c>
      <c r="O411" s="216">
        <v>0</v>
      </c>
      <c r="P411" s="126" t="s">
        <v>1318</v>
      </c>
    </row>
    <row r="412" spans="1:16" ht="63.75">
      <c r="A412" s="126">
        <v>10</v>
      </c>
      <c r="B412" s="126"/>
      <c r="C412" s="127" t="s">
        <v>691</v>
      </c>
      <c r="D412" s="121">
        <v>43123</v>
      </c>
      <c r="E412" s="122" t="s">
        <v>1846</v>
      </c>
      <c r="F412" s="122" t="s">
        <v>15</v>
      </c>
      <c r="G412" s="122">
        <v>647906</v>
      </c>
      <c r="H412" s="126"/>
      <c r="I412" s="130" t="s">
        <v>4063</v>
      </c>
      <c r="J412" s="126"/>
      <c r="K412" s="126"/>
      <c r="L412" s="126"/>
      <c r="M412" s="126"/>
      <c r="N412" s="216">
        <v>50</v>
      </c>
      <c r="O412" s="216">
        <v>0</v>
      </c>
      <c r="P412" s="126" t="s">
        <v>1318</v>
      </c>
    </row>
    <row r="413" spans="1:16" ht="51">
      <c r="A413" s="126">
        <v>10</v>
      </c>
      <c r="B413" s="126"/>
      <c r="C413" s="127" t="s">
        <v>691</v>
      </c>
      <c r="D413" s="121">
        <v>43123</v>
      </c>
      <c r="E413" s="122" t="s">
        <v>1847</v>
      </c>
      <c r="F413" s="122" t="s">
        <v>15</v>
      </c>
      <c r="G413" s="122">
        <v>647910</v>
      </c>
      <c r="H413" s="126"/>
      <c r="I413" s="130" t="s">
        <v>4064</v>
      </c>
      <c r="J413" s="126"/>
      <c r="K413" s="126"/>
      <c r="L413" s="126"/>
      <c r="M413" s="126"/>
      <c r="N413" s="216">
        <v>50</v>
      </c>
      <c r="O413" s="216">
        <v>0</v>
      </c>
      <c r="P413" s="126" t="s">
        <v>1318</v>
      </c>
    </row>
    <row r="414" spans="1:16" ht="76.5">
      <c r="A414" s="126" t="s">
        <v>621</v>
      </c>
      <c r="B414" s="126"/>
      <c r="C414" s="127" t="s">
        <v>715</v>
      </c>
      <c r="D414" s="121">
        <v>43123</v>
      </c>
      <c r="E414" s="122" t="s">
        <v>1848</v>
      </c>
      <c r="F414" s="122" t="s">
        <v>11</v>
      </c>
      <c r="G414" s="122">
        <v>10318</v>
      </c>
      <c r="H414" s="126"/>
      <c r="I414" s="130" t="s">
        <v>4065</v>
      </c>
      <c r="J414" s="126"/>
      <c r="K414" s="126"/>
      <c r="L414" s="126"/>
      <c r="M414" s="126"/>
      <c r="N414" s="216">
        <v>1260.8599999999999</v>
      </c>
      <c r="O414" s="216">
        <v>0</v>
      </c>
      <c r="P414" s="126" t="s">
        <v>1318</v>
      </c>
    </row>
    <row r="415" spans="1:16" ht="51">
      <c r="A415" s="126">
        <v>513</v>
      </c>
      <c r="B415" s="126"/>
      <c r="C415" s="127" t="s">
        <v>201</v>
      </c>
      <c r="D415" s="121">
        <v>43123</v>
      </c>
      <c r="E415" s="122" t="s">
        <v>1849</v>
      </c>
      <c r="F415" s="122" t="s">
        <v>15</v>
      </c>
      <c r="G415" s="122">
        <v>647915</v>
      </c>
      <c r="H415" s="126"/>
      <c r="I415" s="130" t="s">
        <v>4066</v>
      </c>
      <c r="J415" s="126"/>
      <c r="K415" s="126"/>
      <c r="L415" s="126"/>
      <c r="M415" s="126"/>
      <c r="N415" s="216">
        <v>50</v>
      </c>
      <c r="O415" s="216">
        <v>0</v>
      </c>
      <c r="P415" s="126" t="s">
        <v>1318</v>
      </c>
    </row>
    <row r="416" spans="1:16" ht="51">
      <c r="A416" s="126">
        <v>10</v>
      </c>
      <c r="B416" s="126"/>
      <c r="C416" s="127" t="s">
        <v>691</v>
      </c>
      <c r="D416" s="121">
        <v>43123</v>
      </c>
      <c r="E416" s="122" t="s">
        <v>1850</v>
      </c>
      <c r="F416" s="122" t="s">
        <v>15</v>
      </c>
      <c r="G416" s="122">
        <v>647917</v>
      </c>
      <c r="H416" s="126"/>
      <c r="I416" s="130" t="s">
        <v>4067</v>
      </c>
      <c r="J416" s="126"/>
      <c r="K416" s="126"/>
      <c r="L416" s="126"/>
      <c r="M416" s="126"/>
      <c r="N416" s="216">
        <v>50</v>
      </c>
      <c r="O416" s="216">
        <v>0</v>
      </c>
      <c r="P416" s="126" t="s">
        <v>1318</v>
      </c>
    </row>
    <row r="417" spans="1:16" ht="51">
      <c r="A417" s="126">
        <v>513</v>
      </c>
      <c r="B417" s="126"/>
      <c r="C417" s="127" t="s">
        <v>201</v>
      </c>
      <c r="D417" s="121">
        <v>43123</v>
      </c>
      <c r="E417" s="122" t="s">
        <v>1851</v>
      </c>
      <c r="F417" s="122" t="s">
        <v>15</v>
      </c>
      <c r="G417" s="122">
        <v>648043</v>
      </c>
      <c r="H417" s="126"/>
      <c r="I417" s="130" t="s">
        <v>3932</v>
      </c>
      <c r="J417" s="126"/>
      <c r="K417" s="126"/>
      <c r="L417" s="126"/>
      <c r="M417" s="126"/>
      <c r="N417" s="216">
        <v>50</v>
      </c>
      <c r="O417" s="216">
        <v>0</v>
      </c>
      <c r="P417" s="126" t="s">
        <v>1318</v>
      </c>
    </row>
    <row r="418" spans="1:16" ht="63.75">
      <c r="A418" s="126">
        <v>10</v>
      </c>
      <c r="B418" s="126"/>
      <c r="C418" s="127" t="s">
        <v>691</v>
      </c>
      <c r="D418" s="121">
        <v>43123</v>
      </c>
      <c r="E418" s="122" t="s">
        <v>1852</v>
      </c>
      <c r="F418" s="122" t="s">
        <v>15</v>
      </c>
      <c r="G418" s="122">
        <v>648047</v>
      </c>
      <c r="H418" s="126"/>
      <c r="I418" s="130" t="s">
        <v>4068</v>
      </c>
      <c r="J418" s="126"/>
      <c r="K418" s="126"/>
      <c r="L418" s="126"/>
      <c r="M418" s="126"/>
      <c r="N418" s="216">
        <v>50</v>
      </c>
      <c r="O418" s="216">
        <v>0</v>
      </c>
      <c r="P418" s="126" t="s">
        <v>1318</v>
      </c>
    </row>
    <row r="419" spans="1:16" ht="63.75">
      <c r="A419" s="126" t="s">
        <v>623</v>
      </c>
      <c r="B419" s="126"/>
      <c r="C419" s="127" t="s">
        <v>716</v>
      </c>
      <c r="D419" s="121">
        <v>43123</v>
      </c>
      <c r="E419" s="122" t="s">
        <v>1853</v>
      </c>
      <c r="F419" s="122" t="s">
        <v>1319</v>
      </c>
      <c r="G419" s="122">
        <v>16406817</v>
      </c>
      <c r="H419" s="126"/>
      <c r="I419" s="130" t="s">
        <v>4069</v>
      </c>
      <c r="J419" s="126"/>
      <c r="K419" s="126"/>
      <c r="L419" s="126"/>
      <c r="M419" s="126"/>
      <c r="N419" s="216">
        <v>2700</v>
      </c>
      <c r="O419" s="216">
        <v>0</v>
      </c>
      <c r="P419" s="126" t="s">
        <v>1318</v>
      </c>
    </row>
    <row r="420" spans="1:16" ht="63.75">
      <c r="A420" s="126" t="s">
        <v>623</v>
      </c>
      <c r="B420" s="126"/>
      <c r="C420" s="127" t="s">
        <v>716</v>
      </c>
      <c r="D420" s="121">
        <v>43123</v>
      </c>
      <c r="E420" s="122" t="s">
        <v>1854</v>
      </c>
      <c r="F420" s="122" t="s">
        <v>1319</v>
      </c>
      <c r="G420" s="122">
        <v>16406814</v>
      </c>
      <c r="H420" s="126"/>
      <c r="I420" s="130" t="s">
        <v>4070</v>
      </c>
      <c r="J420" s="126"/>
      <c r="K420" s="126"/>
      <c r="L420" s="126"/>
      <c r="M420" s="126"/>
      <c r="N420" s="216">
        <v>3000</v>
      </c>
      <c r="O420" s="216">
        <v>0</v>
      </c>
      <c r="P420" s="126" t="s">
        <v>1318</v>
      </c>
    </row>
    <row r="421" spans="1:16" ht="63.75">
      <c r="A421" s="126" t="s">
        <v>623</v>
      </c>
      <c r="B421" s="126"/>
      <c r="C421" s="127" t="s">
        <v>716</v>
      </c>
      <c r="D421" s="121">
        <v>43123</v>
      </c>
      <c r="E421" s="122" t="s">
        <v>1855</v>
      </c>
      <c r="F421" s="122" t="s">
        <v>1319</v>
      </c>
      <c r="G421" s="122">
        <v>16406001</v>
      </c>
      <c r="H421" s="126"/>
      <c r="I421" s="130" t="s">
        <v>4071</v>
      </c>
      <c r="J421" s="126"/>
      <c r="K421" s="126"/>
      <c r="L421" s="126"/>
      <c r="M421" s="126"/>
      <c r="N421" s="216">
        <v>2250</v>
      </c>
      <c r="O421" s="216">
        <v>0</v>
      </c>
      <c r="P421" s="126" t="s">
        <v>1318</v>
      </c>
    </row>
    <row r="422" spans="1:16" ht="63.75">
      <c r="A422" s="126" t="s">
        <v>623</v>
      </c>
      <c r="B422" s="126"/>
      <c r="C422" s="127" t="s">
        <v>716</v>
      </c>
      <c r="D422" s="121">
        <v>43123</v>
      </c>
      <c r="E422" s="122" t="s">
        <v>1856</v>
      </c>
      <c r="F422" s="122" t="s">
        <v>1319</v>
      </c>
      <c r="G422" s="122">
        <v>16405999</v>
      </c>
      <c r="H422" s="126"/>
      <c r="I422" s="130" t="s">
        <v>4072</v>
      </c>
      <c r="J422" s="126"/>
      <c r="K422" s="126"/>
      <c r="L422" s="126"/>
      <c r="M422" s="126"/>
      <c r="N422" s="216">
        <v>18000</v>
      </c>
      <c r="O422" s="216">
        <v>0</v>
      </c>
      <c r="P422" s="126" t="s">
        <v>1318</v>
      </c>
    </row>
    <row r="423" spans="1:16" ht="63.75">
      <c r="A423" s="126" t="s">
        <v>623</v>
      </c>
      <c r="B423" s="126"/>
      <c r="C423" s="127" t="s">
        <v>716</v>
      </c>
      <c r="D423" s="121">
        <v>43123</v>
      </c>
      <c r="E423" s="122" t="s">
        <v>1857</v>
      </c>
      <c r="F423" s="122" t="s">
        <v>1319</v>
      </c>
      <c r="G423" s="122">
        <v>16405997</v>
      </c>
      <c r="H423" s="126"/>
      <c r="I423" s="130" t="s">
        <v>4073</v>
      </c>
      <c r="J423" s="126"/>
      <c r="K423" s="126"/>
      <c r="L423" s="126"/>
      <c r="M423" s="126"/>
      <c r="N423" s="216">
        <v>18000</v>
      </c>
      <c r="O423" s="216">
        <v>0</v>
      </c>
      <c r="P423" s="126" t="s">
        <v>1318</v>
      </c>
    </row>
    <row r="424" spans="1:16" ht="63.75">
      <c r="A424" s="126" t="s">
        <v>623</v>
      </c>
      <c r="B424" s="126"/>
      <c r="C424" s="127" t="s">
        <v>716</v>
      </c>
      <c r="D424" s="121">
        <v>43123</v>
      </c>
      <c r="E424" s="122" t="s">
        <v>1858</v>
      </c>
      <c r="F424" s="122" t="s">
        <v>1319</v>
      </c>
      <c r="G424" s="122">
        <v>16405994</v>
      </c>
      <c r="H424" s="126"/>
      <c r="I424" s="130" t="s">
        <v>4074</v>
      </c>
      <c r="J424" s="126"/>
      <c r="K424" s="126"/>
      <c r="L424" s="126"/>
      <c r="M424" s="126"/>
      <c r="N424" s="216">
        <v>4500</v>
      </c>
      <c r="O424" s="216">
        <v>0</v>
      </c>
      <c r="P424" s="126" t="s">
        <v>1318</v>
      </c>
    </row>
    <row r="425" spans="1:16" ht="63.75">
      <c r="A425" s="126" t="s">
        <v>623</v>
      </c>
      <c r="B425" s="126"/>
      <c r="C425" s="127" t="s">
        <v>716</v>
      </c>
      <c r="D425" s="121">
        <v>43123</v>
      </c>
      <c r="E425" s="122" t="s">
        <v>1859</v>
      </c>
      <c r="F425" s="122" t="s">
        <v>1319</v>
      </c>
      <c r="G425" s="122">
        <v>16405992</v>
      </c>
      <c r="H425" s="126"/>
      <c r="I425" s="130" t="s">
        <v>4075</v>
      </c>
      <c r="J425" s="126"/>
      <c r="K425" s="126"/>
      <c r="L425" s="126"/>
      <c r="M425" s="126"/>
      <c r="N425" s="216">
        <v>8100</v>
      </c>
      <c r="O425" s="216">
        <v>0</v>
      </c>
      <c r="P425" s="126" t="s">
        <v>1318</v>
      </c>
    </row>
    <row r="426" spans="1:16" ht="63.75">
      <c r="A426" s="126" t="s">
        <v>623</v>
      </c>
      <c r="B426" s="126"/>
      <c r="C426" s="127" t="s">
        <v>716</v>
      </c>
      <c r="D426" s="121">
        <v>43123</v>
      </c>
      <c r="E426" s="122" t="s">
        <v>1860</v>
      </c>
      <c r="F426" s="122" t="s">
        <v>1319</v>
      </c>
      <c r="G426" s="122">
        <v>16405986</v>
      </c>
      <c r="H426" s="126"/>
      <c r="I426" s="130" t="s">
        <v>4076</v>
      </c>
      <c r="J426" s="126"/>
      <c r="K426" s="126"/>
      <c r="L426" s="126"/>
      <c r="M426" s="126"/>
      <c r="N426" s="216">
        <v>10575</v>
      </c>
      <c r="O426" s="216">
        <v>0</v>
      </c>
      <c r="P426" s="126" t="s">
        <v>1318</v>
      </c>
    </row>
    <row r="427" spans="1:16" ht="63.75">
      <c r="A427" s="126" t="s">
        <v>623</v>
      </c>
      <c r="B427" s="126"/>
      <c r="C427" s="127" t="s">
        <v>716</v>
      </c>
      <c r="D427" s="121">
        <v>43123</v>
      </c>
      <c r="E427" s="122" t="s">
        <v>1861</v>
      </c>
      <c r="F427" s="122" t="s">
        <v>1319</v>
      </c>
      <c r="G427" s="122">
        <v>16405925</v>
      </c>
      <c r="H427" s="126"/>
      <c r="I427" s="130" t="s">
        <v>4077</v>
      </c>
      <c r="J427" s="126"/>
      <c r="K427" s="126"/>
      <c r="L427" s="126"/>
      <c r="M427" s="126"/>
      <c r="N427" s="216">
        <v>1800</v>
      </c>
      <c r="O427" s="216">
        <v>0</v>
      </c>
      <c r="P427" s="126" t="s">
        <v>1318</v>
      </c>
    </row>
    <row r="428" spans="1:16" ht="63.75">
      <c r="A428" s="126" t="s">
        <v>623</v>
      </c>
      <c r="B428" s="126"/>
      <c r="C428" s="127" t="s">
        <v>716</v>
      </c>
      <c r="D428" s="121">
        <v>43123</v>
      </c>
      <c r="E428" s="122" t="s">
        <v>1862</v>
      </c>
      <c r="F428" s="122" t="s">
        <v>1319</v>
      </c>
      <c r="G428" s="122">
        <v>16405924</v>
      </c>
      <c r="H428" s="126"/>
      <c r="I428" s="130" t="s">
        <v>4078</v>
      </c>
      <c r="J428" s="126"/>
      <c r="K428" s="126"/>
      <c r="L428" s="126"/>
      <c r="M428" s="126"/>
      <c r="N428" s="216">
        <v>15750</v>
      </c>
      <c r="O428" s="216">
        <v>0</v>
      </c>
      <c r="P428" s="126" t="s">
        <v>1318</v>
      </c>
    </row>
    <row r="429" spans="1:16" ht="63.75">
      <c r="A429" s="126" t="s">
        <v>623</v>
      </c>
      <c r="B429" s="126"/>
      <c r="C429" s="127" t="s">
        <v>716</v>
      </c>
      <c r="D429" s="121">
        <v>43123</v>
      </c>
      <c r="E429" s="122" t="s">
        <v>1863</v>
      </c>
      <c r="F429" s="122" t="s">
        <v>1319</v>
      </c>
      <c r="G429" s="122">
        <v>16405915</v>
      </c>
      <c r="H429" s="126"/>
      <c r="I429" s="130" t="s">
        <v>4079</v>
      </c>
      <c r="J429" s="126"/>
      <c r="K429" s="126"/>
      <c r="L429" s="126"/>
      <c r="M429" s="126"/>
      <c r="N429" s="216">
        <v>14175</v>
      </c>
      <c r="O429" s="216">
        <v>0</v>
      </c>
      <c r="P429" s="126" t="s">
        <v>1318</v>
      </c>
    </row>
    <row r="430" spans="1:16" ht="63.75">
      <c r="A430" s="126" t="s">
        <v>623</v>
      </c>
      <c r="B430" s="126"/>
      <c r="C430" s="127" t="s">
        <v>716</v>
      </c>
      <c r="D430" s="121">
        <v>43123</v>
      </c>
      <c r="E430" s="122" t="s">
        <v>1864</v>
      </c>
      <c r="F430" s="122" t="s">
        <v>1319</v>
      </c>
      <c r="G430" s="122">
        <v>16405912</v>
      </c>
      <c r="H430" s="126"/>
      <c r="I430" s="130" t="s">
        <v>4080</v>
      </c>
      <c r="J430" s="126"/>
      <c r="K430" s="126"/>
      <c r="L430" s="126"/>
      <c r="M430" s="126"/>
      <c r="N430" s="216">
        <v>2250</v>
      </c>
      <c r="O430" s="216">
        <v>0</v>
      </c>
      <c r="P430" s="126" t="s">
        <v>1318</v>
      </c>
    </row>
    <row r="431" spans="1:16" ht="63.75">
      <c r="A431" s="126" t="s">
        <v>623</v>
      </c>
      <c r="B431" s="126"/>
      <c r="C431" s="127" t="s">
        <v>716</v>
      </c>
      <c r="D431" s="121">
        <v>43123</v>
      </c>
      <c r="E431" s="122" t="s">
        <v>1865</v>
      </c>
      <c r="F431" s="122" t="s">
        <v>1319</v>
      </c>
      <c r="G431" s="122">
        <v>16405911</v>
      </c>
      <c r="H431" s="126"/>
      <c r="I431" s="130" t="s">
        <v>4081</v>
      </c>
      <c r="J431" s="126"/>
      <c r="K431" s="126"/>
      <c r="L431" s="126"/>
      <c r="M431" s="126"/>
      <c r="N431" s="216">
        <v>6750</v>
      </c>
      <c r="O431" s="216">
        <v>0</v>
      </c>
      <c r="P431" s="126" t="s">
        <v>1318</v>
      </c>
    </row>
    <row r="432" spans="1:16" ht="63.75">
      <c r="A432" s="126" t="s">
        <v>623</v>
      </c>
      <c r="B432" s="126"/>
      <c r="C432" s="127" t="s">
        <v>716</v>
      </c>
      <c r="D432" s="121">
        <v>43123</v>
      </c>
      <c r="E432" s="122" t="s">
        <v>1866</v>
      </c>
      <c r="F432" s="122" t="s">
        <v>1319</v>
      </c>
      <c r="G432" s="122">
        <v>16405565</v>
      </c>
      <c r="H432" s="126"/>
      <c r="I432" s="130" t="s">
        <v>4082</v>
      </c>
      <c r="J432" s="126"/>
      <c r="K432" s="126"/>
      <c r="L432" s="126"/>
      <c r="M432" s="126"/>
      <c r="N432" s="216">
        <v>15750</v>
      </c>
      <c r="O432" s="216">
        <v>0</v>
      </c>
      <c r="P432" s="126" t="s">
        <v>1318</v>
      </c>
    </row>
    <row r="433" spans="1:16" ht="63.75">
      <c r="A433" s="126" t="s">
        <v>623</v>
      </c>
      <c r="B433" s="126"/>
      <c r="C433" s="127" t="s">
        <v>716</v>
      </c>
      <c r="D433" s="121">
        <v>43123</v>
      </c>
      <c r="E433" s="122" t="s">
        <v>1867</v>
      </c>
      <c r="F433" s="122" t="s">
        <v>1319</v>
      </c>
      <c r="G433" s="122">
        <v>16405519</v>
      </c>
      <c r="H433" s="126"/>
      <c r="I433" s="130" t="s">
        <v>4083</v>
      </c>
      <c r="J433" s="126"/>
      <c r="K433" s="126"/>
      <c r="L433" s="126"/>
      <c r="M433" s="126"/>
      <c r="N433" s="216">
        <v>13500</v>
      </c>
      <c r="O433" s="216">
        <v>0</v>
      </c>
      <c r="P433" s="126" t="s">
        <v>1318</v>
      </c>
    </row>
    <row r="434" spans="1:16" ht="63.75">
      <c r="A434" s="126">
        <v>10</v>
      </c>
      <c r="B434" s="126"/>
      <c r="C434" s="127" t="s">
        <v>691</v>
      </c>
      <c r="D434" s="121">
        <v>43124</v>
      </c>
      <c r="E434" s="122" t="s">
        <v>1868</v>
      </c>
      <c r="F434" s="122" t="s">
        <v>6</v>
      </c>
      <c r="G434" s="122">
        <v>649042</v>
      </c>
      <c r="H434" s="126"/>
      <c r="I434" s="130" t="s">
        <v>4084</v>
      </c>
      <c r="J434" s="126"/>
      <c r="K434" s="126"/>
      <c r="L434" s="126"/>
      <c r="M434" s="126"/>
      <c r="N434" s="216">
        <v>0</v>
      </c>
      <c r="O434" s="216">
        <v>9638.2999999999993</v>
      </c>
      <c r="P434" s="126" t="s">
        <v>1318</v>
      </c>
    </row>
    <row r="435" spans="1:16" ht="51">
      <c r="A435" s="126">
        <v>342</v>
      </c>
      <c r="B435" s="126"/>
      <c r="C435" s="127" t="s">
        <v>817</v>
      </c>
      <c r="D435" s="121">
        <v>43124</v>
      </c>
      <c r="E435" s="122" t="s">
        <v>1869</v>
      </c>
      <c r="F435" s="122" t="s">
        <v>6</v>
      </c>
      <c r="G435" s="122">
        <v>933746</v>
      </c>
      <c r="H435" s="126"/>
      <c r="I435" s="130" t="s">
        <v>1396</v>
      </c>
      <c r="J435" s="126"/>
      <c r="K435" s="126"/>
      <c r="L435" s="126"/>
      <c r="M435" s="126"/>
      <c r="N435" s="216">
        <v>0</v>
      </c>
      <c r="O435" s="216">
        <v>3014153.98</v>
      </c>
      <c r="P435" s="126" t="s">
        <v>1318</v>
      </c>
    </row>
    <row r="436" spans="1:16" ht="76.5">
      <c r="A436" s="126" t="s">
        <v>621</v>
      </c>
      <c r="B436" s="126"/>
      <c r="C436" s="127" t="s">
        <v>715</v>
      </c>
      <c r="D436" s="121">
        <v>43124</v>
      </c>
      <c r="E436" s="122" t="s">
        <v>1870</v>
      </c>
      <c r="F436" s="122" t="s">
        <v>6</v>
      </c>
      <c r="G436" s="122">
        <v>934003</v>
      </c>
      <c r="H436" s="126"/>
      <c r="I436" s="130" t="s">
        <v>4085</v>
      </c>
      <c r="J436" s="126"/>
      <c r="K436" s="126"/>
      <c r="L436" s="126"/>
      <c r="M436" s="126"/>
      <c r="N436" s="216">
        <v>0</v>
      </c>
      <c r="O436" s="216">
        <v>140000</v>
      </c>
      <c r="P436" s="126" t="s">
        <v>1318</v>
      </c>
    </row>
    <row r="437" spans="1:16" ht="76.5">
      <c r="A437" s="126">
        <v>25</v>
      </c>
      <c r="B437" s="126"/>
      <c r="C437" s="127" t="s">
        <v>695</v>
      </c>
      <c r="D437" s="121">
        <v>43124</v>
      </c>
      <c r="E437" s="122" t="s">
        <v>1871</v>
      </c>
      <c r="F437" s="122" t="s">
        <v>6</v>
      </c>
      <c r="G437" s="122">
        <v>911632</v>
      </c>
      <c r="H437" s="126"/>
      <c r="I437" s="130" t="s">
        <v>4086</v>
      </c>
      <c r="J437" s="126"/>
      <c r="K437" s="126"/>
      <c r="L437" s="126"/>
      <c r="M437" s="126"/>
      <c r="N437" s="216">
        <v>0</v>
      </c>
      <c r="O437" s="216">
        <v>373927.36</v>
      </c>
      <c r="P437" s="126" t="s">
        <v>1318</v>
      </c>
    </row>
    <row r="438" spans="1:16" ht="76.5">
      <c r="A438" s="126">
        <v>25</v>
      </c>
      <c r="B438" s="126"/>
      <c r="C438" s="127" t="s">
        <v>695</v>
      </c>
      <c r="D438" s="121">
        <v>43124</v>
      </c>
      <c r="E438" s="122" t="s">
        <v>1872</v>
      </c>
      <c r="F438" s="122" t="s">
        <v>6</v>
      </c>
      <c r="G438" s="122">
        <v>911690</v>
      </c>
      <c r="H438" s="126"/>
      <c r="I438" s="130" t="s">
        <v>4087</v>
      </c>
      <c r="J438" s="126"/>
      <c r="K438" s="126"/>
      <c r="L438" s="126"/>
      <c r="M438" s="126"/>
      <c r="N438" s="216">
        <v>0</v>
      </c>
      <c r="O438" s="216">
        <v>438272.16</v>
      </c>
      <c r="P438" s="126" t="s">
        <v>1318</v>
      </c>
    </row>
    <row r="439" spans="1:16" ht="63.75">
      <c r="A439" s="126">
        <v>25</v>
      </c>
      <c r="B439" s="126"/>
      <c r="C439" s="127" t="s">
        <v>695</v>
      </c>
      <c r="D439" s="121">
        <v>43124</v>
      </c>
      <c r="E439" s="122" t="s">
        <v>1873</v>
      </c>
      <c r="F439" s="122" t="s">
        <v>6</v>
      </c>
      <c r="G439" s="122">
        <v>911692</v>
      </c>
      <c r="H439" s="126"/>
      <c r="I439" s="130" t="s">
        <v>4088</v>
      </c>
      <c r="J439" s="126"/>
      <c r="K439" s="126"/>
      <c r="L439" s="126"/>
      <c r="M439" s="126"/>
      <c r="N439" s="216">
        <v>0</v>
      </c>
      <c r="O439" s="216">
        <v>1768.86</v>
      </c>
      <c r="P439" s="126" t="s">
        <v>1318</v>
      </c>
    </row>
    <row r="440" spans="1:16" ht="63.75">
      <c r="A440" s="126" t="s">
        <v>621</v>
      </c>
      <c r="B440" s="126"/>
      <c r="C440" s="127" t="s">
        <v>715</v>
      </c>
      <c r="D440" s="121">
        <v>43124</v>
      </c>
      <c r="E440" s="122" t="s">
        <v>1874</v>
      </c>
      <c r="F440" s="122" t="s">
        <v>11</v>
      </c>
      <c r="G440" s="122">
        <v>911628</v>
      </c>
      <c r="H440" s="126"/>
      <c r="I440" s="130" t="s">
        <v>4089</v>
      </c>
      <c r="J440" s="126"/>
      <c r="K440" s="126"/>
      <c r="L440" s="126"/>
      <c r="M440" s="126"/>
      <c r="N440" s="216">
        <v>50</v>
      </c>
      <c r="O440" s="216">
        <v>0</v>
      </c>
      <c r="P440" s="126" t="s">
        <v>1318</v>
      </c>
    </row>
    <row r="441" spans="1:16" ht="63.75">
      <c r="A441" s="126">
        <v>513</v>
      </c>
      <c r="B441" s="126"/>
      <c r="C441" s="127" t="s">
        <v>201</v>
      </c>
      <c r="D441" s="121">
        <v>43124</v>
      </c>
      <c r="E441" s="122" t="s">
        <v>1875</v>
      </c>
      <c r="F441" s="122" t="s">
        <v>11</v>
      </c>
      <c r="G441" s="122">
        <v>911677</v>
      </c>
      <c r="H441" s="126"/>
      <c r="I441" s="130" t="s">
        <v>4090</v>
      </c>
      <c r="J441" s="126"/>
      <c r="K441" s="126"/>
      <c r="L441" s="126"/>
      <c r="M441" s="126"/>
      <c r="N441" s="216">
        <v>50</v>
      </c>
      <c r="O441" s="216">
        <v>0</v>
      </c>
      <c r="P441" s="126" t="s">
        <v>1318</v>
      </c>
    </row>
    <row r="442" spans="1:16" ht="63.75">
      <c r="A442" s="126">
        <v>197</v>
      </c>
      <c r="B442" s="126"/>
      <c r="C442" s="127" t="s">
        <v>755</v>
      </c>
      <c r="D442" s="121">
        <v>43124</v>
      </c>
      <c r="E442" s="122" t="s">
        <v>1876</v>
      </c>
      <c r="F442" s="122" t="s">
        <v>11</v>
      </c>
      <c r="G442" s="122">
        <v>911683</v>
      </c>
      <c r="H442" s="126"/>
      <c r="I442" s="130" t="s">
        <v>4091</v>
      </c>
      <c r="J442" s="126"/>
      <c r="K442" s="126"/>
      <c r="L442" s="126"/>
      <c r="M442" s="126"/>
      <c r="N442" s="216">
        <v>57.49</v>
      </c>
      <c r="O442" s="216">
        <v>0</v>
      </c>
      <c r="P442" s="126" t="s">
        <v>1318</v>
      </c>
    </row>
    <row r="443" spans="1:16" ht="63.75">
      <c r="A443" s="126">
        <v>197</v>
      </c>
      <c r="B443" s="126"/>
      <c r="C443" s="127" t="s">
        <v>755</v>
      </c>
      <c r="D443" s="121">
        <v>43124</v>
      </c>
      <c r="E443" s="122" t="s">
        <v>1877</v>
      </c>
      <c r="F443" s="122" t="s">
        <v>11</v>
      </c>
      <c r="G443" s="122">
        <v>911683</v>
      </c>
      <c r="H443" s="126"/>
      <c r="I443" s="130" t="s">
        <v>4092</v>
      </c>
      <c r="J443" s="126"/>
      <c r="K443" s="126"/>
      <c r="L443" s="126"/>
      <c r="M443" s="126"/>
      <c r="N443" s="216">
        <v>50</v>
      </c>
      <c r="O443" s="216">
        <v>0</v>
      </c>
      <c r="P443" s="126" t="s">
        <v>1318</v>
      </c>
    </row>
    <row r="444" spans="1:16" ht="63.75">
      <c r="A444" s="126">
        <v>197</v>
      </c>
      <c r="B444" s="126"/>
      <c r="C444" s="127" t="s">
        <v>755</v>
      </c>
      <c r="D444" s="121">
        <v>43124</v>
      </c>
      <c r="E444" s="122" t="s">
        <v>1878</v>
      </c>
      <c r="F444" s="122" t="s">
        <v>13</v>
      </c>
      <c r="G444" s="122">
        <v>911689</v>
      </c>
      <c r="H444" s="126"/>
      <c r="I444" s="130" t="s">
        <v>4093</v>
      </c>
      <c r="J444" s="126"/>
      <c r="K444" s="126"/>
      <c r="L444" s="126"/>
      <c r="M444" s="126"/>
      <c r="N444" s="216">
        <v>57.49</v>
      </c>
      <c r="O444" s="216">
        <v>0</v>
      </c>
      <c r="P444" s="126" t="s">
        <v>1318</v>
      </c>
    </row>
    <row r="445" spans="1:16" ht="63.75">
      <c r="A445" s="126">
        <v>197</v>
      </c>
      <c r="B445" s="126"/>
      <c r="C445" s="127" t="s">
        <v>755</v>
      </c>
      <c r="D445" s="121">
        <v>43124</v>
      </c>
      <c r="E445" s="122" t="s">
        <v>1879</v>
      </c>
      <c r="F445" s="122" t="s">
        <v>11</v>
      </c>
      <c r="G445" s="122">
        <v>911689</v>
      </c>
      <c r="H445" s="126"/>
      <c r="I445" s="130" t="s">
        <v>4094</v>
      </c>
      <c r="J445" s="126"/>
      <c r="K445" s="126"/>
      <c r="L445" s="126"/>
      <c r="M445" s="126"/>
      <c r="N445" s="216">
        <v>50</v>
      </c>
      <c r="O445" s="216">
        <v>0</v>
      </c>
      <c r="P445" s="126" t="s">
        <v>1318</v>
      </c>
    </row>
    <row r="446" spans="1:16" ht="76.5">
      <c r="A446" s="126">
        <v>10</v>
      </c>
      <c r="B446" s="126"/>
      <c r="C446" s="127" t="s">
        <v>691</v>
      </c>
      <c r="D446" s="121">
        <v>43124</v>
      </c>
      <c r="E446" s="122" t="s">
        <v>1880</v>
      </c>
      <c r="F446" s="122" t="s">
        <v>13</v>
      </c>
      <c r="G446" s="122">
        <v>911691</v>
      </c>
      <c r="H446" s="126"/>
      <c r="I446" s="130" t="s">
        <v>4095</v>
      </c>
      <c r="J446" s="126"/>
      <c r="K446" s="126"/>
      <c r="L446" s="126"/>
      <c r="M446" s="126"/>
      <c r="N446" s="216">
        <v>128.41</v>
      </c>
      <c r="O446" s="216">
        <v>0</v>
      </c>
      <c r="P446" s="126" t="s">
        <v>1318</v>
      </c>
    </row>
    <row r="447" spans="1:16" ht="63.75">
      <c r="A447" s="126">
        <v>10</v>
      </c>
      <c r="B447" s="126"/>
      <c r="C447" s="127" t="s">
        <v>691</v>
      </c>
      <c r="D447" s="121">
        <v>43124</v>
      </c>
      <c r="E447" s="122" t="s">
        <v>1881</v>
      </c>
      <c r="F447" s="122" t="s">
        <v>11</v>
      </c>
      <c r="G447" s="122">
        <v>911691</v>
      </c>
      <c r="H447" s="126"/>
      <c r="I447" s="130" t="s">
        <v>4096</v>
      </c>
      <c r="J447" s="126"/>
      <c r="K447" s="126"/>
      <c r="L447" s="126"/>
      <c r="M447" s="126"/>
      <c r="N447" s="216">
        <v>50</v>
      </c>
      <c r="O447" s="216">
        <v>0</v>
      </c>
      <c r="P447" s="126" t="s">
        <v>1318</v>
      </c>
    </row>
    <row r="448" spans="1:16" ht="51">
      <c r="A448" s="126">
        <v>119</v>
      </c>
      <c r="B448" s="126"/>
      <c r="C448" s="127" t="s">
        <v>724</v>
      </c>
      <c r="D448" s="121">
        <v>43124</v>
      </c>
      <c r="E448" s="122" t="s">
        <v>1882</v>
      </c>
      <c r="F448" s="122" t="s">
        <v>11</v>
      </c>
      <c r="G448" s="122">
        <v>911693</v>
      </c>
      <c r="H448" s="126"/>
      <c r="I448" s="130" t="s">
        <v>4097</v>
      </c>
      <c r="J448" s="126"/>
      <c r="K448" s="126"/>
      <c r="L448" s="126"/>
      <c r="M448" s="126"/>
      <c r="N448" s="216">
        <v>50</v>
      </c>
      <c r="O448" s="216">
        <v>0</v>
      </c>
      <c r="P448" s="126" t="s">
        <v>1318</v>
      </c>
    </row>
    <row r="449" spans="1:16" ht="63.75">
      <c r="A449" s="126">
        <v>197</v>
      </c>
      <c r="B449" s="126"/>
      <c r="C449" s="127" t="s">
        <v>755</v>
      </c>
      <c r="D449" s="121">
        <v>43124</v>
      </c>
      <c r="E449" s="122" t="s">
        <v>1883</v>
      </c>
      <c r="F449" s="122" t="s">
        <v>13</v>
      </c>
      <c r="G449" s="122">
        <v>911695</v>
      </c>
      <c r="H449" s="126"/>
      <c r="I449" s="130" t="s">
        <v>4098</v>
      </c>
      <c r="J449" s="126"/>
      <c r="K449" s="126"/>
      <c r="L449" s="126"/>
      <c r="M449" s="126"/>
      <c r="N449" s="216">
        <v>57.49</v>
      </c>
      <c r="O449" s="216">
        <v>0</v>
      </c>
      <c r="P449" s="126" t="s">
        <v>1318</v>
      </c>
    </row>
    <row r="450" spans="1:16" ht="63.75">
      <c r="A450" s="126">
        <v>197</v>
      </c>
      <c r="B450" s="126"/>
      <c r="C450" s="127" t="s">
        <v>755</v>
      </c>
      <c r="D450" s="121">
        <v>43124</v>
      </c>
      <c r="E450" s="122" t="s">
        <v>1884</v>
      </c>
      <c r="F450" s="122" t="s">
        <v>11</v>
      </c>
      <c r="G450" s="122">
        <v>911695</v>
      </c>
      <c r="H450" s="126"/>
      <c r="I450" s="130" t="s">
        <v>4099</v>
      </c>
      <c r="J450" s="126"/>
      <c r="K450" s="126"/>
      <c r="L450" s="126"/>
      <c r="M450" s="126"/>
      <c r="N450" s="216">
        <v>50</v>
      </c>
      <c r="O450" s="216">
        <v>0</v>
      </c>
      <c r="P450" s="126" t="s">
        <v>1318</v>
      </c>
    </row>
    <row r="451" spans="1:16" ht="38.25">
      <c r="A451" s="126">
        <v>117</v>
      </c>
      <c r="B451" s="126"/>
      <c r="C451" s="127" t="s">
        <v>723</v>
      </c>
      <c r="D451" s="121">
        <v>43124</v>
      </c>
      <c r="E451" s="122" t="s">
        <v>1885</v>
      </c>
      <c r="F451" s="122" t="s">
        <v>11</v>
      </c>
      <c r="G451" s="122">
        <v>911698</v>
      </c>
      <c r="H451" s="126"/>
      <c r="I451" s="130" t="s">
        <v>4100</v>
      </c>
      <c r="J451" s="126"/>
      <c r="K451" s="126"/>
      <c r="L451" s="126"/>
      <c r="M451" s="126"/>
      <c r="N451" s="216">
        <v>50</v>
      </c>
      <c r="O451" s="216">
        <v>0</v>
      </c>
      <c r="P451" s="126" t="s">
        <v>1318</v>
      </c>
    </row>
    <row r="452" spans="1:16" ht="51">
      <c r="A452" s="126">
        <v>119</v>
      </c>
      <c r="B452" s="126"/>
      <c r="C452" s="127" t="s">
        <v>724</v>
      </c>
      <c r="D452" s="121">
        <v>43124</v>
      </c>
      <c r="E452" s="122" t="s">
        <v>1886</v>
      </c>
      <c r="F452" s="122" t="s">
        <v>11</v>
      </c>
      <c r="G452" s="122">
        <v>911699</v>
      </c>
      <c r="H452" s="126"/>
      <c r="I452" s="130" t="s">
        <v>4101</v>
      </c>
      <c r="J452" s="126"/>
      <c r="K452" s="126"/>
      <c r="L452" s="126"/>
      <c r="M452" s="126"/>
      <c r="N452" s="216">
        <v>50</v>
      </c>
      <c r="O452" s="216">
        <v>0</v>
      </c>
      <c r="P452" s="126" t="s">
        <v>1318</v>
      </c>
    </row>
    <row r="453" spans="1:16" ht="63.75">
      <c r="A453" s="126">
        <v>46</v>
      </c>
      <c r="B453" s="126"/>
      <c r="C453" s="127" t="s">
        <v>699</v>
      </c>
      <c r="D453" s="121">
        <v>43124</v>
      </c>
      <c r="E453" s="122" t="s">
        <v>1887</v>
      </c>
      <c r="F453" s="122" t="s">
        <v>13</v>
      </c>
      <c r="G453" s="122">
        <v>911700</v>
      </c>
      <c r="H453" s="126"/>
      <c r="I453" s="130" t="s">
        <v>4102</v>
      </c>
      <c r="J453" s="126"/>
      <c r="K453" s="126"/>
      <c r="L453" s="126"/>
      <c r="M453" s="126"/>
      <c r="N453" s="216">
        <v>363.31</v>
      </c>
      <c r="O453" s="216">
        <v>0</v>
      </c>
      <c r="P453" s="126" t="s">
        <v>1318</v>
      </c>
    </row>
    <row r="454" spans="1:16" ht="63.75">
      <c r="A454" s="126">
        <v>46</v>
      </c>
      <c r="B454" s="126"/>
      <c r="C454" s="127" t="s">
        <v>699</v>
      </c>
      <c r="D454" s="121">
        <v>43124</v>
      </c>
      <c r="E454" s="122" t="s">
        <v>1888</v>
      </c>
      <c r="F454" s="122" t="s">
        <v>11</v>
      </c>
      <c r="G454" s="122">
        <v>911700</v>
      </c>
      <c r="H454" s="126"/>
      <c r="I454" s="130" t="s">
        <v>4103</v>
      </c>
      <c r="J454" s="126"/>
      <c r="K454" s="126"/>
      <c r="L454" s="126"/>
      <c r="M454" s="126"/>
      <c r="N454" s="216">
        <v>50</v>
      </c>
      <c r="O454" s="216">
        <v>0</v>
      </c>
      <c r="P454" s="126" t="s">
        <v>1318</v>
      </c>
    </row>
    <row r="455" spans="1:16" ht="51">
      <c r="A455" s="126">
        <v>16</v>
      </c>
      <c r="B455" s="126"/>
      <c r="C455" s="127" t="s">
        <v>693</v>
      </c>
      <c r="D455" s="121">
        <v>43124</v>
      </c>
      <c r="E455" s="122" t="s">
        <v>1889</v>
      </c>
      <c r="F455" s="122" t="s">
        <v>13</v>
      </c>
      <c r="G455" s="122">
        <v>911701</v>
      </c>
      <c r="H455" s="126"/>
      <c r="I455" s="130" t="s">
        <v>4104</v>
      </c>
      <c r="J455" s="126"/>
      <c r="K455" s="126"/>
      <c r="L455" s="126"/>
      <c r="M455" s="126"/>
      <c r="N455" s="216">
        <v>213.95</v>
      </c>
      <c r="O455" s="216">
        <v>0</v>
      </c>
      <c r="P455" s="126" t="s">
        <v>1318</v>
      </c>
    </row>
    <row r="456" spans="1:16" ht="63.75">
      <c r="A456" s="126">
        <v>16</v>
      </c>
      <c r="B456" s="126"/>
      <c r="C456" s="127" t="s">
        <v>693</v>
      </c>
      <c r="D456" s="121">
        <v>43124</v>
      </c>
      <c r="E456" s="122" t="s">
        <v>1890</v>
      </c>
      <c r="F456" s="122" t="s">
        <v>11</v>
      </c>
      <c r="G456" s="122">
        <v>911701</v>
      </c>
      <c r="H456" s="126"/>
      <c r="I456" s="130" t="s">
        <v>4105</v>
      </c>
      <c r="J456" s="126"/>
      <c r="K456" s="126"/>
      <c r="L456" s="126"/>
      <c r="M456" s="126"/>
      <c r="N456" s="216">
        <v>50</v>
      </c>
      <c r="O456" s="216">
        <v>0</v>
      </c>
      <c r="P456" s="126" t="s">
        <v>1318</v>
      </c>
    </row>
    <row r="457" spans="1:16" ht="51">
      <c r="A457" s="126">
        <v>35</v>
      </c>
      <c r="B457" s="126"/>
      <c r="C457" s="127" t="s">
        <v>697</v>
      </c>
      <c r="D457" s="121">
        <v>43124</v>
      </c>
      <c r="E457" s="122" t="s">
        <v>1891</v>
      </c>
      <c r="F457" s="122" t="s">
        <v>13</v>
      </c>
      <c r="G457" s="122">
        <v>911705</v>
      </c>
      <c r="H457" s="126"/>
      <c r="I457" s="130" t="s">
        <v>4106</v>
      </c>
      <c r="J457" s="126"/>
      <c r="K457" s="126"/>
      <c r="L457" s="126"/>
      <c r="M457" s="126"/>
      <c r="N457" s="216">
        <v>68.489999999999995</v>
      </c>
      <c r="O457" s="216">
        <v>0</v>
      </c>
      <c r="P457" s="126" t="s">
        <v>1318</v>
      </c>
    </row>
    <row r="458" spans="1:16" ht="63.75">
      <c r="A458" s="126">
        <v>35</v>
      </c>
      <c r="B458" s="126"/>
      <c r="C458" s="127" t="s">
        <v>697</v>
      </c>
      <c r="D458" s="121">
        <v>43124</v>
      </c>
      <c r="E458" s="122" t="s">
        <v>1892</v>
      </c>
      <c r="F458" s="122" t="s">
        <v>11</v>
      </c>
      <c r="G458" s="122">
        <v>911705</v>
      </c>
      <c r="H458" s="126"/>
      <c r="I458" s="130" t="s">
        <v>4107</v>
      </c>
      <c r="J458" s="126"/>
      <c r="K458" s="126"/>
      <c r="L458" s="126"/>
      <c r="M458" s="126"/>
      <c r="N458" s="216">
        <v>50</v>
      </c>
      <c r="O458" s="216">
        <v>0</v>
      </c>
      <c r="P458" s="126" t="s">
        <v>1318</v>
      </c>
    </row>
    <row r="459" spans="1:16" ht="63.75">
      <c r="A459" s="126">
        <v>513</v>
      </c>
      <c r="B459" s="126"/>
      <c r="C459" s="127" t="s">
        <v>201</v>
      </c>
      <c r="D459" s="121">
        <v>43124</v>
      </c>
      <c r="E459" s="122" t="s">
        <v>1893</v>
      </c>
      <c r="F459" s="122" t="s">
        <v>15</v>
      </c>
      <c r="G459" s="122">
        <v>648364</v>
      </c>
      <c r="H459" s="126"/>
      <c r="I459" s="130" t="s">
        <v>4108</v>
      </c>
      <c r="J459" s="126"/>
      <c r="K459" s="126"/>
      <c r="L459" s="126"/>
      <c r="M459" s="126"/>
      <c r="N459" s="216">
        <v>50</v>
      </c>
      <c r="O459" s="216">
        <v>0</v>
      </c>
      <c r="P459" s="126" t="s">
        <v>1318</v>
      </c>
    </row>
    <row r="460" spans="1:16" ht="63.75">
      <c r="A460" s="126">
        <v>513</v>
      </c>
      <c r="B460" s="126"/>
      <c r="C460" s="127" t="s">
        <v>201</v>
      </c>
      <c r="D460" s="121">
        <v>43124</v>
      </c>
      <c r="E460" s="122" t="s">
        <v>1894</v>
      </c>
      <c r="F460" s="122" t="s">
        <v>15</v>
      </c>
      <c r="G460" s="122">
        <v>648367</v>
      </c>
      <c r="H460" s="126"/>
      <c r="I460" s="130" t="s">
        <v>4109</v>
      </c>
      <c r="J460" s="126"/>
      <c r="K460" s="126"/>
      <c r="L460" s="126"/>
      <c r="M460" s="126"/>
      <c r="N460" s="216">
        <v>50</v>
      </c>
      <c r="O460" s="216">
        <v>0</v>
      </c>
      <c r="P460" s="126" t="s">
        <v>1318</v>
      </c>
    </row>
    <row r="461" spans="1:16" ht="63.75">
      <c r="A461" s="126">
        <v>10</v>
      </c>
      <c r="B461" s="126"/>
      <c r="C461" s="127" t="s">
        <v>691</v>
      </c>
      <c r="D461" s="121">
        <v>43124</v>
      </c>
      <c r="E461" s="122" t="s">
        <v>1895</v>
      </c>
      <c r="F461" s="122" t="s">
        <v>15</v>
      </c>
      <c r="G461" s="122">
        <v>649043</v>
      </c>
      <c r="H461" s="126"/>
      <c r="I461" s="130" t="s">
        <v>4110</v>
      </c>
      <c r="J461" s="126"/>
      <c r="K461" s="126"/>
      <c r="L461" s="126"/>
      <c r="M461" s="126"/>
      <c r="N461" s="216">
        <v>50</v>
      </c>
      <c r="O461" s="216">
        <v>0</v>
      </c>
      <c r="P461" s="126" t="s">
        <v>1318</v>
      </c>
    </row>
    <row r="462" spans="1:16" ht="63.75">
      <c r="A462" s="126" t="s">
        <v>623</v>
      </c>
      <c r="B462" s="126"/>
      <c r="C462" s="127" t="s">
        <v>716</v>
      </c>
      <c r="D462" s="121">
        <v>43124</v>
      </c>
      <c r="E462" s="122" t="s">
        <v>1896</v>
      </c>
      <c r="F462" s="122" t="s">
        <v>1319</v>
      </c>
      <c r="G462" s="122">
        <v>16407129</v>
      </c>
      <c r="H462" s="126"/>
      <c r="I462" s="130" t="s">
        <v>4111</v>
      </c>
      <c r="J462" s="126"/>
      <c r="K462" s="126"/>
      <c r="L462" s="126"/>
      <c r="M462" s="126"/>
      <c r="N462" s="216">
        <v>27225</v>
      </c>
      <c r="O462" s="216">
        <v>0</v>
      </c>
      <c r="P462" s="126" t="s">
        <v>1318</v>
      </c>
    </row>
    <row r="463" spans="1:16" ht="63.75">
      <c r="A463" s="126" t="s">
        <v>623</v>
      </c>
      <c r="B463" s="126"/>
      <c r="C463" s="127" t="s">
        <v>716</v>
      </c>
      <c r="D463" s="121">
        <v>43124</v>
      </c>
      <c r="E463" s="122" t="s">
        <v>1897</v>
      </c>
      <c r="F463" s="122" t="s">
        <v>1319</v>
      </c>
      <c r="G463" s="122">
        <v>16407128</v>
      </c>
      <c r="H463" s="126"/>
      <c r="I463" s="130" t="s">
        <v>4112</v>
      </c>
      <c r="J463" s="126"/>
      <c r="K463" s="126"/>
      <c r="L463" s="126"/>
      <c r="M463" s="126"/>
      <c r="N463" s="216">
        <v>24000</v>
      </c>
      <c r="O463" s="216">
        <v>0</v>
      </c>
      <c r="P463" s="126" t="s">
        <v>1318</v>
      </c>
    </row>
    <row r="464" spans="1:16" ht="63.75">
      <c r="A464" s="126" t="s">
        <v>623</v>
      </c>
      <c r="B464" s="126"/>
      <c r="C464" s="127" t="s">
        <v>716</v>
      </c>
      <c r="D464" s="121">
        <v>43124</v>
      </c>
      <c r="E464" s="122" t="s">
        <v>1898</v>
      </c>
      <c r="F464" s="122" t="s">
        <v>1319</v>
      </c>
      <c r="G464" s="122">
        <v>16407127</v>
      </c>
      <c r="H464" s="126"/>
      <c r="I464" s="130" t="s">
        <v>4113</v>
      </c>
      <c r="J464" s="126"/>
      <c r="K464" s="126"/>
      <c r="L464" s="126"/>
      <c r="M464" s="126"/>
      <c r="N464" s="216">
        <v>13059.5</v>
      </c>
      <c r="O464" s="216">
        <v>0</v>
      </c>
      <c r="P464" s="126" t="s">
        <v>1318</v>
      </c>
    </row>
    <row r="465" spans="1:16" ht="63.75">
      <c r="A465" s="126" t="s">
        <v>623</v>
      </c>
      <c r="B465" s="126"/>
      <c r="C465" s="127" t="s">
        <v>716</v>
      </c>
      <c r="D465" s="121">
        <v>43124</v>
      </c>
      <c r="E465" s="122" t="s">
        <v>1899</v>
      </c>
      <c r="F465" s="122" t="s">
        <v>1319</v>
      </c>
      <c r="G465" s="122">
        <v>16407126</v>
      </c>
      <c r="H465" s="126"/>
      <c r="I465" s="130" t="s">
        <v>4114</v>
      </c>
      <c r="J465" s="126"/>
      <c r="K465" s="126"/>
      <c r="L465" s="126"/>
      <c r="M465" s="126"/>
      <c r="N465" s="216">
        <v>45000</v>
      </c>
      <c r="O465" s="216">
        <v>0</v>
      </c>
      <c r="P465" s="126" t="s">
        <v>1318</v>
      </c>
    </row>
    <row r="466" spans="1:16" ht="63.75">
      <c r="A466" s="126" t="s">
        <v>623</v>
      </c>
      <c r="B466" s="126"/>
      <c r="C466" s="127" t="s">
        <v>716</v>
      </c>
      <c r="D466" s="121">
        <v>43124</v>
      </c>
      <c r="E466" s="122" t="s">
        <v>1900</v>
      </c>
      <c r="F466" s="122" t="s">
        <v>1319</v>
      </c>
      <c r="G466" s="122">
        <v>16407125</v>
      </c>
      <c r="H466" s="126"/>
      <c r="I466" s="130" t="s">
        <v>4115</v>
      </c>
      <c r="J466" s="126"/>
      <c r="K466" s="126"/>
      <c r="L466" s="126"/>
      <c r="M466" s="126"/>
      <c r="N466" s="216">
        <v>40725</v>
      </c>
      <c r="O466" s="216">
        <v>0</v>
      </c>
      <c r="P466" s="126" t="s">
        <v>1318</v>
      </c>
    </row>
    <row r="467" spans="1:16" ht="63.75">
      <c r="A467" s="126" t="s">
        <v>623</v>
      </c>
      <c r="B467" s="126"/>
      <c r="C467" s="127" t="s">
        <v>716</v>
      </c>
      <c r="D467" s="121">
        <v>43124</v>
      </c>
      <c r="E467" s="122" t="s">
        <v>1901</v>
      </c>
      <c r="F467" s="122" t="s">
        <v>1319</v>
      </c>
      <c r="G467" s="122">
        <v>16407123</v>
      </c>
      <c r="H467" s="126"/>
      <c r="I467" s="130" t="s">
        <v>4116</v>
      </c>
      <c r="J467" s="126"/>
      <c r="K467" s="126"/>
      <c r="L467" s="126"/>
      <c r="M467" s="126"/>
      <c r="N467" s="216">
        <v>23175</v>
      </c>
      <c r="O467" s="216">
        <v>0</v>
      </c>
      <c r="P467" s="126" t="s">
        <v>1318</v>
      </c>
    </row>
    <row r="468" spans="1:16" ht="63.75">
      <c r="A468" s="126" t="s">
        <v>623</v>
      </c>
      <c r="B468" s="126"/>
      <c r="C468" s="127" t="s">
        <v>716</v>
      </c>
      <c r="D468" s="121">
        <v>43124</v>
      </c>
      <c r="E468" s="122" t="s">
        <v>1902</v>
      </c>
      <c r="F468" s="122" t="s">
        <v>1319</v>
      </c>
      <c r="G468" s="122">
        <v>16407122</v>
      </c>
      <c r="H468" s="126"/>
      <c r="I468" s="130" t="s">
        <v>4117</v>
      </c>
      <c r="J468" s="126"/>
      <c r="K468" s="126"/>
      <c r="L468" s="126"/>
      <c r="M468" s="126"/>
      <c r="N468" s="216">
        <v>17741</v>
      </c>
      <c r="O468" s="216">
        <v>0</v>
      </c>
      <c r="P468" s="126" t="s">
        <v>1318</v>
      </c>
    </row>
    <row r="469" spans="1:16" ht="63.75">
      <c r="A469" s="126" t="s">
        <v>623</v>
      </c>
      <c r="B469" s="126"/>
      <c r="C469" s="127" t="s">
        <v>716</v>
      </c>
      <c r="D469" s="121">
        <v>43124</v>
      </c>
      <c r="E469" s="122" t="s">
        <v>1903</v>
      </c>
      <c r="F469" s="122" t="s">
        <v>1319</v>
      </c>
      <c r="G469" s="122">
        <v>16407120</v>
      </c>
      <c r="H469" s="126"/>
      <c r="I469" s="130" t="s">
        <v>4118</v>
      </c>
      <c r="J469" s="126"/>
      <c r="K469" s="126"/>
      <c r="L469" s="126"/>
      <c r="M469" s="126"/>
      <c r="N469" s="216">
        <v>19342.5</v>
      </c>
      <c r="O469" s="216">
        <v>0</v>
      </c>
      <c r="P469" s="126" t="s">
        <v>1318</v>
      </c>
    </row>
    <row r="470" spans="1:16" ht="63.75">
      <c r="A470" s="126" t="s">
        <v>623</v>
      </c>
      <c r="B470" s="126"/>
      <c r="C470" s="127" t="s">
        <v>716</v>
      </c>
      <c r="D470" s="121">
        <v>43124</v>
      </c>
      <c r="E470" s="122" t="s">
        <v>1904</v>
      </c>
      <c r="F470" s="122" t="s">
        <v>1319</v>
      </c>
      <c r="G470" s="122">
        <v>16407118</v>
      </c>
      <c r="H470" s="126"/>
      <c r="I470" s="130" t="s">
        <v>4119</v>
      </c>
      <c r="J470" s="126"/>
      <c r="K470" s="126"/>
      <c r="L470" s="126"/>
      <c r="M470" s="126"/>
      <c r="N470" s="216">
        <v>12150</v>
      </c>
      <c r="O470" s="216">
        <v>0</v>
      </c>
      <c r="P470" s="126" t="s">
        <v>1318</v>
      </c>
    </row>
    <row r="471" spans="1:16" ht="63.75">
      <c r="A471" s="126" t="s">
        <v>623</v>
      </c>
      <c r="B471" s="126"/>
      <c r="C471" s="127" t="s">
        <v>716</v>
      </c>
      <c r="D471" s="121">
        <v>43124</v>
      </c>
      <c r="E471" s="122" t="s">
        <v>1905</v>
      </c>
      <c r="F471" s="122" t="s">
        <v>1319</v>
      </c>
      <c r="G471" s="122">
        <v>16407117</v>
      </c>
      <c r="H471" s="126"/>
      <c r="I471" s="130" t="s">
        <v>4120</v>
      </c>
      <c r="J471" s="126"/>
      <c r="K471" s="126"/>
      <c r="L471" s="126"/>
      <c r="M471" s="126"/>
      <c r="N471" s="216">
        <v>11088</v>
      </c>
      <c r="O471" s="216">
        <v>0</v>
      </c>
      <c r="P471" s="126" t="s">
        <v>1318</v>
      </c>
    </row>
    <row r="472" spans="1:16" ht="76.5">
      <c r="A472" s="126" t="s">
        <v>623</v>
      </c>
      <c r="B472" s="126"/>
      <c r="C472" s="127" t="s">
        <v>716</v>
      </c>
      <c r="D472" s="121">
        <v>43124</v>
      </c>
      <c r="E472" s="122" t="s">
        <v>1906</v>
      </c>
      <c r="F472" s="122" t="s">
        <v>1319</v>
      </c>
      <c r="G472" s="122">
        <v>16407116</v>
      </c>
      <c r="H472" s="126"/>
      <c r="I472" s="130" t="s">
        <v>4121</v>
      </c>
      <c r="J472" s="126"/>
      <c r="K472" s="126"/>
      <c r="L472" s="126"/>
      <c r="M472" s="126"/>
      <c r="N472" s="216">
        <v>27225</v>
      </c>
      <c r="O472" s="216">
        <v>0</v>
      </c>
      <c r="P472" s="126" t="s">
        <v>1318</v>
      </c>
    </row>
    <row r="473" spans="1:16" ht="63.75">
      <c r="A473" s="126" t="s">
        <v>623</v>
      </c>
      <c r="B473" s="126"/>
      <c r="C473" s="127" t="s">
        <v>716</v>
      </c>
      <c r="D473" s="121">
        <v>43124</v>
      </c>
      <c r="E473" s="122" t="s">
        <v>1907</v>
      </c>
      <c r="F473" s="122" t="s">
        <v>1319</v>
      </c>
      <c r="G473" s="122">
        <v>16407114</v>
      </c>
      <c r="H473" s="126"/>
      <c r="I473" s="130" t="s">
        <v>4122</v>
      </c>
      <c r="J473" s="126"/>
      <c r="K473" s="126"/>
      <c r="L473" s="126"/>
      <c r="M473" s="126"/>
      <c r="N473" s="216">
        <v>42874</v>
      </c>
      <c r="O473" s="216">
        <v>0</v>
      </c>
      <c r="P473" s="126" t="s">
        <v>1318</v>
      </c>
    </row>
    <row r="474" spans="1:16" ht="63.75">
      <c r="A474" s="126" t="s">
        <v>623</v>
      </c>
      <c r="B474" s="126"/>
      <c r="C474" s="127" t="s">
        <v>716</v>
      </c>
      <c r="D474" s="121">
        <v>43124</v>
      </c>
      <c r="E474" s="122" t="s">
        <v>1908</v>
      </c>
      <c r="F474" s="122" t="s">
        <v>1319</v>
      </c>
      <c r="G474" s="122">
        <v>16407113</v>
      </c>
      <c r="H474" s="126"/>
      <c r="I474" s="130" t="s">
        <v>4123</v>
      </c>
      <c r="J474" s="126"/>
      <c r="K474" s="126"/>
      <c r="L474" s="126"/>
      <c r="M474" s="126"/>
      <c r="N474" s="216">
        <v>124500</v>
      </c>
      <c r="O474" s="216">
        <v>0</v>
      </c>
      <c r="P474" s="126" t="s">
        <v>1318</v>
      </c>
    </row>
    <row r="475" spans="1:16" ht="63.75">
      <c r="A475" s="126" t="s">
        <v>623</v>
      </c>
      <c r="B475" s="126"/>
      <c r="C475" s="127" t="s">
        <v>716</v>
      </c>
      <c r="D475" s="121">
        <v>43124</v>
      </c>
      <c r="E475" s="122" t="s">
        <v>1909</v>
      </c>
      <c r="F475" s="122" t="s">
        <v>1319</v>
      </c>
      <c r="G475" s="122">
        <v>16407112</v>
      </c>
      <c r="H475" s="126"/>
      <c r="I475" s="130" t="s">
        <v>4124</v>
      </c>
      <c r="J475" s="126"/>
      <c r="K475" s="126"/>
      <c r="L475" s="126"/>
      <c r="M475" s="126"/>
      <c r="N475" s="216">
        <v>64500</v>
      </c>
      <c r="O475" s="216">
        <v>0</v>
      </c>
      <c r="P475" s="126" t="s">
        <v>1318</v>
      </c>
    </row>
    <row r="476" spans="1:16" ht="63.75">
      <c r="A476" s="126" t="s">
        <v>623</v>
      </c>
      <c r="B476" s="126"/>
      <c r="C476" s="127" t="s">
        <v>716</v>
      </c>
      <c r="D476" s="121">
        <v>43124</v>
      </c>
      <c r="E476" s="122" t="s">
        <v>1910</v>
      </c>
      <c r="F476" s="122" t="s">
        <v>1319</v>
      </c>
      <c r="G476" s="122">
        <v>16407111</v>
      </c>
      <c r="H476" s="126"/>
      <c r="I476" s="130" t="s">
        <v>4125</v>
      </c>
      <c r="J476" s="126"/>
      <c r="K476" s="126"/>
      <c r="L476" s="126"/>
      <c r="M476" s="126"/>
      <c r="N476" s="216">
        <v>20475</v>
      </c>
      <c r="O476" s="216">
        <v>0</v>
      </c>
      <c r="P476" s="126" t="s">
        <v>1318</v>
      </c>
    </row>
    <row r="477" spans="1:16" ht="63.75">
      <c r="A477" s="126" t="s">
        <v>623</v>
      </c>
      <c r="B477" s="126"/>
      <c r="C477" s="127" t="s">
        <v>716</v>
      </c>
      <c r="D477" s="121">
        <v>43124</v>
      </c>
      <c r="E477" s="122" t="s">
        <v>1911</v>
      </c>
      <c r="F477" s="122" t="s">
        <v>1319</v>
      </c>
      <c r="G477" s="122">
        <v>16407108</v>
      </c>
      <c r="H477" s="126"/>
      <c r="I477" s="130" t="s">
        <v>4126</v>
      </c>
      <c r="J477" s="126"/>
      <c r="K477" s="126"/>
      <c r="L477" s="126"/>
      <c r="M477" s="126"/>
      <c r="N477" s="216">
        <v>26550</v>
      </c>
      <c r="O477" s="216">
        <v>0</v>
      </c>
      <c r="P477" s="126" t="s">
        <v>1318</v>
      </c>
    </row>
    <row r="478" spans="1:16" ht="63.75">
      <c r="A478" s="126" t="s">
        <v>623</v>
      </c>
      <c r="B478" s="126"/>
      <c r="C478" s="127" t="s">
        <v>716</v>
      </c>
      <c r="D478" s="121">
        <v>43124</v>
      </c>
      <c r="E478" s="122" t="s">
        <v>1912</v>
      </c>
      <c r="F478" s="122" t="s">
        <v>1319</v>
      </c>
      <c r="G478" s="122">
        <v>16407130</v>
      </c>
      <c r="H478" s="126"/>
      <c r="I478" s="130" t="s">
        <v>4127</v>
      </c>
      <c r="J478" s="126"/>
      <c r="K478" s="126"/>
      <c r="L478" s="126"/>
      <c r="M478" s="126"/>
      <c r="N478" s="216">
        <v>14625</v>
      </c>
      <c r="O478" s="216">
        <v>0</v>
      </c>
      <c r="P478" s="126" t="s">
        <v>1318</v>
      </c>
    </row>
    <row r="479" spans="1:16" ht="63.75">
      <c r="A479" s="126" t="s">
        <v>623</v>
      </c>
      <c r="B479" s="126"/>
      <c r="C479" s="127" t="s">
        <v>716</v>
      </c>
      <c r="D479" s="121">
        <v>43124</v>
      </c>
      <c r="E479" s="122" t="s">
        <v>1913</v>
      </c>
      <c r="F479" s="122" t="s">
        <v>1319</v>
      </c>
      <c r="G479" s="122">
        <v>16405991</v>
      </c>
      <c r="H479" s="126"/>
      <c r="I479" s="130" t="s">
        <v>4128</v>
      </c>
      <c r="J479" s="126"/>
      <c r="K479" s="126"/>
      <c r="L479" s="126"/>
      <c r="M479" s="126"/>
      <c r="N479" s="216">
        <v>18000</v>
      </c>
      <c r="O479" s="216">
        <v>0</v>
      </c>
      <c r="P479" s="126" t="s">
        <v>1318</v>
      </c>
    </row>
    <row r="480" spans="1:16" ht="63.75">
      <c r="A480" s="126" t="s">
        <v>623</v>
      </c>
      <c r="B480" s="126"/>
      <c r="C480" s="127" t="s">
        <v>716</v>
      </c>
      <c r="D480" s="121">
        <v>43124</v>
      </c>
      <c r="E480" s="122" t="s">
        <v>1914</v>
      </c>
      <c r="F480" s="122" t="s">
        <v>1319</v>
      </c>
      <c r="G480" s="122">
        <v>16405987</v>
      </c>
      <c r="H480" s="126"/>
      <c r="I480" s="130" t="s">
        <v>4129</v>
      </c>
      <c r="J480" s="126"/>
      <c r="K480" s="126"/>
      <c r="L480" s="126"/>
      <c r="M480" s="126"/>
      <c r="N480" s="216">
        <v>10350</v>
      </c>
      <c r="O480" s="216">
        <v>0</v>
      </c>
      <c r="P480" s="126" t="s">
        <v>1318</v>
      </c>
    </row>
    <row r="481" spans="1:16" ht="63.75">
      <c r="A481" s="126" t="s">
        <v>623</v>
      </c>
      <c r="B481" s="126"/>
      <c r="C481" s="127" t="s">
        <v>716</v>
      </c>
      <c r="D481" s="121">
        <v>43124</v>
      </c>
      <c r="E481" s="122" t="s">
        <v>1915</v>
      </c>
      <c r="F481" s="122" t="s">
        <v>1319</v>
      </c>
      <c r="G481" s="122">
        <v>16405927</v>
      </c>
      <c r="H481" s="126"/>
      <c r="I481" s="130" t="s">
        <v>4130</v>
      </c>
      <c r="J481" s="126"/>
      <c r="K481" s="126"/>
      <c r="L481" s="126"/>
      <c r="M481" s="126"/>
      <c r="N481" s="216">
        <v>21600</v>
      </c>
      <c r="O481" s="216">
        <v>0</v>
      </c>
      <c r="P481" s="126" t="s">
        <v>1318</v>
      </c>
    </row>
    <row r="482" spans="1:16" ht="63.75">
      <c r="A482" s="126" t="s">
        <v>623</v>
      </c>
      <c r="B482" s="126"/>
      <c r="C482" s="127" t="s">
        <v>716</v>
      </c>
      <c r="D482" s="121">
        <v>43124</v>
      </c>
      <c r="E482" s="122" t="s">
        <v>1916</v>
      </c>
      <c r="F482" s="122" t="s">
        <v>1319</v>
      </c>
      <c r="G482" s="122">
        <v>16405322</v>
      </c>
      <c r="H482" s="126"/>
      <c r="I482" s="130" t="s">
        <v>4131</v>
      </c>
      <c r="J482" s="126"/>
      <c r="K482" s="126"/>
      <c r="L482" s="126"/>
      <c r="M482" s="126"/>
      <c r="N482" s="216">
        <v>29475</v>
      </c>
      <c r="O482" s="216">
        <v>0</v>
      </c>
      <c r="P482" s="126" t="s">
        <v>1318</v>
      </c>
    </row>
    <row r="483" spans="1:16" ht="63.75">
      <c r="A483" s="126" t="s">
        <v>623</v>
      </c>
      <c r="B483" s="126"/>
      <c r="C483" s="127" t="s">
        <v>716</v>
      </c>
      <c r="D483" s="121">
        <v>43124</v>
      </c>
      <c r="E483" s="122" t="s">
        <v>1917</v>
      </c>
      <c r="F483" s="122" t="s">
        <v>1319</v>
      </c>
      <c r="G483" s="122">
        <v>16405320</v>
      </c>
      <c r="H483" s="126"/>
      <c r="I483" s="130" t="s">
        <v>4132</v>
      </c>
      <c r="J483" s="126"/>
      <c r="K483" s="126"/>
      <c r="L483" s="126"/>
      <c r="M483" s="126"/>
      <c r="N483" s="216">
        <v>35550</v>
      </c>
      <c r="O483" s="216">
        <v>0</v>
      </c>
      <c r="P483" s="126" t="s">
        <v>1318</v>
      </c>
    </row>
    <row r="484" spans="1:16" ht="63.75">
      <c r="A484" s="126" t="s">
        <v>623</v>
      </c>
      <c r="B484" s="126"/>
      <c r="C484" s="127" t="s">
        <v>716</v>
      </c>
      <c r="D484" s="121">
        <v>43124</v>
      </c>
      <c r="E484" s="122" t="s">
        <v>1918</v>
      </c>
      <c r="F484" s="122" t="s">
        <v>1319</v>
      </c>
      <c r="G484" s="122">
        <v>16405311</v>
      </c>
      <c r="H484" s="126"/>
      <c r="I484" s="130" t="s">
        <v>4133</v>
      </c>
      <c r="J484" s="126"/>
      <c r="K484" s="126"/>
      <c r="L484" s="126"/>
      <c r="M484" s="126"/>
      <c r="N484" s="216">
        <v>16386</v>
      </c>
      <c r="O484" s="216">
        <v>0</v>
      </c>
      <c r="P484" s="126" t="s">
        <v>1318</v>
      </c>
    </row>
    <row r="485" spans="1:16" ht="63.75">
      <c r="A485" s="126" t="s">
        <v>623</v>
      </c>
      <c r="B485" s="126"/>
      <c r="C485" s="127" t="s">
        <v>716</v>
      </c>
      <c r="D485" s="121">
        <v>43124</v>
      </c>
      <c r="E485" s="122" t="s">
        <v>1919</v>
      </c>
      <c r="F485" s="122" t="s">
        <v>1319</v>
      </c>
      <c r="G485" s="122">
        <v>16405296</v>
      </c>
      <c r="H485" s="126"/>
      <c r="I485" s="130" t="s">
        <v>4134</v>
      </c>
      <c r="J485" s="126"/>
      <c r="K485" s="126"/>
      <c r="L485" s="126"/>
      <c r="M485" s="126"/>
      <c r="N485" s="216">
        <v>16425</v>
      </c>
      <c r="O485" s="216">
        <v>0</v>
      </c>
      <c r="P485" s="126" t="s">
        <v>1318</v>
      </c>
    </row>
    <row r="486" spans="1:16" ht="63.75">
      <c r="A486" s="126" t="s">
        <v>623</v>
      </c>
      <c r="B486" s="126"/>
      <c r="C486" s="127" t="s">
        <v>716</v>
      </c>
      <c r="D486" s="121">
        <v>43124</v>
      </c>
      <c r="E486" s="122" t="s">
        <v>1920</v>
      </c>
      <c r="F486" s="122" t="s">
        <v>1319</v>
      </c>
      <c r="G486" s="122">
        <v>16404967</v>
      </c>
      <c r="H486" s="126"/>
      <c r="I486" s="130" t="s">
        <v>4135</v>
      </c>
      <c r="J486" s="126"/>
      <c r="K486" s="126"/>
      <c r="L486" s="126"/>
      <c r="M486" s="126"/>
      <c r="N486" s="216">
        <v>268703</v>
      </c>
      <c r="O486" s="216">
        <v>0</v>
      </c>
      <c r="P486" s="126" t="s">
        <v>1318</v>
      </c>
    </row>
    <row r="487" spans="1:16" ht="63.75">
      <c r="A487" s="126" t="s">
        <v>623</v>
      </c>
      <c r="B487" s="126"/>
      <c r="C487" s="127" t="s">
        <v>716</v>
      </c>
      <c r="D487" s="121">
        <v>43124</v>
      </c>
      <c r="E487" s="122" t="s">
        <v>1921</v>
      </c>
      <c r="F487" s="122" t="s">
        <v>1319</v>
      </c>
      <c r="G487" s="122">
        <v>16406000</v>
      </c>
      <c r="H487" s="126"/>
      <c r="I487" s="130" t="s">
        <v>4136</v>
      </c>
      <c r="J487" s="126"/>
      <c r="K487" s="126"/>
      <c r="L487" s="126"/>
      <c r="M487" s="126"/>
      <c r="N487" s="216">
        <v>33750</v>
      </c>
      <c r="O487" s="216">
        <v>0</v>
      </c>
      <c r="P487" s="126" t="s">
        <v>1318</v>
      </c>
    </row>
    <row r="488" spans="1:16" ht="76.5">
      <c r="A488" s="126" t="s">
        <v>620</v>
      </c>
      <c r="B488" s="126"/>
      <c r="C488" s="127" t="s">
        <v>714</v>
      </c>
      <c r="D488" s="121">
        <v>43125</v>
      </c>
      <c r="E488" s="122" t="s">
        <v>1922</v>
      </c>
      <c r="F488" s="122" t="s">
        <v>1319</v>
      </c>
      <c r="G488" s="122">
        <v>16355905</v>
      </c>
      <c r="H488" s="126"/>
      <c r="I488" s="130" t="s">
        <v>4137</v>
      </c>
      <c r="J488" s="126"/>
      <c r="K488" s="126"/>
      <c r="L488" s="126"/>
      <c r="M488" s="126"/>
      <c r="N488" s="216">
        <v>0</v>
      </c>
      <c r="O488" s="216">
        <v>1258057</v>
      </c>
      <c r="P488" s="126" t="s">
        <v>1318</v>
      </c>
    </row>
    <row r="489" spans="1:16" ht="76.5">
      <c r="A489" s="126" t="s">
        <v>620</v>
      </c>
      <c r="B489" s="126"/>
      <c r="C489" s="127" t="s">
        <v>714</v>
      </c>
      <c r="D489" s="121">
        <v>43125</v>
      </c>
      <c r="E489" s="122" t="s">
        <v>1923</v>
      </c>
      <c r="F489" s="122" t="s">
        <v>1319</v>
      </c>
      <c r="G489" s="122">
        <v>16354225</v>
      </c>
      <c r="H489" s="126"/>
      <c r="I489" s="130" t="s">
        <v>4138</v>
      </c>
      <c r="J489" s="126"/>
      <c r="K489" s="126"/>
      <c r="L489" s="126"/>
      <c r="M489" s="126"/>
      <c r="N489" s="216">
        <v>0</v>
      </c>
      <c r="O489" s="216">
        <v>78624</v>
      </c>
      <c r="P489" s="126" t="s">
        <v>1318</v>
      </c>
    </row>
    <row r="490" spans="1:16" ht="76.5">
      <c r="A490" s="126">
        <v>310</v>
      </c>
      <c r="B490" s="126"/>
      <c r="C490" s="127" t="s">
        <v>808</v>
      </c>
      <c r="D490" s="121">
        <v>43125</v>
      </c>
      <c r="E490" s="122" t="s">
        <v>1924</v>
      </c>
      <c r="F490" s="122" t="s">
        <v>1319</v>
      </c>
      <c r="G490" s="122">
        <v>16420570</v>
      </c>
      <c r="H490" s="126"/>
      <c r="I490" s="130" t="s">
        <v>4139</v>
      </c>
      <c r="J490" s="126"/>
      <c r="K490" s="126"/>
      <c r="L490" s="126"/>
      <c r="M490" s="126"/>
      <c r="N490" s="216">
        <v>0</v>
      </c>
      <c r="O490" s="216">
        <v>4471.2</v>
      </c>
      <c r="P490" s="126" t="s">
        <v>1318</v>
      </c>
    </row>
    <row r="491" spans="1:16" ht="76.5">
      <c r="A491" s="126">
        <v>223</v>
      </c>
      <c r="B491" s="126"/>
      <c r="C491" s="127" t="s">
        <v>766</v>
      </c>
      <c r="D491" s="121">
        <v>43125</v>
      </c>
      <c r="E491" s="122" t="s">
        <v>1925</v>
      </c>
      <c r="F491" s="122" t="s">
        <v>1319</v>
      </c>
      <c r="G491" s="122">
        <v>16420566</v>
      </c>
      <c r="H491" s="126"/>
      <c r="I491" s="130" t="s">
        <v>4140</v>
      </c>
      <c r="J491" s="126"/>
      <c r="K491" s="126"/>
      <c r="L491" s="126"/>
      <c r="M491" s="126"/>
      <c r="N491" s="216">
        <v>0</v>
      </c>
      <c r="O491" s="216">
        <v>12635</v>
      </c>
      <c r="P491" s="126" t="s">
        <v>1318</v>
      </c>
    </row>
    <row r="492" spans="1:16" ht="76.5">
      <c r="A492" s="126">
        <v>16</v>
      </c>
      <c r="B492" s="126"/>
      <c r="C492" s="127" t="s">
        <v>693</v>
      </c>
      <c r="D492" s="121">
        <v>43125</v>
      </c>
      <c r="E492" s="122" t="s">
        <v>1926</v>
      </c>
      <c r="F492" s="122" t="s">
        <v>1319</v>
      </c>
      <c r="G492" s="122">
        <v>16420579</v>
      </c>
      <c r="H492" s="126"/>
      <c r="I492" s="130" t="s">
        <v>4141</v>
      </c>
      <c r="J492" s="126"/>
      <c r="K492" s="126"/>
      <c r="L492" s="126"/>
      <c r="M492" s="126"/>
      <c r="N492" s="216">
        <v>0</v>
      </c>
      <c r="O492" s="216">
        <v>4029</v>
      </c>
      <c r="P492" s="126" t="s">
        <v>1318</v>
      </c>
    </row>
    <row r="493" spans="1:16" ht="76.5">
      <c r="A493" s="126">
        <v>41</v>
      </c>
      <c r="B493" s="126"/>
      <c r="C493" s="127" t="s">
        <v>698</v>
      </c>
      <c r="D493" s="121">
        <v>43125</v>
      </c>
      <c r="E493" s="122" t="s">
        <v>1927</v>
      </c>
      <c r="F493" s="122" t="s">
        <v>1319</v>
      </c>
      <c r="G493" s="122">
        <v>16373794</v>
      </c>
      <c r="H493" s="126"/>
      <c r="I493" s="130" t="s">
        <v>4142</v>
      </c>
      <c r="J493" s="126"/>
      <c r="K493" s="126"/>
      <c r="L493" s="126"/>
      <c r="M493" s="126"/>
      <c r="N493" s="216">
        <v>0</v>
      </c>
      <c r="O493" s="216">
        <v>50283.47</v>
      </c>
      <c r="P493" s="126" t="s">
        <v>1318</v>
      </c>
    </row>
    <row r="494" spans="1:16" ht="51">
      <c r="A494" s="126">
        <v>81</v>
      </c>
      <c r="B494" s="126"/>
      <c r="C494" s="127" t="s">
        <v>710</v>
      </c>
      <c r="D494" s="121">
        <v>43125</v>
      </c>
      <c r="E494" s="122" t="s">
        <v>1928</v>
      </c>
      <c r="F494" s="122" t="s">
        <v>6</v>
      </c>
      <c r="G494" s="122">
        <v>934515</v>
      </c>
      <c r="H494" s="126"/>
      <c r="I494" s="130" t="s">
        <v>4143</v>
      </c>
      <c r="J494" s="126"/>
      <c r="K494" s="126"/>
      <c r="L494" s="126"/>
      <c r="M494" s="126"/>
      <c r="N494" s="216">
        <v>0</v>
      </c>
      <c r="O494" s="216">
        <v>2000</v>
      </c>
      <c r="P494" s="126" t="s">
        <v>1318</v>
      </c>
    </row>
    <row r="495" spans="1:16" ht="51">
      <c r="A495" s="126">
        <v>212</v>
      </c>
      <c r="B495" s="126"/>
      <c r="C495" s="127" t="s">
        <v>762</v>
      </c>
      <c r="D495" s="121">
        <v>43125</v>
      </c>
      <c r="E495" s="122" t="s">
        <v>1929</v>
      </c>
      <c r="F495" s="122" t="s">
        <v>6</v>
      </c>
      <c r="G495" s="122">
        <v>934516</v>
      </c>
      <c r="H495" s="126"/>
      <c r="I495" s="130" t="s">
        <v>4144</v>
      </c>
      <c r="J495" s="126"/>
      <c r="K495" s="126"/>
      <c r="L495" s="126"/>
      <c r="M495" s="126"/>
      <c r="N495" s="216">
        <v>0</v>
      </c>
      <c r="O495" s="216">
        <v>2000</v>
      </c>
      <c r="P495" s="126" t="s">
        <v>1318</v>
      </c>
    </row>
    <row r="496" spans="1:16" ht="63.75">
      <c r="A496" s="126" t="s">
        <v>623</v>
      </c>
      <c r="B496" s="126"/>
      <c r="C496" s="127" t="s">
        <v>716</v>
      </c>
      <c r="D496" s="121">
        <v>43125</v>
      </c>
      <c r="E496" s="122" t="s">
        <v>1930</v>
      </c>
      <c r="F496" s="122" t="s">
        <v>1319</v>
      </c>
      <c r="G496" s="122">
        <v>16420576</v>
      </c>
      <c r="H496" s="126"/>
      <c r="I496" s="130" t="s">
        <v>4145</v>
      </c>
      <c r="J496" s="126"/>
      <c r="K496" s="126"/>
      <c r="L496" s="126"/>
      <c r="M496" s="126"/>
      <c r="N496" s="216">
        <v>8624</v>
      </c>
      <c r="O496" s="216">
        <v>0</v>
      </c>
      <c r="P496" s="126" t="s">
        <v>1318</v>
      </c>
    </row>
    <row r="497" spans="1:16" ht="63.75">
      <c r="A497" s="126" t="s">
        <v>623</v>
      </c>
      <c r="B497" s="126"/>
      <c r="C497" s="127" t="s">
        <v>716</v>
      </c>
      <c r="D497" s="121">
        <v>43125</v>
      </c>
      <c r="E497" s="122" t="s">
        <v>1931</v>
      </c>
      <c r="F497" s="122" t="s">
        <v>1319</v>
      </c>
      <c r="G497" s="122">
        <v>16420571</v>
      </c>
      <c r="H497" s="126"/>
      <c r="I497" s="130" t="s">
        <v>4146</v>
      </c>
      <c r="J497" s="126"/>
      <c r="K497" s="126"/>
      <c r="L497" s="126"/>
      <c r="M497" s="126"/>
      <c r="N497" s="216">
        <v>107555</v>
      </c>
      <c r="O497" s="216">
        <v>0</v>
      </c>
      <c r="P497" s="126" t="s">
        <v>1318</v>
      </c>
    </row>
    <row r="498" spans="1:16" ht="63.75">
      <c r="A498" s="126" t="s">
        <v>623</v>
      </c>
      <c r="B498" s="126"/>
      <c r="C498" s="127" t="s">
        <v>716</v>
      </c>
      <c r="D498" s="121">
        <v>43125</v>
      </c>
      <c r="E498" s="122" t="s">
        <v>1932</v>
      </c>
      <c r="F498" s="122" t="s">
        <v>1319</v>
      </c>
      <c r="G498" s="122">
        <v>16420569</v>
      </c>
      <c r="H498" s="126"/>
      <c r="I498" s="130" t="s">
        <v>4147</v>
      </c>
      <c r="J498" s="126"/>
      <c r="K498" s="126"/>
      <c r="L498" s="126"/>
      <c r="M498" s="126"/>
      <c r="N498" s="216">
        <v>18450</v>
      </c>
      <c r="O498" s="216">
        <v>0</v>
      </c>
      <c r="P498" s="126" t="s">
        <v>1318</v>
      </c>
    </row>
    <row r="499" spans="1:16" ht="76.5">
      <c r="A499" s="126" t="s">
        <v>623</v>
      </c>
      <c r="B499" s="126"/>
      <c r="C499" s="127" t="s">
        <v>716</v>
      </c>
      <c r="D499" s="121">
        <v>43125</v>
      </c>
      <c r="E499" s="122" t="s">
        <v>1933</v>
      </c>
      <c r="F499" s="122" t="s">
        <v>1319</v>
      </c>
      <c r="G499" s="122">
        <v>16420567</v>
      </c>
      <c r="H499" s="126"/>
      <c r="I499" s="130" t="s">
        <v>4148</v>
      </c>
      <c r="J499" s="126"/>
      <c r="K499" s="126"/>
      <c r="L499" s="126"/>
      <c r="M499" s="126"/>
      <c r="N499" s="216">
        <v>7650</v>
      </c>
      <c r="O499" s="216">
        <v>0</v>
      </c>
      <c r="P499" s="126" t="s">
        <v>1318</v>
      </c>
    </row>
    <row r="500" spans="1:16" ht="63.75">
      <c r="A500" s="126" t="s">
        <v>623</v>
      </c>
      <c r="B500" s="126"/>
      <c r="C500" s="127" t="s">
        <v>716</v>
      </c>
      <c r="D500" s="121">
        <v>43125</v>
      </c>
      <c r="E500" s="122" t="s">
        <v>1934</v>
      </c>
      <c r="F500" s="122" t="s">
        <v>1319</v>
      </c>
      <c r="G500" s="122">
        <v>16420565</v>
      </c>
      <c r="H500" s="126"/>
      <c r="I500" s="130" t="s">
        <v>4149</v>
      </c>
      <c r="J500" s="126"/>
      <c r="K500" s="126"/>
      <c r="L500" s="126"/>
      <c r="M500" s="126"/>
      <c r="N500" s="216">
        <v>15000</v>
      </c>
      <c r="O500" s="216">
        <v>0</v>
      </c>
      <c r="P500" s="126" t="s">
        <v>1318</v>
      </c>
    </row>
    <row r="501" spans="1:16" ht="63.75">
      <c r="A501" s="126" t="s">
        <v>623</v>
      </c>
      <c r="B501" s="126"/>
      <c r="C501" s="127" t="s">
        <v>716</v>
      </c>
      <c r="D501" s="121">
        <v>43125</v>
      </c>
      <c r="E501" s="122" t="s">
        <v>1935</v>
      </c>
      <c r="F501" s="122" t="s">
        <v>1319</v>
      </c>
      <c r="G501" s="122">
        <v>16420564</v>
      </c>
      <c r="H501" s="126"/>
      <c r="I501" s="130" t="s">
        <v>4150</v>
      </c>
      <c r="J501" s="126"/>
      <c r="K501" s="126"/>
      <c r="L501" s="126"/>
      <c r="M501" s="126"/>
      <c r="N501" s="216">
        <v>9000</v>
      </c>
      <c r="O501" s="216">
        <v>0</v>
      </c>
      <c r="P501" s="126" t="s">
        <v>1318</v>
      </c>
    </row>
    <row r="502" spans="1:16" ht="63.75">
      <c r="A502" s="126" t="s">
        <v>623</v>
      </c>
      <c r="B502" s="126"/>
      <c r="C502" s="127" t="s">
        <v>716</v>
      </c>
      <c r="D502" s="121">
        <v>43125</v>
      </c>
      <c r="E502" s="122" t="s">
        <v>1936</v>
      </c>
      <c r="F502" s="122" t="s">
        <v>1319</v>
      </c>
      <c r="G502" s="122">
        <v>16420562</v>
      </c>
      <c r="H502" s="126"/>
      <c r="I502" s="130" t="s">
        <v>4151</v>
      </c>
      <c r="J502" s="126"/>
      <c r="K502" s="126"/>
      <c r="L502" s="126"/>
      <c r="M502" s="126"/>
      <c r="N502" s="216">
        <v>6300</v>
      </c>
      <c r="O502" s="216">
        <v>0</v>
      </c>
      <c r="P502" s="126" t="s">
        <v>1318</v>
      </c>
    </row>
    <row r="503" spans="1:16" ht="63.75">
      <c r="A503" s="126" t="s">
        <v>623</v>
      </c>
      <c r="B503" s="126"/>
      <c r="C503" s="127" t="s">
        <v>716</v>
      </c>
      <c r="D503" s="121">
        <v>43125</v>
      </c>
      <c r="E503" s="122" t="s">
        <v>1937</v>
      </c>
      <c r="F503" s="122" t="s">
        <v>1319</v>
      </c>
      <c r="G503" s="122">
        <v>16420560</v>
      </c>
      <c r="H503" s="126"/>
      <c r="I503" s="130" t="s">
        <v>4152</v>
      </c>
      <c r="J503" s="126"/>
      <c r="K503" s="126"/>
      <c r="L503" s="126"/>
      <c r="M503" s="126"/>
      <c r="N503" s="216">
        <v>3000</v>
      </c>
      <c r="O503" s="216">
        <v>0</v>
      </c>
      <c r="P503" s="126" t="s">
        <v>1318</v>
      </c>
    </row>
    <row r="504" spans="1:16" ht="63.75">
      <c r="A504" s="126" t="s">
        <v>623</v>
      </c>
      <c r="B504" s="126"/>
      <c r="C504" s="127" t="s">
        <v>716</v>
      </c>
      <c r="D504" s="121">
        <v>43125</v>
      </c>
      <c r="E504" s="122" t="s">
        <v>1938</v>
      </c>
      <c r="F504" s="122" t="s">
        <v>1319</v>
      </c>
      <c r="G504" s="122">
        <v>16420495</v>
      </c>
      <c r="H504" s="126"/>
      <c r="I504" s="130" t="s">
        <v>4153</v>
      </c>
      <c r="J504" s="126"/>
      <c r="K504" s="126"/>
      <c r="L504" s="126"/>
      <c r="M504" s="126"/>
      <c r="N504" s="216">
        <v>18000</v>
      </c>
      <c r="O504" s="216">
        <v>0</v>
      </c>
      <c r="P504" s="126" t="s">
        <v>1318</v>
      </c>
    </row>
    <row r="505" spans="1:16" ht="63.75">
      <c r="A505" s="126" t="s">
        <v>623</v>
      </c>
      <c r="B505" s="126"/>
      <c r="C505" s="127" t="s">
        <v>716</v>
      </c>
      <c r="D505" s="121">
        <v>43125</v>
      </c>
      <c r="E505" s="122" t="s">
        <v>1939</v>
      </c>
      <c r="F505" s="122" t="s">
        <v>1319</v>
      </c>
      <c r="G505" s="122">
        <v>16407150</v>
      </c>
      <c r="H505" s="126"/>
      <c r="I505" s="130" t="s">
        <v>4154</v>
      </c>
      <c r="J505" s="126"/>
      <c r="K505" s="126"/>
      <c r="L505" s="126"/>
      <c r="M505" s="126"/>
      <c r="N505" s="216">
        <v>10842</v>
      </c>
      <c r="O505" s="216">
        <v>0</v>
      </c>
      <c r="P505" s="126" t="s">
        <v>1318</v>
      </c>
    </row>
    <row r="506" spans="1:16" ht="63.75">
      <c r="A506" s="126" t="s">
        <v>623</v>
      </c>
      <c r="B506" s="126"/>
      <c r="C506" s="127" t="s">
        <v>716</v>
      </c>
      <c r="D506" s="121">
        <v>43125</v>
      </c>
      <c r="E506" s="122" t="s">
        <v>1940</v>
      </c>
      <c r="F506" s="122" t="s">
        <v>1319</v>
      </c>
      <c r="G506" s="122">
        <v>16407149</v>
      </c>
      <c r="H506" s="126"/>
      <c r="I506" s="130" t="s">
        <v>4155</v>
      </c>
      <c r="J506" s="126"/>
      <c r="K506" s="126"/>
      <c r="L506" s="126"/>
      <c r="M506" s="126"/>
      <c r="N506" s="216">
        <v>9450</v>
      </c>
      <c r="O506" s="216">
        <v>0</v>
      </c>
      <c r="P506" s="126" t="s">
        <v>1318</v>
      </c>
    </row>
    <row r="507" spans="1:16" ht="63.75">
      <c r="A507" s="126" t="s">
        <v>623</v>
      </c>
      <c r="B507" s="126"/>
      <c r="C507" s="127" t="s">
        <v>716</v>
      </c>
      <c r="D507" s="121">
        <v>43125</v>
      </c>
      <c r="E507" s="122" t="s">
        <v>1941</v>
      </c>
      <c r="F507" s="122" t="s">
        <v>1319</v>
      </c>
      <c r="G507" s="122">
        <v>16407131</v>
      </c>
      <c r="H507" s="126"/>
      <c r="I507" s="130" t="s">
        <v>4156</v>
      </c>
      <c r="J507" s="126"/>
      <c r="K507" s="126"/>
      <c r="L507" s="126"/>
      <c r="M507" s="126"/>
      <c r="N507" s="216">
        <v>14850</v>
      </c>
      <c r="O507" s="216">
        <v>0</v>
      </c>
      <c r="P507" s="126" t="s">
        <v>1318</v>
      </c>
    </row>
    <row r="508" spans="1:16" ht="76.5">
      <c r="A508" s="126">
        <v>513</v>
      </c>
      <c r="B508" s="126"/>
      <c r="C508" s="127" t="s">
        <v>201</v>
      </c>
      <c r="D508" s="121">
        <v>43125</v>
      </c>
      <c r="E508" s="122" t="s">
        <v>1942</v>
      </c>
      <c r="F508" s="122" t="s">
        <v>11</v>
      </c>
      <c r="G508" s="122">
        <v>911710</v>
      </c>
      <c r="H508" s="126"/>
      <c r="I508" s="130" t="s">
        <v>4157</v>
      </c>
      <c r="J508" s="126"/>
      <c r="K508" s="126"/>
      <c r="L508" s="126"/>
      <c r="M508" s="126"/>
      <c r="N508" s="216">
        <v>270</v>
      </c>
      <c r="O508" s="216">
        <v>0</v>
      </c>
      <c r="P508" s="126" t="s">
        <v>1318</v>
      </c>
    </row>
    <row r="509" spans="1:16" ht="38.25">
      <c r="A509" s="126">
        <v>117</v>
      </c>
      <c r="B509" s="126"/>
      <c r="C509" s="127" t="s">
        <v>723</v>
      </c>
      <c r="D509" s="121">
        <v>43125</v>
      </c>
      <c r="E509" s="122" t="s">
        <v>1943</v>
      </c>
      <c r="F509" s="122" t="s">
        <v>11</v>
      </c>
      <c r="G509" s="122">
        <v>911759</v>
      </c>
      <c r="H509" s="126"/>
      <c r="I509" s="130" t="s">
        <v>4158</v>
      </c>
      <c r="J509" s="126"/>
      <c r="K509" s="126"/>
      <c r="L509" s="126"/>
      <c r="M509" s="126"/>
      <c r="N509" s="216">
        <v>50</v>
      </c>
      <c r="O509" s="216">
        <v>0</v>
      </c>
      <c r="P509" s="126" t="s">
        <v>1318</v>
      </c>
    </row>
    <row r="510" spans="1:16" ht="51">
      <c r="A510" s="126">
        <v>119</v>
      </c>
      <c r="B510" s="126"/>
      <c r="C510" s="127" t="s">
        <v>724</v>
      </c>
      <c r="D510" s="121">
        <v>43125</v>
      </c>
      <c r="E510" s="122" t="s">
        <v>1944</v>
      </c>
      <c r="F510" s="122" t="s">
        <v>11</v>
      </c>
      <c r="G510" s="122">
        <v>911760</v>
      </c>
      <c r="H510" s="126"/>
      <c r="I510" s="130" t="s">
        <v>4159</v>
      </c>
      <c r="J510" s="126"/>
      <c r="K510" s="126"/>
      <c r="L510" s="126"/>
      <c r="M510" s="126"/>
      <c r="N510" s="216">
        <v>50</v>
      </c>
      <c r="O510" s="216">
        <v>0</v>
      </c>
      <c r="P510" s="126" t="s">
        <v>1318</v>
      </c>
    </row>
    <row r="511" spans="1:16" ht="51">
      <c r="A511" s="126">
        <v>119</v>
      </c>
      <c r="B511" s="126"/>
      <c r="C511" s="127" t="s">
        <v>724</v>
      </c>
      <c r="D511" s="121">
        <v>43125</v>
      </c>
      <c r="E511" s="122" t="s">
        <v>1945</v>
      </c>
      <c r="F511" s="122" t="s">
        <v>11</v>
      </c>
      <c r="G511" s="122">
        <v>911853</v>
      </c>
      <c r="H511" s="126"/>
      <c r="I511" s="130" t="s">
        <v>4160</v>
      </c>
      <c r="J511" s="126"/>
      <c r="K511" s="126"/>
      <c r="L511" s="126"/>
      <c r="M511" s="126"/>
      <c r="N511" s="216">
        <v>50</v>
      </c>
      <c r="O511" s="216">
        <v>0</v>
      </c>
      <c r="P511" s="126" t="s">
        <v>1318</v>
      </c>
    </row>
    <row r="512" spans="1:16" ht="51">
      <c r="A512" s="126">
        <v>117</v>
      </c>
      <c r="B512" s="126"/>
      <c r="C512" s="127" t="s">
        <v>723</v>
      </c>
      <c r="D512" s="121">
        <v>43125</v>
      </c>
      <c r="E512" s="122" t="s">
        <v>1946</v>
      </c>
      <c r="F512" s="122" t="s">
        <v>11</v>
      </c>
      <c r="G512" s="122">
        <v>911854</v>
      </c>
      <c r="H512" s="126"/>
      <c r="I512" s="130" t="s">
        <v>4161</v>
      </c>
      <c r="J512" s="126"/>
      <c r="K512" s="126"/>
      <c r="L512" s="126"/>
      <c r="M512" s="126"/>
      <c r="N512" s="216">
        <v>50</v>
      </c>
      <c r="O512" s="216">
        <v>0</v>
      </c>
      <c r="P512" s="126" t="s">
        <v>1318</v>
      </c>
    </row>
    <row r="513" spans="1:16" ht="63.75">
      <c r="A513" s="126" t="s">
        <v>623</v>
      </c>
      <c r="B513" s="126"/>
      <c r="C513" s="127" t="s">
        <v>716</v>
      </c>
      <c r="D513" s="121">
        <v>43125</v>
      </c>
      <c r="E513" s="122" t="s">
        <v>1947</v>
      </c>
      <c r="F513" s="122" t="s">
        <v>1319</v>
      </c>
      <c r="G513" s="122">
        <v>16422365</v>
      </c>
      <c r="H513" s="126"/>
      <c r="I513" s="130" t="s">
        <v>4162</v>
      </c>
      <c r="J513" s="126"/>
      <c r="K513" s="126"/>
      <c r="L513" s="126"/>
      <c r="M513" s="126"/>
      <c r="N513" s="216">
        <v>5850</v>
      </c>
      <c r="O513" s="216">
        <v>0</v>
      </c>
      <c r="P513" s="126" t="s">
        <v>1318</v>
      </c>
    </row>
    <row r="514" spans="1:16" ht="63.75">
      <c r="A514" s="126" t="s">
        <v>623</v>
      </c>
      <c r="B514" s="126"/>
      <c r="C514" s="127" t="s">
        <v>716</v>
      </c>
      <c r="D514" s="121">
        <v>43125</v>
      </c>
      <c r="E514" s="122" t="s">
        <v>1948</v>
      </c>
      <c r="F514" s="122" t="s">
        <v>1319</v>
      </c>
      <c r="G514" s="122">
        <v>16422361</v>
      </c>
      <c r="H514" s="126"/>
      <c r="I514" s="130" t="s">
        <v>4163</v>
      </c>
      <c r="J514" s="126"/>
      <c r="K514" s="126"/>
      <c r="L514" s="126"/>
      <c r="M514" s="126"/>
      <c r="N514" s="216">
        <v>10350</v>
      </c>
      <c r="O514" s="216">
        <v>0</v>
      </c>
      <c r="P514" s="126" t="s">
        <v>1318</v>
      </c>
    </row>
    <row r="515" spans="1:16" ht="63.75">
      <c r="A515" s="126" t="s">
        <v>623</v>
      </c>
      <c r="B515" s="126"/>
      <c r="C515" s="127" t="s">
        <v>716</v>
      </c>
      <c r="D515" s="121">
        <v>43125</v>
      </c>
      <c r="E515" s="122" t="s">
        <v>1949</v>
      </c>
      <c r="F515" s="122" t="s">
        <v>1319</v>
      </c>
      <c r="G515" s="122">
        <v>16422352</v>
      </c>
      <c r="H515" s="126"/>
      <c r="I515" s="130" t="s">
        <v>4164</v>
      </c>
      <c r="J515" s="126"/>
      <c r="K515" s="126"/>
      <c r="L515" s="126"/>
      <c r="M515" s="126"/>
      <c r="N515" s="216">
        <v>10575</v>
      </c>
      <c r="O515" s="216">
        <v>0</v>
      </c>
      <c r="P515" s="126" t="s">
        <v>1318</v>
      </c>
    </row>
    <row r="516" spans="1:16" ht="63.75">
      <c r="A516" s="126" t="s">
        <v>623</v>
      </c>
      <c r="B516" s="126"/>
      <c r="C516" s="127" t="s">
        <v>716</v>
      </c>
      <c r="D516" s="121">
        <v>43125</v>
      </c>
      <c r="E516" s="122" t="s">
        <v>1950</v>
      </c>
      <c r="F516" s="122" t="s">
        <v>1319</v>
      </c>
      <c r="G516" s="122">
        <v>16422349</v>
      </c>
      <c r="H516" s="126"/>
      <c r="I516" s="130" t="s">
        <v>4165</v>
      </c>
      <c r="J516" s="126"/>
      <c r="K516" s="126"/>
      <c r="L516" s="126"/>
      <c r="M516" s="126"/>
      <c r="N516" s="216">
        <v>9856</v>
      </c>
      <c r="O516" s="216">
        <v>0</v>
      </c>
      <c r="P516" s="126" t="s">
        <v>1318</v>
      </c>
    </row>
    <row r="517" spans="1:16" ht="63.75">
      <c r="A517" s="126" t="s">
        <v>623</v>
      </c>
      <c r="B517" s="126"/>
      <c r="C517" s="127" t="s">
        <v>716</v>
      </c>
      <c r="D517" s="121">
        <v>43125</v>
      </c>
      <c r="E517" s="122" t="s">
        <v>1951</v>
      </c>
      <c r="F517" s="122" t="s">
        <v>1319</v>
      </c>
      <c r="G517" s="122">
        <v>16422348</v>
      </c>
      <c r="H517" s="126"/>
      <c r="I517" s="130" t="s">
        <v>4166</v>
      </c>
      <c r="J517" s="126"/>
      <c r="K517" s="126"/>
      <c r="L517" s="126"/>
      <c r="M517" s="126"/>
      <c r="N517" s="216">
        <v>12000</v>
      </c>
      <c r="O517" s="216">
        <v>0</v>
      </c>
      <c r="P517" s="126" t="s">
        <v>1318</v>
      </c>
    </row>
    <row r="518" spans="1:16" ht="63.75">
      <c r="A518" s="126" t="s">
        <v>623</v>
      </c>
      <c r="B518" s="126"/>
      <c r="C518" s="127" t="s">
        <v>716</v>
      </c>
      <c r="D518" s="121">
        <v>43125</v>
      </c>
      <c r="E518" s="122" t="s">
        <v>1952</v>
      </c>
      <c r="F518" s="122" t="s">
        <v>1319</v>
      </c>
      <c r="G518" s="122">
        <v>16422346</v>
      </c>
      <c r="H518" s="126"/>
      <c r="I518" s="130" t="s">
        <v>4167</v>
      </c>
      <c r="J518" s="126"/>
      <c r="K518" s="126"/>
      <c r="L518" s="126"/>
      <c r="M518" s="126"/>
      <c r="N518" s="216">
        <v>13500</v>
      </c>
      <c r="O518" s="216">
        <v>0</v>
      </c>
      <c r="P518" s="126" t="s">
        <v>1318</v>
      </c>
    </row>
    <row r="519" spans="1:16" ht="63.75">
      <c r="A519" s="126" t="s">
        <v>623</v>
      </c>
      <c r="B519" s="126"/>
      <c r="C519" s="127" t="s">
        <v>716</v>
      </c>
      <c r="D519" s="121">
        <v>43125</v>
      </c>
      <c r="E519" s="122" t="s">
        <v>1953</v>
      </c>
      <c r="F519" s="122" t="s">
        <v>1319</v>
      </c>
      <c r="G519" s="122">
        <v>16421988</v>
      </c>
      <c r="H519" s="126"/>
      <c r="I519" s="130" t="s">
        <v>4168</v>
      </c>
      <c r="J519" s="126"/>
      <c r="K519" s="126"/>
      <c r="L519" s="126"/>
      <c r="M519" s="126"/>
      <c r="N519" s="216">
        <v>19959</v>
      </c>
      <c r="O519" s="216">
        <v>0</v>
      </c>
      <c r="P519" s="126" t="s">
        <v>1318</v>
      </c>
    </row>
    <row r="520" spans="1:16" ht="63.75">
      <c r="A520" s="126" t="s">
        <v>623</v>
      </c>
      <c r="B520" s="126"/>
      <c r="C520" s="127" t="s">
        <v>716</v>
      </c>
      <c r="D520" s="121">
        <v>43125</v>
      </c>
      <c r="E520" s="122" t="s">
        <v>1954</v>
      </c>
      <c r="F520" s="122" t="s">
        <v>1319</v>
      </c>
      <c r="G520" s="122">
        <v>16421987</v>
      </c>
      <c r="H520" s="126"/>
      <c r="I520" s="130" t="s">
        <v>4169</v>
      </c>
      <c r="J520" s="126"/>
      <c r="K520" s="126"/>
      <c r="L520" s="126"/>
      <c r="M520" s="126"/>
      <c r="N520" s="216">
        <v>11700</v>
      </c>
      <c r="O520" s="216">
        <v>0</v>
      </c>
      <c r="P520" s="126" t="s">
        <v>1318</v>
      </c>
    </row>
    <row r="521" spans="1:16" ht="63.75">
      <c r="A521" s="126" t="s">
        <v>623</v>
      </c>
      <c r="B521" s="126"/>
      <c r="C521" s="127" t="s">
        <v>716</v>
      </c>
      <c r="D521" s="121">
        <v>43125</v>
      </c>
      <c r="E521" s="122" t="s">
        <v>1955</v>
      </c>
      <c r="F521" s="122" t="s">
        <v>1319</v>
      </c>
      <c r="G521" s="122">
        <v>16421986</v>
      </c>
      <c r="H521" s="126"/>
      <c r="I521" s="130" t="s">
        <v>4170</v>
      </c>
      <c r="J521" s="126"/>
      <c r="K521" s="126"/>
      <c r="L521" s="126"/>
      <c r="M521" s="126"/>
      <c r="N521" s="216">
        <v>5850</v>
      </c>
      <c r="O521" s="216">
        <v>0</v>
      </c>
      <c r="P521" s="126" t="s">
        <v>1318</v>
      </c>
    </row>
    <row r="522" spans="1:16" ht="63.75">
      <c r="A522" s="126" t="s">
        <v>623</v>
      </c>
      <c r="B522" s="126"/>
      <c r="C522" s="127" t="s">
        <v>716</v>
      </c>
      <c r="D522" s="121">
        <v>43125</v>
      </c>
      <c r="E522" s="122" t="s">
        <v>1956</v>
      </c>
      <c r="F522" s="122" t="s">
        <v>1319</v>
      </c>
      <c r="G522" s="122">
        <v>16421984</v>
      </c>
      <c r="H522" s="126"/>
      <c r="I522" s="130" t="s">
        <v>4171</v>
      </c>
      <c r="J522" s="126"/>
      <c r="K522" s="126"/>
      <c r="L522" s="126"/>
      <c r="M522" s="126"/>
      <c r="N522" s="216">
        <v>11334.5</v>
      </c>
      <c r="O522" s="216">
        <v>0</v>
      </c>
      <c r="P522" s="126" t="s">
        <v>1318</v>
      </c>
    </row>
    <row r="523" spans="1:16" ht="63.75">
      <c r="A523" s="126" t="s">
        <v>623</v>
      </c>
      <c r="B523" s="126"/>
      <c r="C523" s="127" t="s">
        <v>716</v>
      </c>
      <c r="D523" s="121">
        <v>43125</v>
      </c>
      <c r="E523" s="122" t="s">
        <v>1957</v>
      </c>
      <c r="F523" s="122" t="s">
        <v>1319</v>
      </c>
      <c r="G523" s="122">
        <v>16421983</v>
      </c>
      <c r="H523" s="126"/>
      <c r="I523" s="130" t="s">
        <v>4172</v>
      </c>
      <c r="J523" s="126"/>
      <c r="K523" s="126"/>
      <c r="L523" s="126"/>
      <c r="M523" s="126"/>
      <c r="N523" s="216">
        <v>12000</v>
      </c>
      <c r="O523" s="216">
        <v>0</v>
      </c>
      <c r="P523" s="126" t="s">
        <v>1318</v>
      </c>
    </row>
    <row r="524" spans="1:16" ht="63.75">
      <c r="A524" s="126" t="s">
        <v>623</v>
      </c>
      <c r="B524" s="126"/>
      <c r="C524" s="127" t="s">
        <v>716</v>
      </c>
      <c r="D524" s="121">
        <v>43125</v>
      </c>
      <c r="E524" s="122" t="s">
        <v>1958</v>
      </c>
      <c r="F524" s="122" t="s">
        <v>1319</v>
      </c>
      <c r="G524" s="122">
        <v>16421981</v>
      </c>
      <c r="H524" s="126"/>
      <c r="I524" s="130" t="s">
        <v>4173</v>
      </c>
      <c r="J524" s="126"/>
      <c r="K524" s="126"/>
      <c r="L524" s="126"/>
      <c r="M524" s="126"/>
      <c r="N524" s="216">
        <v>9856</v>
      </c>
      <c r="O524" s="216">
        <v>0</v>
      </c>
      <c r="P524" s="126" t="s">
        <v>1318</v>
      </c>
    </row>
    <row r="525" spans="1:16" ht="63.75">
      <c r="A525" s="126" t="s">
        <v>623</v>
      </c>
      <c r="B525" s="126"/>
      <c r="C525" s="127" t="s">
        <v>716</v>
      </c>
      <c r="D525" s="121">
        <v>43125</v>
      </c>
      <c r="E525" s="122" t="s">
        <v>1959</v>
      </c>
      <c r="F525" s="122" t="s">
        <v>1319</v>
      </c>
      <c r="G525" s="122">
        <v>16421951</v>
      </c>
      <c r="H525" s="126"/>
      <c r="I525" s="130" t="s">
        <v>4174</v>
      </c>
      <c r="J525" s="126"/>
      <c r="K525" s="126"/>
      <c r="L525" s="126"/>
      <c r="M525" s="126"/>
      <c r="N525" s="216">
        <v>17100</v>
      </c>
      <c r="O525" s="216">
        <v>0</v>
      </c>
      <c r="P525" s="126" t="s">
        <v>1318</v>
      </c>
    </row>
    <row r="526" spans="1:16" ht="63.75">
      <c r="A526" s="126" t="s">
        <v>623</v>
      </c>
      <c r="B526" s="126"/>
      <c r="C526" s="127" t="s">
        <v>716</v>
      </c>
      <c r="D526" s="121">
        <v>43125</v>
      </c>
      <c r="E526" s="122" t="s">
        <v>1960</v>
      </c>
      <c r="F526" s="122" t="s">
        <v>1319</v>
      </c>
      <c r="G526" s="122">
        <v>16421925</v>
      </c>
      <c r="H526" s="126"/>
      <c r="I526" s="130" t="s">
        <v>4175</v>
      </c>
      <c r="J526" s="126"/>
      <c r="K526" s="126"/>
      <c r="L526" s="126"/>
      <c r="M526" s="126"/>
      <c r="N526" s="216">
        <v>17325</v>
      </c>
      <c r="O526" s="216">
        <v>0</v>
      </c>
      <c r="P526" s="126" t="s">
        <v>1318</v>
      </c>
    </row>
    <row r="527" spans="1:16" ht="63.75">
      <c r="A527" s="126" t="s">
        <v>623</v>
      </c>
      <c r="B527" s="126"/>
      <c r="C527" s="127" t="s">
        <v>716</v>
      </c>
      <c r="D527" s="121">
        <v>43125</v>
      </c>
      <c r="E527" s="122" t="s">
        <v>1961</v>
      </c>
      <c r="F527" s="122" t="s">
        <v>1319</v>
      </c>
      <c r="G527" s="122">
        <v>16421903</v>
      </c>
      <c r="H527" s="126"/>
      <c r="I527" s="130" t="s">
        <v>4176</v>
      </c>
      <c r="J527" s="126"/>
      <c r="K527" s="126"/>
      <c r="L527" s="126"/>
      <c r="M527" s="126"/>
      <c r="N527" s="216">
        <v>3000</v>
      </c>
      <c r="O527" s="216">
        <v>0</v>
      </c>
      <c r="P527" s="126" t="s">
        <v>1318</v>
      </c>
    </row>
    <row r="528" spans="1:16" ht="63.75">
      <c r="A528" s="126" t="s">
        <v>623</v>
      </c>
      <c r="B528" s="126"/>
      <c r="C528" s="127" t="s">
        <v>716</v>
      </c>
      <c r="D528" s="121">
        <v>43125</v>
      </c>
      <c r="E528" s="122" t="s">
        <v>1962</v>
      </c>
      <c r="F528" s="122" t="s">
        <v>1319</v>
      </c>
      <c r="G528" s="122">
        <v>16421834</v>
      </c>
      <c r="H528" s="126"/>
      <c r="I528" s="130" t="s">
        <v>4177</v>
      </c>
      <c r="J528" s="126"/>
      <c r="K528" s="126"/>
      <c r="L528" s="126"/>
      <c r="M528" s="126"/>
      <c r="N528" s="216">
        <v>6000</v>
      </c>
      <c r="O528" s="216">
        <v>0</v>
      </c>
      <c r="P528" s="126" t="s">
        <v>1318</v>
      </c>
    </row>
    <row r="529" spans="1:16" ht="63.75">
      <c r="A529" s="126" t="s">
        <v>623</v>
      </c>
      <c r="B529" s="126"/>
      <c r="C529" s="127" t="s">
        <v>716</v>
      </c>
      <c r="D529" s="121">
        <v>43125</v>
      </c>
      <c r="E529" s="122" t="s">
        <v>1963</v>
      </c>
      <c r="F529" s="122" t="s">
        <v>1319</v>
      </c>
      <c r="G529" s="122">
        <v>16421810</v>
      </c>
      <c r="H529" s="126"/>
      <c r="I529" s="130" t="s">
        <v>4178</v>
      </c>
      <c r="J529" s="126"/>
      <c r="K529" s="126"/>
      <c r="L529" s="126"/>
      <c r="M529" s="126"/>
      <c r="N529" s="216">
        <v>10800</v>
      </c>
      <c r="O529" s="216">
        <v>0</v>
      </c>
      <c r="P529" s="126" t="s">
        <v>1318</v>
      </c>
    </row>
    <row r="530" spans="1:16" ht="63.75">
      <c r="A530" s="126" t="s">
        <v>623</v>
      </c>
      <c r="B530" s="126"/>
      <c r="C530" s="127" t="s">
        <v>716</v>
      </c>
      <c r="D530" s="121">
        <v>43125</v>
      </c>
      <c r="E530" s="122" t="s">
        <v>1964</v>
      </c>
      <c r="F530" s="122" t="s">
        <v>1319</v>
      </c>
      <c r="G530" s="122">
        <v>16421809</v>
      </c>
      <c r="H530" s="126"/>
      <c r="I530" s="130" t="s">
        <v>4179</v>
      </c>
      <c r="J530" s="126"/>
      <c r="K530" s="126"/>
      <c r="L530" s="126"/>
      <c r="M530" s="126"/>
      <c r="N530" s="216">
        <v>15750</v>
      </c>
      <c r="O530" s="216">
        <v>0</v>
      </c>
      <c r="P530" s="126" t="s">
        <v>1318</v>
      </c>
    </row>
    <row r="531" spans="1:16" ht="63.75">
      <c r="A531" s="126" t="s">
        <v>623</v>
      </c>
      <c r="B531" s="126"/>
      <c r="C531" s="127" t="s">
        <v>716</v>
      </c>
      <c r="D531" s="121">
        <v>43125</v>
      </c>
      <c r="E531" s="122" t="s">
        <v>1965</v>
      </c>
      <c r="F531" s="122" t="s">
        <v>1319</v>
      </c>
      <c r="G531" s="122">
        <v>16421240</v>
      </c>
      <c r="H531" s="126"/>
      <c r="I531" s="130" t="s">
        <v>4180</v>
      </c>
      <c r="J531" s="126"/>
      <c r="K531" s="126"/>
      <c r="L531" s="126"/>
      <c r="M531" s="126"/>
      <c r="N531" s="216">
        <v>9000</v>
      </c>
      <c r="O531" s="216">
        <v>0</v>
      </c>
      <c r="P531" s="126" t="s">
        <v>1318</v>
      </c>
    </row>
    <row r="532" spans="1:16" ht="63.75">
      <c r="A532" s="126" t="s">
        <v>623</v>
      </c>
      <c r="B532" s="126"/>
      <c r="C532" s="127" t="s">
        <v>716</v>
      </c>
      <c r="D532" s="121">
        <v>43125</v>
      </c>
      <c r="E532" s="122" t="s">
        <v>1966</v>
      </c>
      <c r="F532" s="122" t="s">
        <v>1319</v>
      </c>
      <c r="G532" s="122">
        <v>16421223</v>
      </c>
      <c r="H532" s="126"/>
      <c r="I532" s="130" t="s">
        <v>4181</v>
      </c>
      <c r="J532" s="126"/>
      <c r="K532" s="126"/>
      <c r="L532" s="126"/>
      <c r="M532" s="126"/>
      <c r="N532" s="216">
        <v>15000</v>
      </c>
      <c r="O532" s="216">
        <v>0</v>
      </c>
      <c r="P532" s="126" t="s">
        <v>1318</v>
      </c>
    </row>
    <row r="533" spans="1:16" ht="63.75">
      <c r="A533" s="126" t="s">
        <v>623</v>
      </c>
      <c r="B533" s="126"/>
      <c r="C533" s="127" t="s">
        <v>716</v>
      </c>
      <c r="D533" s="121">
        <v>43125</v>
      </c>
      <c r="E533" s="122" t="s">
        <v>1967</v>
      </c>
      <c r="F533" s="122" t="s">
        <v>1319</v>
      </c>
      <c r="G533" s="122">
        <v>16421189</v>
      </c>
      <c r="H533" s="126"/>
      <c r="I533" s="130" t="s">
        <v>4182</v>
      </c>
      <c r="J533" s="126"/>
      <c r="K533" s="126"/>
      <c r="L533" s="126"/>
      <c r="M533" s="126"/>
      <c r="N533" s="216">
        <v>18000</v>
      </c>
      <c r="O533" s="216">
        <v>0</v>
      </c>
      <c r="P533" s="126" t="s">
        <v>1318</v>
      </c>
    </row>
    <row r="534" spans="1:16" ht="63.75">
      <c r="A534" s="126" t="s">
        <v>623</v>
      </c>
      <c r="B534" s="126"/>
      <c r="C534" s="127" t="s">
        <v>716</v>
      </c>
      <c r="D534" s="121">
        <v>43125</v>
      </c>
      <c r="E534" s="122" t="s">
        <v>1968</v>
      </c>
      <c r="F534" s="122" t="s">
        <v>1319</v>
      </c>
      <c r="G534" s="122">
        <v>16421187</v>
      </c>
      <c r="H534" s="126"/>
      <c r="I534" s="130" t="s">
        <v>4183</v>
      </c>
      <c r="J534" s="126"/>
      <c r="K534" s="126"/>
      <c r="L534" s="126"/>
      <c r="M534" s="126"/>
      <c r="N534" s="216">
        <v>6000</v>
      </c>
      <c r="O534" s="216">
        <v>0</v>
      </c>
      <c r="P534" s="126" t="s">
        <v>1318</v>
      </c>
    </row>
    <row r="535" spans="1:16" ht="63.75">
      <c r="A535" s="126" t="s">
        <v>623</v>
      </c>
      <c r="B535" s="126"/>
      <c r="C535" s="127" t="s">
        <v>716</v>
      </c>
      <c r="D535" s="121">
        <v>43125</v>
      </c>
      <c r="E535" s="122" t="s">
        <v>1969</v>
      </c>
      <c r="F535" s="122" t="s">
        <v>1319</v>
      </c>
      <c r="G535" s="122">
        <v>16420747</v>
      </c>
      <c r="H535" s="126"/>
      <c r="I535" s="130" t="s">
        <v>4184</v>
      </c>
      <c r="J535" s="126"/>
      <c r="K535" s="126"/>
      <c r="L535" s="126"/>
      <c r="M535" s="126"/>
      <c r="N535" s="216">
        <v>9000</v>
      </c>
      <c r="O535" s="216">
        <v>0</v>
      </c>
      <c r="P535" s="126" t="s">
        <v>1318</v>
      </c>
    </row>
    <row r="536" spans="1:16" ht="63.75">
      <c r="A536" s="126" t="s">
        <v>623</v>
      </c>
      <c r="B536" s="126"/>
      <c r="C536" s="127" t="s">
        <v>716</v>
      </c>
      <c r="D536" s="121">
        <v>43125</v>
      </c>
      <c r="E536" s="122" t="s">
        <v>1970</v>
      </c>
      <c r="F536" s="122" t="s">
        <v>1319</v>
      </c>
      <c r="G536" s="122">
        <v>16420648</v>
      </c>
      <c r="H536" s="126"/>
      <c r="I536" s="130" t="s">
        <v>4185</v>
      </c>
      <c r="J536" s="126"/>
      <c r="K536" s="126"/>
      <c r="L536" s="126"/>
      <c r="M536" s="126"/>
      <c r="N536" s="216">
        <v>14625</v>
      </c>
      <c r="O536" s="216">
        <v>0</v>
      </c>
      <c r="P536" s="126" t="s">
        <v>1318</v>
      </c>
    </row>
    <row r="537" spans="1:16" ht="63.75">
      <c r="A537" s="126" t="s">
        <v>623</v>
      </c>
      <c r="B537" s="126"/>
      <c r="C537" s="127" t="s">
        <v>716</v>
      </c>
      <c r="D537" s="121">
        <v>43125</v>
      </c>
      <c r="E537" s="122" t="s">
        <v>1971</v>
      </c>
      <c r="F537" s="122" t="s">
        <v>1319</v>
      </c>
      <c r="G537" s="122">
        <v>16420643</v>
      </c>
      <c r="H537" s="126"/>
      <c r="I537" s="130" t="s">
        <v>4186</v>
      </c>
      <c r="J537" s="126"/>
      <c r="K537" s="126"/>
      <c r="L537" s="126"/>
      <c r="M537" s="126"/>
      <c r="N537" s="216">
        <v>31663</v>
      </c>
      <c r="O537" s="216">
        <v>0</v>
      </c>
      <c r="P537" s="126" t="s">
        <v>1318</v>
      </c>
    </row>
    <row r="538" spans="1:16" ht="63.75">
      <c r="A538" s="126" t="s">
        <v>623</v>
      </c>
      <c r="B538" s="126"/>
      <c r="C538" s="127" t="s">
        <v>716</v>
      </c>
      <c r="D538" s="121">
        <v>43125</v>
      </c>
      <c r="E538" s="122" t="s">
        <v>1972</v>
      </c>
      <c r="F538" s="122" t="s">
        <v>1319</v>
      </c>
      <c r="G538" s="122">
        <v>16420641</v>
      </c>
      <c r="H538" s="126"/>
      <c r="I538" s="130" t="s">
        <v>4187</v>
      </c>
      <c r="J538" s="126"/>
      <c r="K538" s="126"/>
      <c r="L538" s="126"/>
      <c r="M538" s="126"/>
      <c r="N538" s="216">
        <v>11925</v>
      </c>
      <c r="O538" s="216">
        <v>0</v>
      </c>
      <c r="P538" s="126" t="s">
        <v>1318</v>
      </c>
    </row>
    <row r="539" spans="1:16" ht="63.75">
      <c r="A539" s="126" t="s">
        <v>623</v>
      </c>
      <c r="B539" s="126"/>
      <c r="C539" s="127" t="s">
        <v>716</v>
      </c>
      <c r="D539" s="121">
        <v>43125</v>
      </c>
      <c r="E539" s="122" t="s">
        <v>1973</v>
      </c>
      <c r="F539" s="122" t="s">
        <v>1319</v>
      </c>
      <c r="G539" s="122">
        <v>16420639</v>
      </c>
      <c r="H539" s="126"/>
      <c r="I539" s="130" t="s">
        <v>4188</v>
      </c>
      <c r="J539" s="126"/>
      <c r="K539" s="126"/>
      <c r="L539" s="126"/>
      <c r="M539" s="126"/>
      <c r="N539" s="216">
        <v>14907.5</v>
      </c>
      <c r="O539" s="216">
        <v>0</v>
      </c>
      <c r="P539" s="126" t="s">
        <v>1318</v>
      </c>
    </row>
    <row r="540" spans="1:16" ht="63.75">
      <c r="A540" s="126" t="s">
        <v>623</v>
      </c>
      <c r="B540" s="126"/>
      <c r="C540" s="127" t="s">
        <v>716</v>
      </c>
      <c r="D540" s="121">
        <v>43125</v>
      </c>
      <c r="E540" s="122" t="s">
        <v>1974</v>
      </c>
      <c r="F540" s="122" t="s">
        <v>1319</v>
      </c>
      <c r="G540" s="122">
        <v>16420637</v>
      </c>
      <c r="H540" s="126"/>
      <c r="I540" s="130" t="s">
        <v>4189</v>
      </c>
      <c r="J540" s="126"/>
      <c r="K540" s="126"/>
      <c r="L540" s="126"/>
      <c r="M540" s="126"/>
      <c r="N540" s="216">
        <v>16650</v>
      </c>
      <c r="O540" s="216">
        <v>0</v>
      </c>
      <c r="P540" s="126" t="s">
        <v>1318</v>
      </c>
    </row>
    <row r="541" spans="1:16" ht="76.5">
      <c r="A541" s="126" t="s">
        <v>623</v>
      </c>
      <c r="B541" s="126"/>
      <c r="C541" s="127" t="s">
        <v>716</v>
      </c>
      <c r="D541" s="121">
        <v>43125</v>
      </c>
      <c r="E541" s="122" t="s">
        <v>1975</v>
      </c>
      <c r="F541" s="122" t="s">
        <v>1319</v>
      </c>
      <c r="G541" s="122">
        <v>16420624</v>
      </c>
      <c r="H541" s="126"/>
      <c r="I541" s="130" t="s">
        <v>4190</v>
      </c>
      <c r="J541" s="126"/>
      <c r="K541" s="126"/>
      <c r="L541" s="126"/>
      <c r="M541" s="126"/>
      <c r="N541" s="216">
        <v>12197</v>
      </c>
      <c r="O541" s="216">
        <v>0</v>
      </c>
      <c r="P541" s="126" t="s">
        <v>1318</v>
      </c>
    </row>
    <row r="542" spans="1:16" ht="63.75">
      <c r="A542" s="126" t="s">
        <v>623</v>
      </c>
      <c r="B542" s="126"/>
      <c r="C542" s="127" t="s">
        <v>716</v>
      </c>
      <c r="D542" s="121">
        <v>43125</v>
      </c>
      <c r="E542" s="122" t="s">
        <v>1976</v>
      </c>
      <c r="F542" s="122" t="s">
        <v>1319</v>
      </c>
      <c r="G542" s="122">
        <v>16420609</v>
      </c>
      <c r="H542" s="126"/>
      <c r="I542" s="130" t="s">
        <v>4191</v>
      </c>
      <c r="J542" s="126"/>
      <c r="K542" s="126"/>
      <c r="L542" s="126"/>
      <c r="M542" s="126"/>
      <c r="N542" s="216">
        <v>5174</v>
      </c>
      <c r="O542" s="216">
        <v>0</v>
      </c>
      <c r="P542" s="126" t="s">
        <v>1318</v>
      </c>
    </row>
    <row r="543" spans="1:16" ht="63.75">
      <c r="A543" s="126" t="s">
        <v>623</v>
      </c>
      <c r="B543" s="126"/>
      <c r="C543" s="127" t="s">
        <v>716</v>
      </c>
      <c r="D543" s="121">
        <v>43125</v>
      </c>
      <c r="E543" s="122" t="s">
        <v>1977</v>
      </c>
      <c r="F543" s="122" t="s">
        <v>1319</v>
      </c>
      <c r="G543" s="122">
        <v>16420608</v>
      </c>
      <c r="H543" s="126"/>
      <c r="I543" s="130" t="s">
        <v>4192</v>
      </c>
      <c r="J543" s="126"/>
      <c r="K543" s="126"/>
      <c r="L543" s="126"/>
      <c r="M543" s="126"/>
      <c r="N543" s="216">
        <v>13552</v>
      </c>
      <c r="O543" s="216">
        <v>0</v>
      </c>
      <c r="P543" s="126" t="s">
        <v>1318</v>
      </c>
    </row>
    <row r="544" spans="1:16" ht="63.75">
      <c r="A544" s="126" t="s">
        <v>623</v>
      </c>
      <c r="B544" s="126"/>
      <c r="C544" s="127" t="s">
        <v>716</v>
      </c>
      <c r="D544" s="121">
        <v>43125</v>
      </c>
      <c r="E544" s="122" t="s">
        <v>1978</v>
      </c>
      <c r="F544" s="122" t="s">
        <v>1319</v>
      </c>
      <c r="G544" s="122">
        <v>16420606</v>
      </c>
      <c r="H544" s="126"/>
      <c r="I544" s="130" t="s">
        <v>4193</v>
      </c>
      <c r="J544" s="126"/>
      <c r="K544" s="126"/>
      <c r="L544" s="126"/>
      <c r="M544" s="126"/>
      <c r="N544" s="216">
        <v>15523</v>
      </c>
      <c r="O544" s="216">
        <v>0</v>
      </c>
      <c r="P544" s="126" t="s">
        <v>1318</v>
      </c>
    </row>
    <row r="545" spans="1:16" ht="63.75">
      <c r="A545" s="126" t="s">
        <v>623</v>
      </c>
      <c r="B545" s="126"/>
      <c r="C545" s="127" t="s">
        <v>716</v>
      </c>
      <c r="D545" s="121">
        <v>43125</v>
      </c>
      <c r="E545" s="122" t="s">
        <v>1979</v>
      </c>
      <c r="F545" s="122" t="s">
        <v>1319</v>
      </c>
      <c r="G545" s="122">
        <v>16420605</v>
      </c>
      <c r="H545" s="126"/>
      <c r="I545" s="130" t="s">
        <v>4194</v>
      </c>
      <c r="J545" s="126"/>
      <c r="K545" s="126"/>
      <c r="L545" s="126"/>
      <c r="M545" s="126"/>
      <c r="N545" s="216">
        <v>17002</v>
      </c>
      <c r="O545" s="216">
        <v>0</v>
      </c>
      <c r="P545" s="126" t="s">
        <v>1318</v>
      </c>
    </row>
    <row r="546" spans="1:16" ht="63.75">
      <c r="A546" s="126" t="s">
        <v>623</v>
      </c>
      <c r="B546" s="126"/>
      <c r="C546" s="127" t="s">
        <v>716</v>
      </c>
      <c r="D546" s="121">
        <v>43125</v>
      </c>
      <c r="E546" s="122" t="s">
        <v>1980</v>
      </c>
      <c r="F546" s="122" t="s">
        <v>1319</v>
      </c>
      <c r="G546" s="122">
        <v>16420603</v>
      </c>
      <c r="H546" s="126"/>
      <c r="I546" s="130" t="s">
        <v>4195</v>
      </c>
      <c r="J546" s="126"/>
      <c r="K546" s="126"/>
      <c r="L546" s="126"/>
      <c r="M546" s="126"/>
      <c r="N546" s="216">
        <v>11700</v>
      </c>
      <c r="O546" s="216">
        <v>0</v>
      </c>
      <c r="P546" s="126" t="s">
        <v>1318</v>
      </c>
    </row>
    <row r="547" spans="1:16" ht="63.75">
      <c r="A547" s="126" t="s">
        <v>623</v>
      </c>
      <c r="B547" s="126"/>
      <c r="C547" s="127" t="s">
        <v>716</v>
      </c>
      <c r="D547" s="121">
        <v>43125</v>
      </c>
      <c r="E547" s="122" t="s">
        <v>1981</v>
      </c>
      <c r="F547" s="122" t="s">
        <v>1319</v>
      </c>
      <c r="G547" s="122">
        <v>16420601</v>
      </c>
      <c r="H547" s="126"/>
      <c r="I547" s="130" t="s">
        <v>4196</v>
      </c>
      <c r="J547" s="126"/>
      <c r="K547" s="126"/>
      <c r="L547" s="126"/>
      <c r="M547" s="126"/>
      <c r="N547" s="216">
        <v>19800</v>
      </c>
      <c r="O547" s="216">
        <v>0</v>
      </c>
      <c r="P547" s="126" t="s">
        <v>1318</v>
      </c>
    </row>
    <row r="548" spans="1:16" ht="63.75">
      <c r="A548" s="126" t="s">
        <v>623</v>
      </c>
      <c r="B548" s="126"/>
      <c r="C548" s="127" t="s">
        <v>716</v>
      </c>
      <c r="D548" s="121">
        <v>43125</v>
      </c>
      <c r="E548" s="122" t="s">
        <v>1982</v>
      </c>
      <c r="F548" s="122" t="s">
        <v>1319</v>
      </c>
      <c r="G548" s="122">
        <v>16420600</v>
      </c>
      <c r="H548" s="126"/>
      <c r="I548" s="130" t="s">
        <v>4197</v>
      </c>
      <c r="J548" s="126"/>
      <c r="K548" s="126"/>
      <c r="L548" s="126"/>
      <c r="M548" s="126"/>
      <c r="N548" s="216">
        <v>11458</v>
      </c>
      <c r="O548" s="216">
        <v>0</v>
      </c>
      <c r="P548" s="126" t="s">
        <v>1318</v>
      </c>
    </row>
    <row r="549" spans="1:16" ht="63.75">
      <c r="A549" s="126" t="s">
        <v>623</v>
      </c>
      <c r="B549" s="126"/>
      <c r="C549" s="127" t="s">
        <v>716</v>
      </c>
      <c r="D549" s="121">
        <v>43125</v>
      </c>
      <c r="E549" s="122" t="s">
        <v>1983</v>
      </c>
      <c r="F549" s="122" t="s">
        <v>1319</v>
      </c>
      <c r="G549" s="122">
        <v>16420598</v>
      </c>
      <c r="H549" s="126"/>
      <c r="I549" s="130" t="s">
        <v>4198</v>
      </c>
      <c r="J549" s="126"/>
      <c r="K549" s="126"/>
      <c r="L549" s="126"/>
      <c r="M549" s="126"/>
      <c r="N549" s="216">
        <v>25626</v>
      </c>
      <c r="O549" s="216">
        <v>0</v>
      </c>
      <c r="P549" s="126" t="s">
        <v>1318</v>
      </c>
    </row>
    <row r="550" spans="1:16" ht="63.75">
      <c r="A550" s="126" t="s">
        <v>623</v>
      </c>
      <c r="B550" s="126"/>
      <c r="C550" s="127" t="s">
        <v>716</v>
      </c>
      <c r="D550" s="121">
        <v>43125</v>
      </c>
      <c r="E550" s="122" t="s">
        <v>1984</v>
      </c>
      <c r="F550" s="122" t="s">
        <v>1319</v>
      </c>
      <c r="G550" s="122">
        <v>16420596</v>
      </c>
      <c r="H550" s="126"/>
      <c r="I550" s="130" t="s">
        <v>4199</v>
      </c>
      <c r="J550" s="126"/>
      <c r="K550" s="126"/>
      <c r="L550" s="126"/>
      <c r="M550" s="126"/>
      <c r="N550" s="216">
        <v>13552</v>
      </c>
      <c r="O550" s="216">
        <v>0</v>
      </c>
      <c r="P550" s="126" t="s">
        <v>1318</v>
      </c>
    </row>
    <row r="551" spans="1:16" ht="63.75">
      <c r="A551" s="126" t="s">
        <v>623</v>
      </c>
      <c r="B551" s="126"/>
      <c r="C551" s="127" t="s">
        <v>716</v>
      </c>
      <c r="D551" s="121">
        <v>43125</v>
      </c>
      <c r="E551" s="122" t="s">
        <v>1985</v>
      </c>
      <c r="F551" s="122" t="s">
        <v>1319</v>
      </c>
      <c r="G551" s="122">
        <v>16420594</v>
      </c>
      <c r="H551" s="126"/>
      <c r="I551" s="130" t="s">
        <v>4200</v>
      </c>
      <c r="J551" s="126"/>
      <c r="K551" s="126"/>
      <c r="L551" s="126"/>
      <c r="M551" s="126"/>
      <c r="N551" s="216">
        <v>13675.5</v>
      </c>
      <c r="O551" s="216">
        <v>0</v>
      </c>
      <c r="P551" s="126" t="s">
        <v>1318</v>
      </c>
    </row>
    <row r="552" spans="1:16" ht="63.75">
      <c r="A552" s="126" t="s">
        <v>623</v>
      </c>
      <c r="B552" s="126"/>
      <c r="C552" s="127" t="s">
        <v>716</v>
      </c>
      <c r="D552" s="121">
        <v>43125</v>
      </c>
      <c r="E552" s="122" t="s">
        <v>1986</v>
      </c>
      <c r="F552" s="122" t="s">
        <v>1319</v>
      </c>
      <c r="G552" s="122">
        <v>16420584</v>
      </c>
      <c r="H552" s="126"/>
      <c r="I552" s="130" t="s">
        <v>4201</v>
      </c>
      <c r="J552" s="126"/>
      <c r="K552" s="126"/>
      <c r="L552" s="126"/>
      <c r="M552" s="126"/>
      <c r="N552" s="216">
        <v>10500</v>
      </c>
      <c r="O552" s="216">
        <v>0</v>
      </c>
      <c r="P552" s="126" t="s">
        <v>1318</v>
      </c>
    </row>
    <row r="553" spans="1:16" ht="63.75">
      <c r="A553" s="126" t="s">
        <v>623</v>
      </c>
      <c r="B553" s="126"/>
      <c r="C553" s="127" t="s">
        <v>716</v>
      </c>
      <c r="D553" s="121">
        <v>43125</v>
      </c>
      <c r="E553" s="122" t="s">
        <v>1987</v>
      </c>
      <c r="F553" s="122" t="s">
        <v>1319</v>
      </c>
      <c r="G553" s="122">
        <v>16420578</v>
      </c>
      <c r="H553" s="126"/>
      <c r="I553" s="130" t="s">
        <v>4202</v>
      </c>
      <c r="J553" s="126"/>
      <c r="K553" s="126"/>
      <c r="L553" s="126"/>
      <c r="M553" s="126"/>
      <c r="N553" s="216">
        <v>7650</v>
      </c>
      <c r="O553" s="216">
        <v>0</v>
      </c>
      <c r="P553" s="126" t="s">
        <v>1318</v>
      </c>
    </row>
    <row r="554" spans="1:16" ht="63.75">
      <c r="A554" s="126" t="s">
        <v>623</v>
      </c>
      <c r="B554" s="126"/>
      <c r="C554" s="127" t="s">
        <v>716</v>
      </c>
      <c r="D554" s="121">
        <v>43125</v>
      </c>
      <c r="E554" s="122" t="s">
        <v>1988</v>
      </c>
      <c r="F554" s="122" t="s">
        <v>1319</v>
      </c>
      <c r="G554" s="122">
        <v>16420563</v>
      </c>
      <c r="H554" s="126"/>
      <c r="I554" s="130" t="s">
        <v>4203</v>
      </c>
      <c r="J554" s="126"/>
      <c r="K554" s="126"/>
      <c r="L554" s="126"/>
      <c r="M554" s="126"/>
      <c r="N554" s="216">
        <v>9450</v>
      </c>
      <c r="O554" s="216">
        <v>0</v>
      </c>
      <c r="P554" s="126" t="s">
        <v>1318</v>
      </c>
    </row>
    <row r="555" spans="1:16" ht="63.75">
      <c r="A555" s="126" t="s">
        <v>623</v>
      </c>
      <c r="B555" s="126"/>
      <c r="C555" s="127" t="s">
        <v>716</v>
      </c>
      <c r="D555" s="121">
        <v>43125</v>
      </c>
      <c r="E555" s="122" t="s">
        <v>1989</v>
      </c>
      <c r="F555" s="122" t="s">
        <v>1319</v>
      </c>
      <c r="G555" s="122">
        <v>16420561</v>
      </c>
      <c r="H555" s="126"/>
      <c r="I555" s="130" t="s">
        <v>4204</v>
      </c>
      <c r="J555" s="126"/>
      <c r="K555" s="126"/>
      <c r="L555" s="126"/>
      <c r="M555" s="126"/>
      <c r="N555" s="216">
        <v>14045</v>
      </c>
      <c r="O555" s="216">
        <v>0</v>
      </c>
      <c r="P555" s="126" t="s">
        <v>1318</v>
      </c>
    </row>
    <row r="556" spans="1:16" ht="63.75">
      <c r="A556" s="126" t="s">
        <v>623</v>
      </c>
      <c r="B556" s="126"/>
      <c r="C556" s="127" t="s">
        <v>716</v>
      </c>
      <c r="D556" s="121">
        <v>43125</v>
      </c>
      <c r="E556" s="122" t="s">
        <v>1990</v>
      </c>
      <c r="F556" s="122" t="s">
        <v>1319</v>
      </c>
      <c r="G556" s="122">
        <v>16420517</v>
      </c>
      <c r="H556" s="126"/>
      <c r="I556" s="130" t="s">
        <v>4205</v>
      </c>
      <c r="J556" s="126"/>
      <c r="K556" s="126"/>
      <c r="L556" s="126"/>
      <c r="M556" s="126"/>
      <c r="N556" s="216">
        <v>13552</v>
      </c>
      <c r="O556" s="216">
        <v>0</v>
      </c>
      <c r="P556" s="126" t="s">
        <v>1318</v>
      </c>
    </row>
    <row r="557" spans="1:16" ht="63.75">
      <c r="A557" s="126" t="s">
        <v>623</v>
      </c>
      <c r="B557" s="126"/>
      <c r="C557" s="127" t="s">
        <v>716</v>
      </c>
      <c r="D557" s="121">
        <v>43125</v>
      </c>
      <c r="E557" s="122" t="s">
        <v>1991</v>
      </c>
      <c r="F557" s="122" t="s">
        <v>1319</v>
      </c>
      <c r="G557" s="122">
        <v>16420493</v>
      </c>
      <c r="H557" s="126"/>
      <c r="I557" s="130" t="s">
        <v>4206</v>
      </c>
      <c r="J557" s="126"/>
      <c r="K557" s="126"/>
      <c r="L557" s="126"/>
      <c r="M557" s="126"/>
      <c r="N557" s="216">
        <v>900</v>
      </c>
      <c r="O557" s="216">
        <v>0</v>
      </c>
      <c r="P557" s="126" t="s">
        <v>1318</v>
      </c>
    </row>
    <row r="558" spans="1:16" ht="63.75">
      <c r="A558" s="126" t="s">
        <v>623</v>
      </c>
      <c r="B558" s="126"/>
      <c r="C558" s="127" t="s">
        <v>716</v>
      </c>
      <c r="D558" s="121">
        <v>43125</v>
      </c>
      <c r="E558" s="122" t="s">
        <v>1992</v>
      </c>
      <c r="F558" s="122" t="s">
        <v>1319</v>
      </c>
      <c r="G558" s="122">
        <v>16420492</v>
      </c>
      <c r="H558" s="126"/>
      <c r="I558" s="130" t="s">
        <v>4207</v>
      </c>
      <c r="J558" s="126"/>
      <c r="K558" s="126"/>
      <c r="L558" s="126"/>
      <c r="M558" s="126"/>
      <c r="N558" s="216">
        <v>17550</v>
      </c>
      <c r="O558" s="216">
        <v>0</v>
      </c>
      <c r="P558" s="126" t="s">
        <v>1318</v>
      </c>
    </row>
    <row r="559" spans="1:16" ht="63.75">
      <c r="A559" s="126" t="s">
        <v>623</v>
      </c>
      <c r="B559" s="126"/>
      <c r="C559" s="127" t="s">
        <v>716</v>
      </c>
      <c r="D559" s="121">
        <v>43125</v>
      </c>
      <c r="E559" s="122" t="s">
        <v>1993</v>
      </c>
      <c r="F559" s="122" t="s">
        <v>1319</v>
      </c>
      <c r="G559" s="122">
        <v>16423152</v>
      </c>
      <c r="H559" s="126"/>
      <c r="I559" s="130" t="s">
        <v>4208</v>
      </c>
      <c r="J559" s="126"/>
      <c r="K559" s="126"/>
      <c r="L559" s="126"/>
      <c r="M559" s="126"/>
      <c r="N559" s="216">
        <v>13500</v>
      </c>
      <c r="O559" s="216">
        <v>0</v>
      </c>
      <c r="P559" s="126" t="s">
        <v>1318</v>
      </c>
    </row>
    <row r="560" spans="1:16" ht="63.75">
      <c r="A560" s="126" t="s">
        <v>623</v>
      </c>
      <c r="B560" s="126"/>
      <c r="C560" s="127" t="s">
        <v>716</v>
      </c>
      <c r="D560" s="121">
        <v>43125</v>
      </c>
      <c r="E560" s="122" t="s">
        <v>1994</v>
      </c>
      <c r="F560" s="122" t="s">
        <v>1319</v>
      </c>
      <c r="G560" s="122">
        <v>16423151</v>
      </c>
      <c r="H560" s="126"/>
      <c r="I560" s="130" t="s">
        <v>4209</v>
      </c>
      <c r="J560" s="126"/>
      <c r="K560" s="126"/>
      <c r="L560" s="126"/>
      <c r="M560" s="126"/>
      <c r="N560" s="216">
        <v>27720.5</v>
      </c>
      <c r="O560" s="216">
        <v>0</v>
      </c>
      <c r="P560" s="126" t="s">
        <v>1318</v>
      </c>
    </row>
    <row r="561" spans="1:16" ht="63.75">
      <c r="A561" s="126" t="s">
        <v>623</v>
      </c>
      <c r="B561" s="126"/>
      <c r="C561" s="127" t="s">
        <v>716</v>
      </c>
      <c r="D561" s="121">
        <v>43125</v>
      </c>
      <c r="E561" s="122" t="s">
        <v>1995</v>
      </c>
      <c r="F561" s="122" t="s">
        <v>1319</v>
      </c>
      <c r="G561" s="122">
        <v>16423150</v>
      </c>
      <c r="H561" s="126"/>
      <c r="I561" s="130" t="s">
        <v>4210</v>
      </c>
      <c r="J561" s="126"/>
      <c r="K561" s="126"/>
      <c r="L561" s="126"/>
      <c r="M561" s="126"/>
      <c r="N561" s="216">
        <v>12600</v>
      </c>
      <c r="O561" s="216">
        <v>0</v>
      </c>
      <c r="P561" s="126" t="s">
        <v>1318</v>
      </c>
    </row>
    <row r="562" spans="1:16" ht="63.75">
      <c r="A562" s="126" t="s">
        <v>623</v>
      </c>
      <c r="B562" s="126"/>
      <c r="C562" s="127" t="s">
        <v>716</v>
      </c>
      <c r="D562" s="121">
        <v>43125</v>
      </c>
      <c r="E562" s="122" t="s">
        <v>1996</v>
      </c>
      <c r="F562" s="122" t="s">
        <v>1319</v>
      </c>
      <c r="G562" s="122">
        <v>16423149</v>
      </c>
      <c r="H562" s="126"/>
      <c r="I562" s="130" t="s">
        <v>4211</v>
      </c>
      <c r="J562" s="126"/>
      <c r="K562" s="126"/>
      <c r="L562" s="126"/>
      <c r="M562" s="126"/>
      <c r="N562" s="216">
        <v>24394</v>
      </c>
      <c r="O562" s="216">
        <v>0</v>
      </c>
      <c r="P562" s="126" t="s">
        <v>1318</v>
      </c>
    </row>
    <row r="563" spans="1:16" ht="63.75">
      <c r="A563" s="126" t="s">
        <v>623</v>
      </c>
      <c r="B563" s="126"/>
      <c r="C563" s="127" t="s">
        <v>716</v>
      </c>
      <c r="D563" s="121">
        <v>43125</v>
      </c>
      <c r="E563" s="122" t="s">
        <v>1997</v>
      </c>
      <c r="F563" s="122" t="s">
        <v>1319</v>
      </c>
      <c r="G563" s="122">
        <v>16423148</v>
      </c>
      <c r="H563" s="126"/>
      <c r="I563" s="130" t="s">
        <v>4212</v>
      </c>
      <c r="J563" s="126"/>
      <c r="K563" s="126"/>
      <c r="L563" s="126"/>
      <c r="M563" s="126"/>
      <c r="N563" s="216">
        <v>13950</v>
      </c>
      <c r="O563" s="216">
        <v>0</v>
      </c>
      <c r="P563" s="126" t="s">
        <v>1318</v>
      </c>
    </row>
    <row r="564" spans="1:16" ht="63.75">
      <c r="A564" s="126" t="s">
        <v>623</v>
      </c>
      <c r="B564" s="126"/>
      <c r="C564" s="127" t="s">
        <v>716</v>
      </c>
      <c r="D564" s="121">
        <v>43125</v>
      </c>
      <c r="E564" s="122" t="s">
        <v>1998</v>
      </c>
      <c r="F564" s="122" t="s">
        <v>1319</v>
      </c>
      <c r="G564" s="122">
        <v>16423146</v>
      </c>
      <c r="H564" s="126"/>
      <c r="I564" s="130" t="s">
        <v>4213</v>
      </c>
      <c r="J564" s="126"/>
      <c r="K564" s="126"/>
      <c r="L564" s="126"/>
      <c r="M564" s="126"/>
      <c r="N564" s="216">
        <v>11700</v>
      </c>
      <c r="O564" s="216">
        <v>0</v>
      </c>
      <c r="P564" s="126" t="s">
        <v>1318</v>
      </c>
    </row>
    <row r="565" spans="1:16" ht="63.75">
      <c r="A565" s="126" t="s">
        <v>623</v>
      </c>
      <c r="B565" s="126"/>
      <c r="C565" s="127" t="s">
        <v>716</v>
      </c>
      <c r="D565" s="121">
        <v>43125</v>
      </c>
      <c r="E565" s="122" t="s">
        <v>1999</v>
      </c>
      <c r="F565" s="122" t="s">
        <v>1319</v>
      </c>
      <c r="G565" s="122">
        <v>16423133</v>
      </c>
      <c r="H565" s="126"/>
      <c r="I565" s="130" t="s">
        <v>4214</v>
      </c>
      <c r="J565" s="126"/>
      <c r="K565" s="126"/>
      <c r="L565" s="126"/>
      <c r="M565" s="126"/>
      <c r="N565" s="216">
        <v>10595.5</v>
      </c>
      <c r="O565" s="216">
        <v>0</v>
      </c>
      <c r="P565" s="126" t="s">
        <v>1318</v>
      </c>
    </row>
    <row r="566" spans="1:16" ht="63.75">
      <c r="A566" s="126" t="s">
        <v>623</v>
      </c>
      <c r="B566" s="126"/>
      <c r="C566" s="127" t="s">
        <v>716</v>
      </c>
      <c r="D566" s="121">
        <v>43125</v>
      </c>
      <c r="E566" s="122" t="s">
        <v>2000</v>
      </c>
      <c r="F566" s="122" t="s">
        <v>1319</v>
      </c>
      <c r="G566" s="122">
        <v>16423131</v>
      </c>
      <c r="H566" s="126"/>
      <c r="I566" s="130" t="s">
        <v>4215</v>
      </c>
      <c r="J566" s="126"/>
      <c r="K566" s="126"/>
      <c r="L566" s="126"/>
      <c r="M566" s="126"/>
      <c r="N566" s="216">
        <v>6300</v>
      </c>
      <c r="O566" s="216">
        <v>0</v>
      </c>
      <c r="P566" s="126" t="s">
        <v>1318</v>
      </c>
    </row>
    <row r="567" spans="1:16" ht="63.75">
      <c r="A567" s="126" t="s">
        <v>623</v>
      </c>
      <c r="B567" s="126"/>
      <c r="C567" s="127" t="s">
        <v>716</v>
      </c>
      <c r="D567" s="121">
        <v>43125</v>
      </c>
      <c r="E567" s="122" t="s">
        <v>2001</v>
      </c>
      <c r="F567" s="122" t="s">
        <v>1319</v>
      </c>
      <c r="G567" s="122">
        <v>16423129</v>
      </c>
      <c r="H567" s="126"/>
      <c r="I567" s="130" t="s">
        <v>4216</v>
      </c>
      <c r="J567" s="126"/>
      <c r="K567" s="126"/>
      <c r="L567" s="126"/>
      <c r="M567" s="126"/>
      <c r="N567" s="216">
        <v>11335</v>
      </c>
      <c r="O567" s="216">
        <v>0</v>
      </c>
      <c r="P567" s="126" t="s">
        <v>1318</v>
      </c>
    </row>
    <row r="568" spans="1:16" ht="63.75">
      <c r="A568" s="126" t="s">
        <v>623</v>
      </c>
      <c r="B568" s="126"/>
      <c r="C568" s="127" t="s">
        <v>716</v>
      </c>
      <c r="D568" s="121">
        <v>43125</v>
      </c>
      <c r="E568" s="122" t="s">
        <v>2002</v>
      </c>
      <c r="F568" s="122" t="s">
        <v>1319</v>
      </c>
      <c r="G568" s="122">
        <v>16423127</v>
      </c>
      <c r="H568" s="126"/>
      <c r="I568" s="130" t="s">
        <v>4217</v>
      </c>
      <c r="J568" s="126"/>
      <c r="K568" s="126"/>
      <c r="L568" s="126"/>
      <c r="M568" s="126"/>
      <c r="N568" s="216">
        <v>17495</v>
      </c>
      <c r="O568" s="216">
        <v>0</v>
      </c>
      <c r="P568" s="126" t="s">
        <v>1318</v>
      </c>
    </row>
    <row r="569" spans="1:16" ht="63.75">
      <c r="A569" s="126" t="s">
        <v>623</v>
      </c>
      <c r="B569" s="126"/>
      <c r="C569" s="127" t="s">
        <v>716</v>
      </c>
      <c r="D569" s="121">
        <v>43125</v>
      </c>
      <c r="E569" s="122" t="s">
        <v>2003</v>
      </c>
      <c r="F569" s="122" t="s">
        <v>1319</v>
      </c>
      <c r="G569" s="122">
        <v>16423126</v>
      </c>
      <c r="H569" s="126"/>
      <c r="I569" s="130" t="s">
        <v>4218</v>
      </c>
      <c r="J569" s="126"/>
      <c r="K569" s="126"/>
      <c r="L569" s="126"/>
      <c r="M569" s="126"/>
      <c r="N569" s="216">
        <v>12074</v>
      </c>
      <c r="O569" s="216">
        <v>0</v>
      </c>
      <c r="P569" s="126" t="s">
        <v>1318</v>
      </c>
    </row>
    <row r="570" spans="1:16" ht="63.75">
      <c r="A570" s="126" t="s">
        <v>623</v>
      </c>
      <c r="B570" s="126"/>
      <c r="C570" s="127" t="s">
        <v>716</v>
      </c>
      <c r="D570" s="121">
        <v>43125</v>
      </c>
      <c r="E570" s="122" t="s">
        <v>2004</v>
      </c>
      <c r="F570" s="122" t="s">
        <v>1319</v>
      </c>
      <c r="G570" s="122">
        <v>16423124</v>
      </c>
      <c r="H570" s="126"/>
      <c r="I570" s="130" t="s">
        <v>4219</v>
      </c>
      <c r="J570" s="126"/>
      <c r="K570" s="126"/>
      <c r="L570" s="126"/>
      <c r="M570" s="126"/>
      <c r="N570" s="216">
        <v>16755</v>
      </c>
      <c r="O570" s="216">
        <v>0</v>
      </c>
      <c r="P570" s="126" t="s">
        <v>1318</v>
      </c>
    </row>
    <row r="571" spans="1:16" ht="63.75">
      <c r="A571" s="126" t="s">
        <v>623</v>
      </c>
      <c r="B571" s="126"/>
      <c r="C571" s="127" t="s">
        <v>716</v>
      </c>
      <c r="D571" s="121">
        <v>43125</v>
      </c>
      <c r="E571" s="122" t="s">
        <v>2005</v>
      </c>
      <c r="F571" s="122" t="s">
        <v>1319</v>
      </c>
      <c r="G571" s="122">
        <v>16423121</v>
      </c>
      <c r="H571" s="126"/>
      <c r="I571" s="130" t="s">
        <v>4220</v>
      </c>
      <c r="J571" s="126"/>
      <c r="K571" s="126"/>
      <c r="L571" s="126"/>
      <c r="M571" s="126"/>
      <c r="N571" s="216">
        <v>17741</v>
      </c>
      <c r="O571" s="216">
        <v>0</v>
      </c>
      <c r="P571" s="126" t="s">
        <v>1318</v>
      </c>
    </row>
    <row r="572" spans="1:16" ht="63.75">
      <c r="A572" s="126" t="s">
        <v>623</v>
      </c>
      <c r="B572" s="126"/>
      <c r="C572" s="127" t="s">
        <v>716</v>
      </c>
      <c r="D572" s="121">
        <v>43125</v>
      </c>
      <c r="E572" s="122" t="s">
        <v>2006</v>
      </c>
      <c r="F572" s="122" t="s">
        <v>1319</v>
      </c>
      <c r="G572" s="122">
        <v>16423118</v>
      </c>
      <c r="H572" s="126"/>
      <c r="I572" s="130" t="s">
        <v>4221</v>
      </c>
      <c r="J572" s="126"/>
      <c r="K572" s="126"/>
      <c r="L572" s="126"/>
      <c r="M572" s="126"/>
      <c r="N572" s="216">
        <v>13798.5</v>
      </c>
      <c r="O572" s="216">
        <v>0</v>
      </c>
      <c r="P572" s="126" t="s">
        <v>1318</v>
      </c>
    </row>
    <row r="573" spans="1:16" ht="63.75">
      <c r="A573" s="126" t="s">
        <v>623</v>
      </c>
      <c r="B573" s="126"/>
      <c r="C573" s="127" t="s">
        <v>716</v>
      </c>
      <c r="D573" s="121">
        <v>43125</v>
      </c>
      <c r="E573" s="122" t="s">
        <v>2007</v>
      </c>
      <c r="F573" s="122" t="s">
        <v>1319</v>
      </c>
      <c r="G573" s="122">
        <v>16423116</v>
      </c>
      <c r="H573" s="126"/>
      <c r="I573" s="130" t="s">
        <v>4222</v>
      </c>
      <c r="J573" s="126"/>
      <c r="K573" s="126"/>
      <c r="L573" s="126"/>
      <c r="M573" s="126"/>
      <c r="N573" s="216">
        <v>22050</v>
      </c>
      <c r="O573" s="216">
        <v>0</v>
      </c>
      <c r="P573" s="126" t="s">
        <v>1318</v>
      </c>
    </row>
    <row r="574" spans="1:16" ht="63.75">
      <c r="A574" s="126" t="s">
        <v>623</v>
      </c>
      <c r="B574" s="126"/>
      <c r="C574" s="127" t="s">
        <v>716</v>
      </c>
      <c r="D574" s="121">
        <v>43125</v>
      </c>
      <c r="E574" s="122" t="s">
        <v>2008</v>
      </c>
      <c r="F574" s="122" t="s">
        <v>1319</v>
      </c>
      <c r="G574" s="122">
        <v>16423114</v>
      </c>
      <c r="H574" s="126"/>
      <c r="I574" s="130" t="s">
        <v>4223</v>
      </c>
      <c r="J574" s="126"/>
      <c r="K574" s="126"/>
      <c r="L574" s="126"/>
      <c r="M574" s="126"/>
      <c r="N574" s="216">
        <v>2700</v>
      </c>
      <c r="O574" s="216">
        <v>0</v>
      </c>
      <c r="P574" s="126" t="s">
        <v>1318</v>
      </c>
    </row>
    <row r="575" spans="1:16" ht="63.75">
      <c r="A575" s="126" t="s">
        <v>623</v>
      </c>
      <c r="B575" s="126"/>
      <c r="C575" s="127" t="s">
        <v>716</v>
      </c>
      <c r="D575" s="121">
        <v>43125</v>
      </c>
      <c r="E575" s="122" t="s">
        <v>2009</v>
      </c>
      <c r="F575" s="122" t="s">
        <v>1319</v>
      </c>
      <c r="G575" s="122">
        <v>16423113</v>
      </c>
      <c r="H575" s="126"/>
      <c r="I575" s="130" t="s">
        <v>4224</v>
      </c>
      <c r="J575" s="126"/>
      <c r="K575" s="126"/>
      <c r="L575" s="126"/>
      <c r="M575" s="126"/>
      <c r="N575" s="216">
        <v>13950</v>
      </c>
      <c r="O575" s="216">
        <v>0</v>
      </c>
      <c r="P575" s="126" t="s">
        <v>1318</v>
      </c>
    </row>
    <row r="576" spans="1:16" ht="63.75">
      <c r="A576" s="126" t="s">
        <v>623</v>
      </c>
      <c r="B576" s="126"/>
      <c r="C576" s="127" t="s">
        <v>716</v>
      </c>
      <c r="D576" s="121">
        <v>43125</v>
      </c>
      <c r="E576" s="122" t="s">
        <v>2010</v>
      </c>
      <c r="F576" s="122" t="s">
        <v>1319</v>
      </c>
      <c r="G576" s="122">
        <v>16423111</v>
      </c>
      <c r="H576" s="126"/>
      <c r="I576" s="130" t="s">
        <v>4225</v>
      </c>
      <c r="J576" s="126"/>
      <c r="K576" s="126"/>
      <c r="L576" s="126"/>
      <c r="M576" s="126"/>
      <c r="N576" s="216">
        <v>28706</v>
      </c>
      <c r="O576" s="216">
        <v>0</v>
      </c>
      <c r="P576" s="126" t="s">
        <v>1318</v>
      </c>
    </row>
    <row r="577" spans="1:16" ht="63.75">
      <c r="A577" s="126" t="s">
        <v>623</v>
      </c>
      <c r="B577" s="126"/>
      <c r="C577" s="127" t="s">
        <v>716</v>
      </c>
      <c r="D577" s="121">
        <v>43125</v>
      </c>
      <c r="E577" s="122" t="s">
        <v>2011</v>
      </c>
      <c r="F577" s="122" t="s">
        <v>1319</v>
      </c>
      <c r="G577" s="122">
        <v>16423108</v>
      </c>
      <c r="H577" s="126"/>
      <c r="I577" s="130" t="s">
        <v>4226</v>
      </c>
      <c r="J577" s="126"/>
      <c r="K577" s="126"/>
      <c r="L577" s="126"/>
      <c r="M577" s="126"/>
      <c r="N577" s="216">
        <v>29691.5</v>
      </c>
      <c r="O577" s="216">
        <v>0</v>
      </c>
      <c r="P577" s="126" t="s">
        <v>1318</v>
      </c>
    </row>
    <row r="578" spans="1:16" ht="63.75">
      <c r="A578" s="126" t="s">
        <v>623</v>
      </c>
      <c r="B578" s="126"/>
      <c r="C578" s="127" t="s">
        <v>716</v>
      </c>
      <c r="D578" s="121">
        <v>43125</v>
      </c>
      <c r="E578" s="122" t="s">
        <v>2012</v>
      </c>
      <c r="F578" s="122" t="s">
        <v>1319</v>
      </c>
      <c r="G578" s="122">
        <v>16423100</v>
      </c>
      <c r="H578" s="126"/>
      <c r="I578" s="130" t="s">
        <v>4227</v>
      </c>
      <c r="J578" s="126"/>
      <c r="K578" s="126"/>
      <c r="L578" s="126"/>
      <c r="M578" s="126"/>
      <c r="N578" s="216">
        <v>33634</v>
      </c>
      <c r="O578" s="216">
        <v>0</v>
      </c>
      <c r="P578" s="126" t="s">
        <v>1318</v>
      </c>
    </row>
    <row r="579" spans="1:16" ht="63.75">
      <c r="A579" s="126" t="s">
        <v>623</v>
      </c>
      <c r="B579" s="126"/>
      <c r="C579" s="127" t="s">
        <v>716</v>
      </c>
      <c r="D579" s="121">
        <v>43125</v>
      </c>
      <c r="E579" s="122" t="s">
        <v>2013</v>
      </c>
      <c r="F579" s="122" t="s">
        <v>1319</v>
      </c>
      <c r="G579" s="122">
        <v>16423097</v>
      </c>
      <c r="H579" s="126"/>
      <c r="I579" s="130" t="s">
        <v>4228</v>
      </c>
      <c r="J579" s="126"/>
      <c r="K579" s="126"/>
      <c r="L579" s="126"/>
      <c r="M579" s="126"/>
      <c r="N579" s="216">
        <v>24886.5</v>
      </c>
      <c r="O579" s="216">
        <v>0</v>
      </c>
      <c r="P579" s="126" t="s">
        <v>1318</v>
      </c>
    </row>
    <row r="580" spans="1:16" ht="63.75">
      <c r="A580" s="126" t="s">
        <v>623</v>
      </c>
      <c r="B580" s="126"/>
      <c r="C580" s="127" t="s">
        <v>716</v>
      </c>
      <c r="D580" s="121">
        <v>43125</v>
      </c>
      <c r="E580" s="122" t="s">
        <v>2014</v>
      </c>
      <c r="F580" s="122" t="s">
        <v>1319</v>
      </c>
      <c r="G580" s="122">
        <v>16423093</v>
      </c>
      <c r="H580" s="126"/>
      <c r="I580" s="130" t="s">
        <v>4229</v>
      </c>
      <c r="J580" s="126"/>
      <c r="K580" s="126"/>
      <c r="L580" s="126"/>
      <c r="M580" s="126"/>
      <c r="N580" s="216">
        <v>8871</v>
      </c>
      <c r="O580" s="216">
        <v>0</v>
      </c>
      <c r="P580" s="126" t="s">
        <v>1318</v>
      </c>
    </row>
    <row r="581" spans="1:16" ht="63.75">
      <c r="A581" s="126" t="s">
        <v>623</v>
      </c>
      <c r="B581" s="126"/>
      <c r="C581" s="127" t="s">
        <v>716</v>
      </c>
      <c r="D581" s="121">
        <v>43125</v>
      </c>
      <c r="E581" s="122" t="s">
        <v>2015</v>
      </c>
      <c r="F581" s="122" t="s">
        <v>1319</v>
      </c>
      <c r="G581" s="122">
        <v>16420451</v>
      </c>
      <c r="H581" s="126"/>
      <c r="I581" s="130" t="s">
        <v>4230</v>
      </c>
      <c r="J581" s="126"/>
      <c r="K581" s="126"/>
      <c r="L581" s="126"/>
      <c r="M581" s="126"/>
      <c r="N581" s="216">
        <v>6750</v>
      </c>
      <c r="O581" s="216">
        <v>0</v>
      </c>
      <c r="P581" s="126" t="s">
        <v>1318</v>
      </c>
    </row>
    <row r="582" spans="1:16" ht="63.75">
      <c r="A582" s="126" t="s">
        <v>623</v>
      </c>
      <c r="B582" s="126"/>
      <c r="C582" s="127" t="s">
        <v>716</v>
      </c>
      <c r="D582" s="121">
        <v>43125</v>
      </c>
      <c r="E582" s="122" t="s">
        <v>2016</v>
      </c>
      <c r="F582" s="122" t="s">
        <v>1319</v>
      </c>
      <c r="G582" s="122">
        <v>16420446</v>
      </c>
      <c r="H582" s="126"/>
      <c r="I582" s="130" t="s">
        <v>4231</v>
      </c>
      <c r="J582" s="126"/>
      <c r="K582" s="126"/>
      <c r="L582" s="126"/>
      <c r="M582" s="126"/>
      <c r="N582" s="216">
        <v>9450</v>
      </c>
      <c r="O582" s="216">
        <v>0</v>
      </c>
      <c r="P582" s="126" t="s">
        <v>1318</v>
      </c>
    </row>
    <row r="583" spans="1:16" ht="63.75">
      <c r="A583" s="126" t="s">
        <v>623</v>
      </c>
      <c r="B583" s="126"/>
      <c r="C583" s="127" t="s">
        <v>716</v>
      </c>
      <c r="D583" s="121">
        <v>43125</v>
      </c>
      <c r="E583" s="122" t="s">
        <v>2017</v>
      </c>
      <c r="F583" s="122" t="s">
        <v>1319</v>
      </c>
      <c r="G583" s="122">
        <v>16407156</v>
      </c>
      <c r="H583" s="126"/>
      <c r="I583" s="130" t="s">
        <v>4232</v>
      </c>
      <c r="J583" s="126"/>
      <c r="K583" s="126"/>
      <c r="L583" s="126"/>
      <c r="M583" s="126"/>
      <c r="N583" s="216">
        <v>15000</v>
      </c>
      <c r="O583" s="216">
        <v>0</v>
      </c>
      <c r="P583" s="126" t="s">
        <v>1318</v>
      </c>
    </row>
    <row r="584" spans="1:16" ht="63.75">
      <c r="A584" s="126" t="s">
        <v>623</v>
      </c>
      <c r="B584" s="126"/>
      <c r="C584" s="127" t="s">
        <v>716</v>
      </c>
      <c r="D584" s="121">
        <v>43125</v>
      </c>
      <c r="E584" s="122" t="s">
        <v>2018</v>
      </c>
      <c r="F584" s="122" t="s">
        <v>1319</v>
      </c>
      <c r="G584" s="122">
        <v>16407154</v>
      </c>
      <c r="H584" s="126"/>
      <c r="I584" s="130" t="s">
        <v>4233</v>
      </c>
      <c r="J584" s="126"/>
      <c r="K584" s="126"/>
      <c r="L584" s="126"/>
      <c r="M584" s="126"/>
      <c r="N584" s="216">
        <v>7650</v>
      </c>
      <c r="O584" s="216">
        <v>0</v>
      </c>
      <c r="P584" s="126" t="s">
        <v>1318</v>
      </c>
    </row>
    <row r="585" spans="1:16" ht="63.75">
      <c r="A585" s="126" t="s">
        <v>623</v>
      </c>
      <c r="B585" s="126"/>
      <c r="C585" s="127" t="s">
        <v>716</v>
      </c>
      <c r="D585" s="121">
        <v>43125</v>
      </c>
      <c r="E585" s="122" t="s">
        <v>2019</v>
      </c>
      <c r="F585" s="122" t="s">
        <v>1319</v>
      </c>
      <c r="G585" s="122">
        <v>16407153</v>
      </c>
      <c r="H585" s="126"/>
      <c r="I585" s="130" t="s">
        <v>4234</v>
      </c>
      <c r="J585" s="126"/>
      <c r="K585" s="126"/>
      <c r="L585" s="126"/>
      <c r="M585" s="126"/>
      <c r="N585" s="216">
        <v>12150</v>
      </c>
      <c r="O585" s="216">
        <v>0</v>
      </c>
      <c r="P585" s="126" t="s">
        <v>1318</v>
      </c>
    </row>
    <row r="586" spans="1:16" ht="63.75">
      <c r="A586" s="126" t="s">
        <v>623</v>
      </c>
      <c r="B586" s="126"/>
      <c r="C586" s="127" t="s">
        <v>716</v>
      </c>
      <c r="D586" s="121">
        <v>43125</v>
      </c>
      <c r="E586" s="122" t="s">
        <v>2020</v>
      </c>
      <c r="F586" s="122" t="s">
        <v>1319</v>
      </c>
      <c r="G586" s="122">
        <v>16407152</v>
      </c>
      <c r="H586" s="126"/>
      <c r="I586" s="130" t="s">
        <v>4235</v>
      </c>
      <c r="J586" s="126"/>
      <c r="K586" s="126"/>
      <c r="L586" s="126"/>
      <c r="M586" s="126"/>
      <c r="N586" s="216">
        <v>10800</v>
      </c>
      <c r="O586" s="216">
        <v>0</v>
      </c>
      <c r="P586" s="126" t="s">
        <v>1318</v>
      </c>
    </row>
    <row r="587" spans="1:16" ht="63.75">
      <c r="A587" s="126" t="s">
        <v>623</v>
      </c>
      <c r="B587" s="126"/>
      <c r="C587" s="127" t="s">
        <v>716</v>
      </c>
      <c r="D587" s="121">
        <v>43125</v>
      </c>
      <c r="E587" s="122" t="s">
        <v>2021</v>
      </c>
      <c r="F587" s="122" t="s">
        <v>1319</v>
      </c>
      <c r="G587" s="122">
        <v>16407151</v>
      </c>
      <c r="H587" s="126"/>
      <c r="I587" s="130" t="s">
        <v>4236</v>
      </c>
      <c r="J587" s="126"/>
      <c r="K587" s="126"/>
      <c r="L587" s="126"/>
      <c r="M587" s="126"/>
      <c r="N587" s="216">
        <v>17987</v>
      </c>
      <c r="O587" s="216">
        <v>0</v>
      </c>
      <c r="P587" s="126" t="s">
        <v>1318</v>
      </c>
    </row>
    <row r="588" spans="1:16" ht="63.75">
      <c r="A588" s="126" t="s">
        <v>623</v>
      </c>
      <c r="B588" s="126"/>
      <c r="C588" s="127" t="s">
        <v>716</v>
      </c>
      <c r="D588" s="121">
        <v>43125</v>
      </c>
      <c r="E588" s="122" t="s">
        <v>2022</v>
      </c>
      <c r="F588" s="122" t="s">
        <v>1319</v>
      </c>
      <c r="G588" s="122">
        <v>16407147</v>
      </c>
      <c r="H588" s="126"/>
      <c r="I588" s="130" t="s">
        <v>4237</v>
      </c>
      <c r="J588" s="126"/>
      <c r="K588" s="126"/>
      <c r="L588" s="126"/>
      <c r="M588" s="126"/>
      <c r="N588" s="216">
        <v>12320</v>
      </c>
      <c r="O588" s="216">
        <v>0</v>
      </c>
      <c r="P588" s="126" t="s">
        <v>1318</v>
      </c>
    </row>
    <row r="589" spans="1:16" ht="63.75">
      <c r="A589" s="126" t="s">
        <v>623</v>
      </c>
      <c r="B589" s="126"/>
      <c r="C589" s="127" t="s">
        <v>716</v>
      </c>
      <c r="D589" s="121">
        <v>43125</v>
      </c>
      <c r="E589" s="122" t="s">
        <v>2023</v>
      </c>
      <c r="F589" s="122" t="s">
        <v>1319</v>
      </c>
      <c r="G589" s="122">
        <v>16407146</v>
      </c>
      <c r="H589" s="126"/>
      <c r="I589" s="130" t="s">
        <v>4238</v>
      </c>
      <c r="J589" s="126"/>
      <c r="K589" s="126"/>
      <c r="L589" s="126"/>
      <c r="M589" s="126"/>
      <c r="N589" s="216">
        <v>14784</v>
      </c>
      <c r="O589" s="216">
        <v>0</v>
      </c>
      <c r="P589" s="126" t="s">
        <v>1318</v>
      </c>
    </row>
    <row r="590" spans="1:16" ht="63.75">
      <c r="A590" s="126" t="s">
        <v>623</v>
      </c>
      <c r="B590" s="126"/>
      <c r="C590" s="127" t="s">
        <v>716</v>
      </c>
      <c r="D590" s="121">
        <v>43125</v>
      </c>
      <c r="E590" s="122" t="s">
        <v>2024</v>
      </c>
      <c r="F590" s="122" t="s">
        <v>1319</v>
      </c>
      <c r="G590" s="122">
        <v>16407145</v>
      </c>
      <c r="H590" s="126"/>
      <c r="I590" s="130" t="s">
        <v>4239</v>
      </c>
      <c r="J590" s="126"/>
      <c r="K590" s="126"/>
      <c r="L590" s="126"/>
      <c r="M590" s="126"/>
      <c r="N590" s="216">
        <v>13306</v>
      </c>
      <c r="O590" s="216">
        <v>0</v>
      </c>
      <c r="P590" s="126" t="s">
        <v>1318</v>
      </c>
    </row>
    <row r="591" spans="1:16" ht="63.75">
      <c r="A591" s="126" t="s">
        <v>623</v>
      </c>
      <c r="B591" s="126"/>
      <c r="C591" s="127" t="s">
        <v>716</v>
      </c>
      <c r="D591" s="121">
        <v>43125</v>
      </c>
      <c r="E591" s="122" t="s">
        <v>2025</v>
      </c>
      <c r="F591" s="122" t="s">
        <v>1319</v>
      </c>
      <c r="G591" s="122">
        <v>16407144</v>
      </c>
      <c r="H591" s="126"/>
      <c r="I591" s="130" t="s">
        <v>4240</v>
      </c>
      <c r="J591" s="126"/>
      <c r="K591" s="126"/>
      <c r="L591" s="126"/>
      <c r="M591" s="126"/>
      <c r="N591" s="216">
        <v>12813</v>
      </c>
      <c r="O591" s="216">
        <v>0</v>
      </c>
      <c r="P591" s="126" t="s">
        <v>1318</v>
      </c>
    </row>
    <row r="592" spans="1:16" ht="63.75">
      <c r="A592" s="126" t="s">
        <v>623</v>
      </c>
      <c r="B592" s="126"/>
      <c r="C592" s="127" t="s">
        <v>716</v>
      </c>
      <c r="D592" s="121">
        <v>43125</v>
      </c>
      <c r="E592" s="122" t="s">
        <v>2026</v>
      </c>
      <c r="F592" s="122" t="s">
        <v>1319</v>
      </c>
      <c r="G592" s="122">
        <v>16407143</v>
      </c>
      <c r="H592" s="126"/>
      <c r="I592" s="130" t="s">
        <v>4241</v>
      </c>
      <c r="J592" s="126"/>
      <c r="K592" s="126"/>
      <c r="L592" s="126"/>
      <c r="M592" s="126"/>
      <c r="N592" s="216">
        <v>16650</v>
      </c>
      <c r="O592" s="216">
        <v>0</v>
      </c>
      <c r="P592" s="126" t="s">
        <v>1318</v>
      </c>
    </row>
    <row r="593" spans="1:16" ht="63.75">
      <c r="A593" s="126" t="s">
        <v>623</v>
      </c>
      <c r="B593" s="126"/>
      <c r="C593" s="127" t="s">
        <v>716</v>
      </c>
      <c r="D593" s="121">
        <v>43125</v>
      </c>
      <c r="E593" s="122" t="s">
        <v>2027</v>
      </c>
      <c r="F593" s="122" t="s">
        <v>1319</v>
      </c>
      <c r="G593" s="122">
        <v>16407142</v>
      </c>
      <c r="H593" s="126"/>
      <c r="I593" s="130" t="s">
        <v>4242</v>
      </c>
      <c r="J593" s="126"/>
      <c r="K593" s="126"/>
      <c r="L593" s="126"/>
      <c r="M593" s="126"/>
      <c r="N593" s="216">
        <v>11088</v>
      </c>
      <c r="O593" s="216">
        <v>0</v>
      </c>
      <c r="P593" s="126" t="s">
        <v>1318</v>
      </c>
    </row>
    <row r="594" spans="1:16" ht="76.5">
      <c r="A594" s="126" t="s">
        <v>623</v>
      </c>
      <c r="B594" s="126"/>
      <c r="C594" s="127" t="s">
        <v>716</v>
      </c>
      <c r="D594" s="121">
        <v>43125</v>
      </c>
      <c r="E594" s="122" t="s">
        <v>2028</v>
      </c>
      <c r="F594" s="122" t="s">
        <v>1319</v>
      </c>
      <c r="G594" s="122">
        <v>16407141</v>
      </c>
      <c r="H594" s="126"/>
      <c r="I594" s="130" t="s">
        <v>4243</v>
      </c>
      <c r="J594" s="126"/>
      <c r="K594" s="126"/>
      <c r="L594" s="126"/>
      <c r="M594" s="126"/>
      <c r="N594" s="216">
        <v>13306</v>
      </c>
      <c r="O594" s="216">
        <v>0</v>
      </c>
      <c r="P594" s="126" t="s">
        <v>1318</v>
      </c>
    </row>
    <row r="595" spans="1:16" ht="63.75">
      <c r="A595" s="126" t="s">
        <v>623</v>
      </c>
      <c r="B595" s="126"/>
      <c r="C595" s="127" t="s">
        <v>716</v>
      </c>
      <c r="D595" s="121">
        <v>43125</v>
      </c>
      <c r="E595" s="122" t="s">
        <v>2029</v>
      </c>
      <c r="F595" s="122" t="s">
        <v>1319</v>
      </c>
      <c r="G595" s="122">
        <v>16407140</v>
      </c>
      <c r="H595" s="126"/>
      <c r="I595" s="130" t="s">
        <v>4244</v>
      </c>
      <c r="J595" s="126"/>
      <c r="K595" s="126"/>
      <c r="L595" s="126"/>
      <c r="M595" s="126"/>
      <c r="N595" s="216">
        <v>17100</v>
      </c>
      <c r="O595" s="216">
        <v>0</v>
      </c>
      <c r="P595" s="126" t="s">
        <v>1318</v>
      </c>
    </row>
    <row r="596" spans="1:16" ht="63.75">
      <c r="A596" s="126" t="s">
        <v>623</v>
      </c>
      <c r="B596" s="126"/>
      <c r="C596" s="127" t="s">
        <v>716</v>
      </c>
      <c r="D596" s="121">
        <v>43125</v>
      </c>
      <c r="E596" s="122" t="s">
        <v>2030</v>
      </c>
      <c r="F596" s="122" t="s">
        <v>1319</v>
      </c>
      <c r="G596" s="122">
        <v>16407139</v>
      </c>
      <c r="H596" s="126"/>
      <c r="I596" s="130" t="s">
        <v>4245</v>
      </c>
      <c r="J596" s="126"/>
      <c r="K596" s="126"/>
      <c r="L596" s="126"/>
      <c r="M596" s="126"/>
      <c r="N596" s="216">
        <v>3150</v>
      </c>
      <c r="O596" s="216">
        <v>0</v>
      </c>
      <c r="P596" s="126" t="s">
        <v>1318</v>
      </c>
    </row>
    <row r="597" spans="1:16" ht="63.75">
      <c r="A597" s="126" t="s">
        <v>623</v>
      </c>
      <c r="B597" s="126"/>
      <c r="C597" s="127" t="s">
        <v>716</v>
      </c>
      <c r="D597" s="121">
        <v>43125</v>
      </c>
      <c r="E597" s="122" t="s">
        <v>2031</v>
      </c>
      <c r="F597" s="122" t="s">
        <v>1319</v>
      </c>
      <c r="G597" s="122">
        <v>16407138</v>
      </c>
      <c r="H597" s="126"/>
      <c r="I597" s="130" t="s">
        <v>4246</v>
      </c>
      <c r="J597" s="126"/>
      <c r="K597" s="126"/>
      <c r="L597" s="126"/>
      <c r="M597" s="126"/>
      <c r="N597" s="216">
        <v>8550</v>
      </c>
      <c r="O597" s="216">
        <v>0</v>
      </c>
      <c r="P597" s="126" t="s">
        <v>1318</v>
      </c>
    </row>
    <row r="598" spans="1:16" ht="63.75">
      <c r="A598" s="126" t="s">
        <v>623</v>
      </c>
      <c r="B598" s="126"/>
      <c r="C598" s="127" t="s">
        <v>716</v>
      </c>
      <c r="D598" s="121">
        <v>43125</v>
      </c>
      <c r="E598" s="122" t="s">
        <v>2032</v>
      </c>
      <c r="F598" s="122" t="s">
        <v>1319</v>
      </c>
      <c r="G598" s="122">
        <v>16407137</v>
      </c>
      <c r="H598" s="126"/>
      <c r="I598" s="130" t="s">
        <v>4247</v>
      </c>
      <c r="J598" s="126"/>
      <c r="K598" s="126"/>
      <c r="L598" s="126"/>
      <c r="M598" s="126"/>
      <c r="N598" s="216">
        <v>14850</v>
      </c>
      <c r="O598" s="216">
        <v>0</v>
      </c>
      <c r="P598" s="126" t="s">
        <v>1318</v>
      </c>
    </row>
    <row r="599" spans="1:16" ht="63.75">
      <c r="A599" s="126" t="s">
        <v>623</v>
      </c>
      <c r="B599" s="126"/>
      <c r="C599" s="127" t="s">
        <v>716</v>
      </c>
      <c r="D599" s="121">
        <v>43125</v>
      </c>
      <c r="E599" s="122" t="s">
        <v>2033</v>
      </c>
      <c r="F599" s="122" t="s">
        <v>1319</v>
      </c>
      <c r="G599" s="122">
        <v>16407136</v>
      </c>
      <c r="H599" s="126"/>
      <c r="I599" s="130" t="s">
        <v>4248</v>
      </c>
      <c r="J599" s="126"/>
      <c r="K599" s="126"/>
      <c r="L599" s="126"/>
      <c r="M599" s="126"/>
      <c r="N599" s="216">
        <v>16200</v>
      </c>
      <c r="O599" s="216">
        <v>0</v>
      </c>
      <c r="P599" s="126" t="s">
        <v>1318</v>
      </c>
    </row>
    <row r="600" spans="1:16" ht="63.75">
      <c r="A600" s="126" t="s">
        <v>623</v>
      </c>
      <c r="B600" s="126"/>
      <c r="C600" s="127" t="s">
        <v>716</v>
      </c>
      <c r="D600" s="121">
        <v>43125</v>
      </c>
      <c r="E600" s="122" t="s">
        <v>2034</v>
      </c>
      <c r="F600" s="122" t="s">
        <v>1319</v>
      </c>
      <c r="G600" s="122">
        <v>16407135</v>
      </c>
      <c r="H600" s="126"/>
      <c r="I600" s="130" t="s">
        <v>4249</v>
      </c>
      <c r="J600" s="126"/>
      <c r="K600" s="126"/>
      <c r="L600" s="126"/>
      <c r="M600" s="126"/>
      <c r="N600" s="216">
        <v>7200</v>
      </c>
      <c r="O600" s="216">
        <v>0</v>
      </c>
      <c r="P600" s="126" t="s">
        <v>1318</v>
      </c>
    </row>
    <row r="601" spans="1:16" ht="63.75">
      <c r="A601" s="126" t="s">
        <v>623</v>
      </c>
      <c r="B601" s="126"/>
      <c r="C601" s="127" t="s">
        <v>716</v>
      </c>
      <c r="D601" s="121">
        <v>43125</v>
      </c>
      <c r="E601" s="122" t="s">
        <v>2035</v>
      </c>
      <c r="F601" s="122" t="s">
        <v>1319</v>
      </c>
      <c r="G601" s="122">
        <v>16407134</v>
      </c>
      <c r="H601" s="126"/>
      <c r="I601" s="130" t="s">
        <v>4250</v>
      </c>
      <c r="J601" s="126"/>
      <c r="K601" s="126"/>
      <c r="L601" s="126"/>
      <c r="M601" s="126"/>
      <c r="N601" s="216">
        <v>17248</v>
      </c>
      <c r="O601" s="216">
        <v>0</v>
      </c>
      <c r="P601" s="126" t="s">
        <v>1318</v>
      </c>
    </row>
    <row r="602" spans="1:16" ht="63.75">
      <c r="A602" s="126" t="s">
        <v>623</v>
      </c>
      <c r="B602" s="126"/>
      <c r="C602" s="127" t="s">
        <v>716</v>
      </c>
      <c r="D602" s="121">
        <v>43125</v>
      </c>
      <c r="E602" s="122" t="s">
        <v>2036</v>
      </c>
      <c r="F602" s="122" t="s">
        <v>1319</v>
      </c>
      <c r="G602" s="122">
        <v>16407133</v>
      </c>
      <c r="H602" s="126"/>
      <c r="I602" s="130" t="s">
        <v>4251</v>
      </c>
      <c r="J602" s="126"/>
      <c r="K602" s="126"/>
      <c r="L602" s="126"/>
      <c r="M602" s="126"/>
      <c r="N602" s="216">
        <v>10350</v>
      </c>
      <c r="O602" s="216">
        <v>0</v>
      </c>
      <c r="P602" s="126" t="s">
        <v>1318</v>
      </c>
    </row>
    <row r="603" spans="1:16" ht="63.75">
      <c r="A603" s="126" t="s">
        <v>623</v>
      </c>
      <c r="B603" s="126"/>
      <c r="C603" s="127" t="s">
        <v>716</v>
      </c>
      <c r="D603" s="121">
        <v>43125</v>
      </c>
      <c r="E603" s="122" t="s">
        <v>2037</v>
      </c>
      <c r="F603" s="122" t="s">
        <v>1319</v>
      </c>
      <c r="G603" s="122">
        <v>16422975</v>
      </c>
      <c r="H603" s="126"/>
      <c r="I603" s="130" t="s">
        <v>4252</v>
      </c>
      <c r="J603" s="126"/>
      <c r="K603" s="126"/>
      <c r="L603" s="126"/>
      <c r="M603" s="126"/>
      <c r="N603" s="216">
        <v>5400</v>
      </c>
      <c r="O603" s="216">
        <v>0</v>
      </c>
      <c r="P603" s="126" t="s">
        <v>1318</v>
      </c>
    </row>
    <row r="604" spans="1:16" ht="63.75">
      <c r="A604" s="126" t="s">
        <v>623</v>
      </c>
      <c r="B604" s="126"/>
      <c r="C604" s="127" t="s">
        <v>716</v>
      </c>
      <c r="D604" s="121">
        <v>43125</v>
      </c>
      <c r="E604" s="122" t="s">
        <v>2038</v>
      </c>
      <c r="F604" s="122" t="s">
        <v>1319</v>
      </c>
      <c r="G604" s="122">
        <v>16422973</v>
      </c>
      <c r="H604" s="126"/>
      <c r="I604" s="130" t="s">
        <v>4253</v>
      </c>
      <c r="J604" s="126"/>
      <c r="K604" s="126"/>
      <c r="L604" s="126"/>
      <c r="M604" s="126"/>
      <c r="N604" s="216">
        <v>9900</v>
      </c>
      <c r="O604" s="216">
        <v>0</v>
      </c>
      <c r="P604" s="126" t="s">
        <v>1318</v>
      </c>
    </row>
    <row r="605" spans="1:16" ht="63.75">
      <c r="A605" s="126" t="s">
        <v>623</v>
      </c>
      <c r="B605" s="126"/>
      <c r="C605" s="127" t="s">
        <v>716</v>
      </c>
      <c r="D605" s="121">
        <v>43125</v>
      </c>
      <c r="E605" s="122" t="s">
        <v>2039</v>
      </c>
      <c r="F605" s="122" t="s">
        <v>1319</v>
      </c>
      <c r="G605" s="122">
        <v>16422609</v>
      </c>
      <c r="H605" s="126"/>
      <c r="I605" s="130" t="s">
        <v>4254</v>
      </c>
      <c r="J605" s="126"/>
      <c r="K605" s="126"/>
      <c r="L605" s="126"/>
      <c r="M605" s="126"/>
      <c r="N605" s="216">
        <v>17550</v>
      </c>
      <c r="O605" s="216">
        <v>0</v>
      </c>
      <c r="P605" s="126" t="s">
        <v>1318</v>
      </c>
    </row>
    <row r="606" spans="1:16" ht="63.75">
      <c r="A606" s="126" t="s">
        <v>623</v>
      </c>
      <c r="B606" s="126"/>
      <c r="C606" s="127" t="s">
        <v>716</v>
      </c>
      <c r="D606" s="121">
        <v>43125</v>
      </c>
      <c r="E606" s="122" t="s">
        <v>2040</v>
      </c>
      <c r="F606" s="122" t="s">
        <v>1319</v>
      </c>
      <c r="G606" s="122">
        <v>16422368</v>
      </c>
      <c r="H606" s="126"/>
      <c r="I606" s="130" t="s">
        <v>4255</v>
      </c>
      <c r="J606" s="126"/>
      <c r="K606" s="126"/>
      <c r="L606" s="126"/>
      <c r="M606" s="126"/>
      <c r="N606" s="216">
        <v>17494.5</v>
      </c>
      <c r="O606" s="216">
        <v>0</v>
      </c>
      <c r="P606" s="126" t="s">
        <v>1318</v>
      </c>
    </row>
    <row r="607" spans="1:16" ht="63.75">
      <c r="A607" s="126" t="s">
        <v>623</v>
      </c>
      <c r="B607" s="126"/>
      <c r="C607" s="127" t="s">
        <v>716</v>
      </c>
      <c r="D607" s="121">
        <v>43125</v>
      </c>
      <c r="E607" s="122" t="s">
        <v>2041</v>
      </c>
      <c r="F607" s="122" t="s">
        <v>1319</v>
      </c>
      <c r="G607" s="122">
        <v>16422367</v>
      </c>
      <c r="H607" s="126"/>
      <c r="I607" s="130" t="s">
        <v>4256</v>
      </c>
      <c r="J607" s="126"/>
      <c r="K607" s="126"/>
      <c r="L607" s="126"/>
      <c r="M607" s="126"/>
      <c r="N607" s="216">
        <v>16755</v>
      </c>
      <c r="O607" s="216">
        <v>0</v>
      </c>
      <c r="P607" s="126" t="s">
        <v>1318</v>
      </c>
    </row>
    <row r="608" spans="1:16" ht="63.75">
      <c r="A608" s="126" t="s">
        <v>621</v>
      </c>
      <c r="B608" s="126"/>
      <c r="C608" s="127" t="s">
        <v>715</v>
      </c>
      <c r="D608" s="121">
        <v>43125</v>
      </c>
      <c r="E608" s="122" t="s">
        <v>2042</v>
      </c>
      <c r="F608" s="122" t="s">
        <v>11</v>
      </c>
      <c r="G608" s="122">
        <v>10255</v>
      </c>
      <c r="H608" s="126"/>
      <c r="I608" s="130" t="s">
        <v>4257</v>
      </c>
      <c r="J608" s="126"/>
      <c r="K608" s="126"/>
      <c r="L608" s="126"/>
      <c r="M608" s="126"/>
      <c r="N608" s="216">
        <v>1159.26</v>
      </c>
      <c r="O608" s="216">
        <v>0</v>
      </c>
      <c r="P608" s="126" t="s">
        <v>1318</v>
      </c>
    </row>
    <row r="609" spans="1:16" ht="89.25">
      <c r="A609" s="126">
        <v>10</v>
      </c>
      <c r="B609" s="126"/>
      <c r="C609" s="127" t="s">
        <v>691</v>
      </c>
      <c r="D609" s="121">
        <v>43125</v>
      </c>
      <c r="E609" s="122" t="s">
        <v>2043</v>
      </c>
      <c r="F609" s="122" t="s">
        <v>15</v>
      </c>
      <c r="G609" s="122">
        <v>4233</v>
      </c>
      <c r="H609" s="126"/>
      <c r="I609" s="130" t="s">
        <v>4258</v>
      </c>
      <c r="J609" s="126"/>
      <c r="K609" s="126"/>
      <c r="L609" s="126"/>
      <c r="M609" s="126"/>
      <c r="N609" s="216">
        <v>362.54</v>
      </c>
      <c r="O609" s="216">
        <v>0</v>
      </c>
      <c r="P609" s="126" t="s">
        <v>1318</v>
      </c>
    </row>
    <row r="610" spans="1:16" ht="89.25">
      <c r="A610" s="126">
        <v>25</v>
      </c>
      <c r="B610" s="126"/>
      <c r="C610" s="127" t="s">
        <v>695</v>
      </c>
      <c r="D610" s="121">
        <v>43125</v>
      </c>
      <c r="E610" s="122" t="s">
        <v>2044</v>
      </c>
      <c r="F610" s="122" t="s">
        <v>15</v>
      </c>
      <c r="G610" s="122">
        <v>4225</v>
      </c>
      <c r="H610" s="126"/>
      <c r="I610" s="130" t="s">
        <v>4259</v>
      </c>
      <c r="J610" s="126"/>
      <c r="K610" s="126"/>
      <c r="L610" s="126"/>
      <c r="M610" s="126"/>
      <c r="N610" s="216">
        <v>930.14</v>
      </c>
      <c r="O610" s="216">
        <v>0</v>
      </c>
      <c r="P610" s="126" t="s">
        <v>1318</v>
      </c>
    </row>
    <row r="611" spans="1:16" ht="89.25">
      <c r="A611" s="126">
        <v>10</v>
      </c>
      <c r="B611" s="126"/>
      <c r="C611" s="127" t="s">
        <v>691</v>
      </c>
      <c r="D611" s="121">
        <v>43125</v>
      </c>
      <c r="E611" s="122" t="s">
        <v>2045</v>
      </c>
      <c r="F611" s="122" t="s">
        <v>15</v>
      </c>
      <c r="G611" s="122">
        <v>4232</v>
      </c>
      <c r="H611" s="126"/>
      <c r="I611" s="130" t="s">
        <v>4260</v>
      </c>
      <c r="J611" s="126"/>
      <c r="K611" s="126"/>
      <c r="L611" s="126"/>
      <c r="M611" s="126"/>
      <c r="N611" s="216">
        <v>31135.05</v>
      </c>
      <c r="O611" s="216">
        <v>0</v>
      </c>
      <c r="P611" s="126" t="s">
        <v>1318</v>
      </c>
    </row>
    <row r="612" spans="1:16" ht="89.25">
      <c r="A612" s="126">
        <v>594</v>
      </c>
      <c r="B612" s="126"/>
      <c r="C612" s="127" t="s">
        <v>113</v>
      </c>
      <c r="D612" s="121">
        <v>43125</v>
      </c>
      <c r="E612" s="122" t="s">
        <v>2046</v>
      </c>
      <c r="F612" s="122" t="s">
        <v>15</v>
      </c>
      <c r="G612" s="122">
        <v>4224</v>
      </c>
      <c r="H612" s="126"/>
      <c r="I612" s="130" t="s">
        <v>4261</v>
      </c>
      <c r="J612" s="126"/>
      <c r="K612" s="126"/>
      <c r="L612" s="126"/>
      <c r="M612" s="126"/>
      <c r="N612" s="216">
        <v>276.38</v>
      </c>
      <c r="O612" s="216">
        <v>0</v>
      </c>
      <c r="P612" s="126" t="s">
        <v>1318</v>
      </c>
    </row>
    <row r="613" spans="1:16" ht="89.25">
      <c r="A613" s="126">
        <v>594</v>
      </c>
      <c r="B613" s="126"/>
      <c r="C613" s="127" t="s">
        <v>113</v>
      </c>
      <c r="D613" s="121">
        <v>43125</v>
      </c>
      <c r="E613" s="122" t="s">
        <v>2047</v>
      </c>
      <c r="F613" s="122" t="s">
        <v>15</v>
      </c>
      <c r="G613" s="122">
        <v>4223</v>
      </c>
      <c r="H613" s="126"/>
      <c r="I613" s="130" t="s">
        <v>4262</v>
      </c>
      <c r="J613" s="126"/>
      <c r="K613" s="126"/>
      <c r="L613" s="126"/>
      <c r="M613" s="126"/>
      <c r="N613" s="216">
        <v>498.85</v>
      </c>
      <c r="O613" s="216">
        <v>0</v>
      </c>
      <c r="P613" s="126" t="s">
        <v>1318</v>
      </c>
    </row>
    <row r="614" spans="1:16" ht="76.5">
      <c r="A614" s="126">
        <v>15</v>
      </c>
      <c r="B614" s="126"/>
      <c r="C614" s="127" t="s">
        <v>692</v>
      </c>
      <c r="D614" s="121">
        <v>43125</v>
      </c>
      <c r="E614" s="122" t="s">
        <v>2048</v>
      </c>
      <c r="F614" s="122" t="s">
        <v>15</v>
      </c>
      <c r="G614" s="122">
        <v>4222</v>
      </c>
      <c r="H614" s="126"/>
      <c r="I614" s="130" t="s">
        <v>4263</v>
      </c>
      <c r="J614" s="126"/>
      <c r="K614" s="126"/>
      <c r="L614" s="126"/>
      <c r="M614" s="126"/>
      <c r="N614" s="216">
        <v>1071.45</v>
      </c>
      <c r="O614" s="216">
        <v>0</v>
      </c>
      <c r="P614" s="126" t="s">
        <v>1318</v>
      </c>
    </row>
    <row r="615" spans="1:16" ht="63.75">
      <c r="A615" s="126" t="s">
        <v>623</v>
      </c>
      <c r="B615" s="126"/>
      <c r="C615" s="127" t="s">
        <v>716</v>
      </c>
      <c r="D615" s="121">
        <v>43125</v>
      </c>
      <c r="E615" s="122" t="s">
        <v>2049</v>
      </c>
      <c r="F615" s="122" t="s">
        <v>1319</v>
      </c>
      <c r="G615" s="122">
        <v>16407119</v>
      </c>
      <c r="H615" s="126"/>
      <c r="I615" s="130" t="s">
        <v>4264</v>
      </c>
      <c r="J615" s="126"/>
      <c r="K615" s="126"/>
      <c r="L615" s="126"/>
      <c r="M615" s="126"/>
      <c r="N615" s="216">
        <v>479747</v>
      </c>
      <c r="O615" s="216">
        <v>0</v>
      </c>
      <c r="P615" s="126" t="s">
        <v>1318</v>
      </c>
    </row>
    <row r="616" spans="1:16" ht="63.75">
      <c r="A616" s="126" t="s">
        <v>623</v>
      </c>
      <c r="B616" s="126"/>
      <c r="C616" s="127" t="s">
        <v>716</v>
      </c>
      <c r="D616" s="121">
        <v>43125</v>
      </c>
      <c r="E616" s="122" t="s">
        <v>2050</v>
      </c>
      <c r="F616" s="122" t="s">
        <v>1319</v>
      </c>
      <c r="G616" s="122">
        <v>16407109</v>
      </c>
      <c r="H616" s="126"/>
      <c r="I616" s="130" t="s">
        <v>4265</v>
      </c>
      <c r="J616" s="126"/>
      <c r="K616" s="126"/>
      <c r="L616" s="126"/>
      <c r="M616" s="126"/>
      <c r="N616" s="216">
        <v>9450</v>
      </c>
      <c r="O616" s="216">
        <v>0</v>
      </c>
      <c r="P616" s="126" t="s">
        <v>1318</v>
      </c>
    </row>
    <row r="617" spans="1:16" ht="63.75">
      <c r="A617" s="126" t="s">
        <v>623</v>
      </c>
      <c r="B617" s="126"/>
      <c r="C617" s="127" t="s">
        <v>716</v>
      </c>
      <c r="D617" s="121">
        <v>43125</v>
      </c>
      <c r="E617" s="122" t="s">
        <v>2051</v>
      </c>
      <c r="F617" s="122" t="s">
        <v>1319</v>
      </c>
      <c r="G617" s="122">
        <v>16407105</v>
      </c>
      <c r="H617" s="126"/>
      <c r="I617" s="130" t="s">
        <v>4266</v>
      </c>
      <c r="J617" s="126"/>
      <c r="K617" s="126"/>
      <c r="L617" s="126"/>
      <c r="M617" s="126"/>
      <c r="N617" s="216">
        <v>10350</v>
      </c>
      <c r="O617" s="216">
        <v>0</v>
      </c>
      <c r="P617" s="126" t="s">
        <v>1318</v>
      </c>
    </row>
    <row r="618" spans="1:16" ht="63.75">
      <c r="A618" s="126" t="s">
        <v>623</v>
      </c>
      <c r="B618" s="126"/>
      <c r="C618" s="127" t="s">
        <v>716</v>
      </c>
      <c r="D618" s="121">
        <v>43125</v>
      </c>
      <c r="E618" s="122" t="s">
        <v>2052</v>
      </c>
      <c r="F618" s="122" t="s">
        <v>1319</v>
      </c>
      <c r="G618" s="122">
        <v>16407099</v>
      </c>
      <c r="H618" s="126"/>
      <c r="I618" s="130" t="s">
        <v>4267</v>
      </c>
      <c r="J618" s="126"/>
      <c r="K618" s="126"/>
      <c r="L618" s="126"/>
      <c r="M618" s="126"/>
      <c r="N618" s="216">
        <v>18480</v>
      </c>
      <c r="O618" s="216">
        <v>0</v>
      </c>
      <c r="P618" s="126" t="s">
        <v>1318</v>
      </c>
    </row>
    <row r="619" spans="1:16" ht="63.75">
      <c r="A619" s="126" t="s">
        <v>623</v>
      </c>
      <c r="B619" s="126"/>
      <c r="C619" s="127" t="s">
        <v>716</v>
      </c>
      <c r="D619" s="121">
        <v>43125</v>
      </c>
      <c r="E619" s="122" t="s">
        <v>2053</v>
      </c>
      <c r="F619" s="122" t="s">
        <v>1319</v>
      </c>
      <c r="G619" s="122">
        <v>16406832</v>
      </c>
      <c r="H619" s="126"/>
      <c r="I619" s="130" t="s">
        <v>4268</v>
      </c>
      <c r="J619" s="126"/>
      <c r="K619" s="126"/>
      <c r="L619" s="126"/>
      <c r="M619" s="126"/>
      <c r="N619" s="216">
        <v>13050</v>
      </c>
      <c r="O619" s="216">
        <v>0</v>
      </c>
      <c r="P619" s="126" t="s">
        <v>1318</v>
      </c>
    </row>
    <row r="620" spans="1:16" ht="63.75">
      <c r="A620" s="126" t="s">
        <v>623</v>
      </c>
      <c r="B620" s="126"/>
      <c r="C620" s="127" t="s">
        <v>716</v>
      </c>
      <c r="D620" s="121">
        <v>43125</v>
      </c>
      <c r="E620" s="122" t="s">
        <v>2054</v>
      </c>
      <c r="F620" s="122" t="s">
        <v>1319</v>
      </c>
      <c r="G620" s="122">
        <v>16406831</v>
      </c>
      <c r="H620" s="126"/>
      <c r="I620" s="130" t="s">
        <v>4269</v>
      </c>
      <c r="J620" s="126"/>
      <c r="K620" s="126"/>
      <c r="L620" s="126"/>
      <c r="M620" s="126"/>
      <c r="N620" s="216">
        <v>10800</v>
      </c>
      <c r="O620" s="216">
        <v>0</v>
      </c>
      <c r="P620" s="126" t="s">
        <v>1318</v>
      </c>
    </row>
    <row r="621" spans="1:16" ht="63.75">
      <c r="A621" s="126" t="s">
        <v>623</v>
      </c>
      <c r="B621" s="126"/>
      <c r="C621" s="127" t="s">
        <v>716</v>
      </c>
      <c r="D621" s="121">
        <v>43125</v>
      </c>
      <c r="E621" s="122" t="s">
        <v>2055</v>
      </c>
      <c r="F621" s="122" t="s">
        <v>1319</v>
      </c>
      <c r="G621" s="122">
        <v>16406829</v>
      </c>
      <c r="H621" s="126"/>
      <c r="I621" s="130" t="s">
        <v>4270</v>
      </c>
      <c r="J621" s="126"/>
      <c r="K621" s="126"/>
      <c r="L621" s="126"/>
      <c r="M621" s="126"/>
      <c r="N621" s="216">
        <v>11700</v>
      </c>
      <c r="O621" s="216">
        <v>0</v>
      </c>
      <c r="P621" s="126" t="s">
        <v>1318</v>
      </c>
    </row>
    <row r="622" spans="1:16" ht="63.75">
      <c r="A622" s="126" t="s">
        <v>623</v>
      </c>
      <c r="B622" s="126"/>
      <c r="C622" s="127" t="s">
        <v>716</v>
      </c>
      <c r="D622" s="121">
        <v>43125</v>
      </c>
      <c r="E622" s="122" t="s">
        <v>2056</v>
      </c>
      <c r="F622" s="122" t="s">
        <v>1319</v>
      </c>
      <c r="G622" s="122">
        <v>16406828</v>
      </c>
      <c r="H622" s="126"/>
      <c r="I622" s="130" t="s">
        <v>4271</v>
      </c>
      <c r="J622" s="126"/>
      <c r="K622" s="126"/>
      <c r="L622" s="126"/>
      <c r="M622" s="126"/>
      <c r="N622" s="216">
        <v>18973</v>
      </c>
      <c r="O622" s="216">
        <v>0</v>
      </c>
      <c r="P622" s="126" t="s">
        <v>1318</v>
      </c>
    </row>
    <row r="623" spans="1:16" ht="63.75">
      <c r="A623" s="126" t="s">
        <v>623</v>
      </c>
      <c r="B623" s="126"/>
      <c r="C623" s="127" t="s">
        <v>716</v>
      </c>
      <c r="D623" s="121">
        <v>43125</v>
      </c>
      <c r="E623" s="122" t="s">
        <v>2057</v>
      </c>
      <c r="F623" s="122" t="s">
        <v>1319</v>
      </c>
      <c r="G623" s="122">
        <v>16406827</v>
      </c>
      <c r="H623" s="126"/>
      <c r="I623" s="130" t="s">
        <v>4272</v>
      </c>
      <c r="J623" s="126"/>
      <c r="K623" s="126"/>
      <c r="L623" s="126"/>
      <c r="M623" s="126"/>
      <c r="N623" s="216">
        <v>25749</v>
      </c>
      <c r="O623" s="216">
        <v>0</v>
      </c>
      <c r="P623" s="126" t="s">
        <v>1318</v>
      </c>
    </row>
    <row r="624" spans="1:16" ht="63.75">
      <c r="A624" s="126" t="s">
        <v>623</v>
      </c>
      <c r="B624" s="126"/>
      <c r="C624" s="127" t="s">
        <v>716</v>
      </c>
      <c r="D624" s="121">
        <v>43125</v>
      </c>
      <c r="E624" s="122" t="s">
        <v>2058</v>
      </c>
      <c r="F624" s="122" t="s">
        <v>1319</v>
      </c>
      <c r="G624" s="122">
        <v>16406816</v>
      </c>
      <c r="H624" s="126"/>
      <c r="I624" s="130" t="s">
        <v>4273</v>
      </c>
      <c r="J624" s="126"/>
      <c r="K624" s="126"/>
      <c r="L624" s="126"/>
      <c r="M624" s="126"/>
      <c r="N624" s="216">
        <v>7200</v>
      </c>
      <c r="O624" s="216">
        <v>0</v>
      </c>
      <c r="P624" s="126" t="s">
        <v>1318</v>
      </c>
    </row>
    <row r="625" spans="1:16" ht="63.75">
      <c r="A625" s="126" t="s">
        <v>623</v>
      </c>
      <c r="B625" s="126"/>
      <c r="C625" s="127" t="s">
        <v>716</v>
      </c>
      <c r="D625" s="121">
        <v>43125</v>
      </c>
      <c r="E625" s="122" t="s">
        <v>2059</v>
      </c>
      <c r="F625" s="122" t="s">
        <v>1319</v>
      </c>
      <c r="G625" s="122">
        <v>16406815</v>
      </c>
      <c r="H625" s="126"/>
      <c r="I625" s="130" t="s">
        <v>4274</v>
      </c>
      <c r="J625" s="126"/>
      <c r="K625" s="126"/>
      <c r="L625" s="126"/>
      <c r="M625" s="126"/>
      <c r="N625" s="216">
        <v>18000</v>
      </c>
      <c r="O625" s="216">
        <v>0</v>
      </c>
      <c r="P625" s="126" t="s">
        <v>1318</v>
      </c>
    </row>
    <row r="626" spans="1:16" ht="63.75">
      <c r="A626" s="126" t="s">
        <v>623</v>
      </c>
      <c r="B626" s="126"/>
      <c r="C626" s="127" t="s">
        <v>716</v>
      </c>
      <c r="D626" s="121">
        <v>43125</v>
      </c>
      <c r="E626" s="122" t="s">
        <v>2060</v>
      </c>
      <c r="F626" s="122" t="s">
        <v>1319</v>
      </c>
      <c r="G626" s="122">
        <v>16406316</v>
      </c>
      <c r="H626" s="126"/>
      <c r="I626" s="130" t="s">
        <v>4275</v>
      </c>
      <c r="J626" s="126"/>
      <c r="K626" s="126"/>
      <c r="L626" s="126"/>
      <c r="M626" s="126"/>
      <c r="N626" s="216">
        <v>10125</v>
      </c>
      <c r="O626" s="216">
        <v>0</v>
      </c>
      <c r="P626" s="126" t="s">
        <v>1318</v>
      </c>
    </row>
    <row r="627" spans="1:16" ht="63.75">
      <c r="A627" s="126" t="s">
        <v>623</v>
      </c>
      <c r="B627" s="126"/>
      <c r="C627" s="127" t="s">
        <v>716</v>
      </c>
      <c r="D627" s="121">
        <v>43125</v>
      </c>
      <c r="E627" s="122" t="s">
        <v>2061</v>
      </c>
      <c r="F627" s="122" t="s">
        <v>1319</v>
      </c>
      <c r="G627" s="122">
        <v>16405998</v>
      </c>
      <c r="H627" s="126"/>
      <c r="I627" s="130" t="s">
        <v>4276</v>
      </c>
      <c r="J627" s="126"/>
      <c r="K627" s="126"/>
      <c r="L627" s="126"/>
      <c r="M627" s="126"/>
      <c r="N627" s="216">
        <v>33757</v>
      </c>
      <c r="O627" s="216">
        <v>0</v>
      </c>
      <c r="P627" s="126" t="s">
        <v>1318</v>
      </c>
    </row>
    <row r="628" spans="1:16" ht="63.75">
      <c r="A628" s="126" t="s">
        <v>623</v>
      </c>
      <c r="B628" s="126"/>
      <c r="C628" s="127" t="s">
        <v>716</v>
      </c>
      <c r="D628" s="121">
        <v>43125</v>
      </c>
      <c r="E628" s="122" t="s">
        <v>2062</v>
      </c>
      <c r="F628" s="122" t="s">
        <v>1319</v>
      </c>
      <c r="G628" s="122">
        <v>16405996</v>
      </c>
      <c r="H628" s="126"/>
      <c r="I628" s="130" t="s">
        <v>4277</v>
      </c>
      <c r="J628" s="126"/>
      <c r="K628" s="126"/>
      <c r="L628" s="126"/>
      <c r="M628" s="126"/>
      <c r="N628" s="216">
        <v>10125</v>
      </c>
      <c r="O628" s="216">
        <v>0</v>
      </c>
      <c r="P628" s="126" t="s">
        <v>1318</v>
      </c>
    </row>
    <row r="629" spans="1:16" ht="63.75">
      <c r="A629" s="126" t="s">
        <v>623</v>
      </c>
      <c r="B629" s="126"/>
      <c r="C629" s="127" t="s">
        <v>716</v>
      </c>
      <c r="D629" s="121">
        <v>43125</v>
      </c>
      <c r="E629" s="122" t="s">
        <v>2063</v>
      </c>
      <c r="F629" s="122" t="s">
        <v>1319</v>
      </c>
      <c r="G629" s="122">
        <v>16405993</v>
      </c>
      <c r="H629" s="126"/>
      <c r="I629" s="130" t="s">
        <v>4278</v>
      </c>
      <c r="J629" s="126"/>
      <c r="K629" s="126"/>
      <c r="L629" s="126"/>
      <c r="M629" s="126"/>
      <c r="N629" s="216">
        <v>15277</v>
      </c>
      <c r="O629" s="216">
        <v>0</v>
      </c>
      <c r="P629" s="126" t="s">
        <v>1318</v>
      </c>
    </row>
    <row r="630" spans="1:16" ht="63.75">
      <c r="A630" s="126" t="s">
        <v>623</v>
      </c>
      <c r="B630" s="126"/>
      <c r="C630" s="127" t="s">
        <v>716</v>
      </c>
      <c r="D630" s="121">
        <v>43125</v>
      </c>
      <c r="E630" s="122" t="s">
        <v>2064</v>
      </c>
      <c r="F630" s="122" t="s">
        <v>1319</v>
      </c>
      <c r="G630" s="122">
        <v>16405990</v>
      </c>
      <c r="H630" s="126"/>
      <c r="I630" s="130" t="s">
        <v>4279</v>
      </c>
      <c r="J630" s="126"/>
      <c r="K630" s="126"/>
      <c r="L630" s="126"/>
      <c r="M630" s="126"/>
      <c r="N630" s="216">
        <v>7392</v>
      </c>
      <c r="O630" s="216">
        <v>0</v>
      </c>
      <c r="P630" s="126" t="s">
        <v>1318</v>
      </c>
    </row>
    <row r="631" spans="1:16" ht="63.75">
      <c r="A631" s="126" t="s">
        <v>623</v>
      </c>
      <c r="B631" s="126"/>
      <c r="C631" s="127" t="s">
        <v>716</v>
      </c>
      <c r="D631" s="121">
        <v>43125</v>
      </c>
      <c r="E631" s="122" t="s">
        <v>2065</v>
      </c>
      <c r="F631" s="122" t="s">
        <v>1319</v>
      </c>
      <c r="G631" s="122">
        <v>16405988</v>
      </c>
      <c r="H631" s="126"/>
      <c r="I631" s="130" t="s">
        <v>4280</v>
      </c>
      <c r="J631" s="126"/>
      <c r="K631" s="126"/>
      <c r="L631" s="126"/>
      <c r="M631" s="126"/>
      <c r="N631" s="216">
        <v>9856</v>
      </c>
      <c r="O631" s="216">
        <v>0</v>
      </c>
      <c r="P631" s="126" t="s">
        <v>1318</v>
      </c>
    </row>
    <row r="632" spans="1:16" ht="63.75">
      <c r="A632" s="126" t="s">
        <v>623</v>
      </c>
      <c r="B632" s="126"/>
      <c r="C632" s="127" t="s">
        <v>716</v>
      </c>
      <c r="D632" s="121">
        <v>43125</v>
      </c>
      <c r="E632" s="122" t="s">
        <v>2066</v>
      </c>
      <c r="F632" s="122" t="s">
        <v>1319</v>
      </c>
      <c r="G632" s="122">
        <v>16405934</v>
      </c>
      <c r="H632" s="126"/>
      <c r="I632" s="130" t="s">
        <v>4281</v>
      </c>
      <c r="J632" s="126"/>
      <c r="K632" s="126"/>
      <c r="L632" s="126"/>
      <c r="M632" s="126"/>
      <c r="N632" s="216">
        <v>3203</v>
      </c>
      <c r="O632" s="216">
        <v>0</v>
      </c>
      <c r="P632" s="126" t="s">
        <v>1318</v>
      </c>
    </row>
    <row r="633" spans="1:16" ht="63.75">
      <c r="A633" s="126" t="s">
        <v>623</v>
      </c>
      <c r="B633" s="126"/>
      <c r="C633" s="127" t="s">
        <v>716</v>
      </c>
      <c r="D633" s="121">
        <v>43125</v>
      </c>
      <c r="E633" s="122" t="s">
        <v>2067</v>
      </c>
      <c r="F633" s="122" t="s">
        <v>1319</v>
      </c>
      <c r="G633" s="122">
        <v>16405926</v>
      </c>
      <c r="H633" s="126"/>
      <c r="I633" s="130" t="s">
        <v>4282</v>
      </c>
      <c r="J633" s="126"/>
      <c r="K633" s="126"/>
      <c r="L633" s="126"/>
      <c r="M633" s="126"/>
      <c r="N633" s="216">
        <v>13725</v>
      </c>
      <c r="O633" s="216">
        <v>0</v>
      </c>
      <c r="P633" s="126" t="s">
        <v>1318</v>
      </c>
    </row>
    <row r="634" spans="1:16" ht="63.75">
      <c r="A634" s="126" t="s">
        <v>623</v>
      </c>
      <c r="B634" s="126"/>
      <c r="C634" s="127" t="s">
        <v>716</v>
      </c>
      <c r="D634" s="121">
        <v>43125</v>
      </c>
      <c r="E634" s="122" t="s">
        <v>2068</v>
      </c>
      <c r="F634" s="122" t="s">
        <v>1319</v>
      </c>
      <c r="G634" s="122">
        <v>16405922</v>
      </c>
      <c r="H634" s="126"/>
      <c r="I634" s="130" t="s">
        <v>4283</v>
      </c>
      <c r="J634" s="126"/>
      <c r="K634" s="126"/>
      <c r="L634" s="126"/>
      <c r="M634" s="126"/>
      <c r="N634" s="216">
        <v>43500</v>
      </c>
      <c r="O634" s="216">
        <v>0</v>
      </c>
      <c r="P634" s="126" t="s">
        <v>1318</v>
      </c>
    </row>
    <row r="635" spans="1:16" ht="63.75">
      <c r="A635" s="126" t="s">
        <v>623</v>
      </c>
      <c r="B635" s="126"/>
      <c r="C635" s="127" t="s">
        <v>716</v>
      </c>
      <c r="D635" s="121">
        <v>43125</v>
      </c>
      <c r="E635" s="122" t="s">
        <v>2069</v>
      </c>
      <c r="F635" s="122" t="s">
        <v>1319</v>
      </c>
      <c r="G635" s="122">
        <v>16421594</v>
      </c>
      <c r="H635" s="126"/>
      <c r="I635" s="130" t="s">
        <v>4284</v>
      </c>
      <c r="J635" s="126"/>
      <c r="K635" s="126"/>
      <c r="L635" s="126"/>
      <c r="M635" s="126"/>
      <c r="N635" s="216">
        <v>9000</v>
      </c>
      <c r="O635" s="216">
        <v>0</v>
      </c>
      <c r="P635" s="126" t="s">
        <v>1318</v>
      </c>
    </row>
    <row r="636" spans="1:16" ht="63.75">
      <c r="A636" s="126" t="s">
        <v>623</v>
      </c>
      <c r="B636" s="126"/>
      <c r="C636" s="127" t="s">
        <v>716</v>
      </c>
      <c r="D636" s="121">
        <v>43125</v>
      </c>
      <c r="E636" s="122" t="s">
        <v>2070</v>
      </c>
      <c r="F636" s="122" t="s">
        <v>1319</v>
      </c>
      <c r="G636" s="122">
        <v>16421498</v>
      </c>
      <c r="H636" s="126"/>
      <c r="I636" s="130" t="s">
        <v>4285</v>
      </c>
      <c r="J636" s="126"/>
      <c r="K636" s="126"/>
      <c r="L636" s="126"/>
      <c r="M636" s="126"/>
      <c r="N636" s="216">
        <v>9000</v>
      </c>
      <c r="O636" s="216">
        <v>0</v>
      </c>
      <c r="P636" s="126" t="s">
        <v>1318</v>
      </c>
    </row>
    <row r="637" spans="1:16" ht="63.75">
      <c r="A637" s="126" t="s">
        <v>623</v>
      </c>
      <c r="B637" s="126"/>
      <c r="C637" s="127" t="s">
        <v>716</v>
      </c>
      <c r="D637" s="121">
        <v>43125</v>
      </c>
      <c r="E637" s="122" t="s">
        <v>2071</v>
      </c>
      <c r="F637" s="122" t="s">
        <v>1319</v>
      </c>
      <c r="G637" s="122">
        <v>16421493</v>
      </c>
      <c r="H637" s="126"/>
      <c r="I637" s="130" t="s">
        <v>4286</v>
      </c>
      <c r="J637" s="126"/>
      <c r="K637" s="126"/>
      <c r="L637" s="126"/>
      <c r="M637" s="126"/>
      <c r="N637" s="216">
        <v>9450</v>
      </c>
      <c r="O637" s="216">
        <v>0</v>
      </c>
      <c r="P637" s="126" t="s">
        <v>1318</v>
      </c>
    </row>
    <row r="638" spans="1:16" ht="63.75">
      <c r="A638" s="126" t="s">
        <v>623</v>
      </c>
      <c r="B638" s="126"/>
      <c r="C638" s="127" t="s">
        <v>716</v>
      </c>
      <c r="D638" s="121">
        <v>43125</v>
      </c>
      <c r="E638" s="122" t="s">
        <v>2072</v>
      </c>
      <c r="F638" s="122" t="s">
        <v>1319</v>
      </c>
      <c r="G638" s="122">
        <v>16421491</v>
      </c>
      <c r="H638" s="126"/>
      <c r="I638" s="130" t="s">
        <v>4287</v>
      </c>
      <c r="J638" s="126"/>
      <c r="K638" s="126"/>
      <c r="L638" s="126"/>
      <c r="M638" s="126"/>
      <c r="N638" s="216">
        <v>14400</v>
      </c>
      <c r="O638" s="216">
        <v>0</v>
      </c>
      <c r="P638" s="126" t="s">
        <v>1318</v>
      </c>
    </row>
    <row r="639" spans="1:16" ht="63.75">
      <c r="A639" s="126" t="s">
        <v>623</v>
      </c>
      <c r="B639" s="126"/>
      <c r="C639" s="127" t="s">
        <v>716</v>
      </c>
      <c r="D639" s="121">
        <v>43125</v>
      </c>
      <c r="E639" s="122" t="s">
        <v>2073</v>
      </c>
      <c r="F639" s="122" t="s">
        <v>1319</v>
      </c>
      <c r="G639" s="122">
        <v>16421394</v>
      </c>
      <c r="H639" s="126"/>
      <c r="I639" s="130" t="s">
        <v>4288</v>
      </c>
      <c r="J639" s="126"/>
      <c r="K639" s="126"/>
      <c r="L639" s="126"/>
      <c r="M639" s="126"/>
      <c r="N639" s="216">
        <v>9000</v>
      </c>
      <c r="O639" s="216">
        <v>0</v>
      </c>
      <c r="P639" s="126" t="s">
        <v>1318</v>
      </c>
    </row>
    <row r="640" spans="1:16" ht="63.75">
      <c r="A640" s="126" t="s">
        <v>623</v>
      </c>
      <c r="B640" s="126"/>
      <c r="C640" s="127" t="s">
        <v>716</v>
      </c>
      <c r="D640" s="121">
        <v>43125</v>
      </c>
      <c r="E640" s="122" t="s">
        <v>2074</v>
      </c>
      <c r="F640" s="122" t="s">
        <v>1319</v>
      </c>
      <c r="G640" s="122">
        <v>16421393</v>
      </c>
      <c r="H640" s="126"/>
      <c r="I640" s="130" t="s">
        <v>4289</v>
      </c>
      <c r="J640" s="126"/>
      <c r="K640" s="126"/>
      <c r="L640" s="126"/>
      <c r="M640" s="126"/>
      <c r="N640" s="216">
        <v>3000</v>
      </c>
      <c r="O640" s="216">
        <v>0</v>
      </c>
      <c r="P640" s="126" t="s">
        <v>1318</v>
      </c>
    </row>
    <row r="641" spans="1:16" ht="63.75">
      <c r="A641" s="126" t="s">
        <v>623</v>
      </c>
      <c r="B641" s="126"/>
      <c r="C641" s="127" t="s">
        <v>716</v>
      </c>
      <c r="D641" s="121">
        <v>43125</v>
      </c>
      <c r="E641" s="122" t="s">
        <v>2075</v>
      </c>
      <c r="F641" s="122" t="s">
        <v>1319</v>
      </c>
      <c r="G641" s="122">
        <v>16421379</v>
      </c>
      <c r="H641" s="126"/>
      <c r="I641" s="130" t="s">
        <v>4290</v>
      </c>
      <c r="J641" s="126"/>
      <c r="K641" s="126"/>
      <c r="L641" s="126"/>
      <c r="M641" s="126"/>
      <c r="N641" s="216">
        <v>18000</v>
      </c>
      <c r="O641" s="216">
        <v>0</v>
      </c>
      <c r="P641" s="126" t="s">
        <v>1318</v>
      </c>
    </row>
    <row r="642" spans="1:16" ht="63.75">
      <c r="A642" s="126" t="s">
        <v>623</v>
      </c>
      <c r="B642" s="126"/>
      <c r="C642" s="127" t="s">
        <v>716</v>
      </c>
      <c r="D642" s="121">
        <v>43125</v>
      </c>
      <c r="E642" s="122" t="s">
        <v>2076</v>
      </c>
      <c r="F642" s="122" t="s">
        <v>1319</v>
      </c>
      <c r="G642" s="122">
        <v>16420746</v>
      </c>
      <c r="H642" s="126"/>
      <c r="I642" s="130" t="s">
        <v>4291</v>
      </c>
      <c r="J642" s="126"/>
      <c r="K642" s="126"/>
      <c r="L642" s="126"/>
      <c r="M642" s="126"/>
      <c r="N642" s="216">
        <v>9450</v>
      </c>
      <c r="O642" s="216">
        <v>0</v>
      </c>
      <c r="P642" s="126" t="s">
        <v>1318</v>
      </c>
    </row>
    <row r="643" spans="1:16" ht="76.5">
      <c r="A643" s="126" t="s">
        <v>623</v>
      </c>
      <c r="B643" s="126"/>
      <c r="C643" s="127" t="s">
        <v>716</v>
      </c>
      <c r="D643" s="121">
        <v>43125</v>
      </c>
      <c r="E643" s="122" t="s">
        <v>2077</v>
      </c>
      <c r="F643" s="122" t="s">
        <v>1319</v>
      </c>
      <c r="G643" s="122">
        <v>16420644</v>
      </c>
      <c r="H643" s="126"/>
      <c r="I643" s="130" t="s">
        <v>4292</v>
      </c>
      <c r="J643" s="126"/>
      <c r="K643" s="126"/>
      <c r="L643" s="126"/>
      <c r="M643" s="126"/>
      <c r="N643" s="216">
        <v>19500</v>
      </c>
      <c r="O643" s="216">
        <v>0</v>
      </c>
      <c r="P643" s="126" t="s">
        <v>1318</v>
      </c>
    </row>
    <row r="644" spans="1:16" ht="63.75">
      <c r="A644" s="126" t="s">
        <v>623</v>
      </c>
      <c r="B644" s="126"/>
      <c r="C644" s="127" t="s">
        <v>716</v>
      </c>
      <c r="D644" s="121">
        <v>43125</v>
      </c>
      <c r="E644" s="122" t="s">
        <v>2078</v>
      </c>
      <c r="F644" s="122" t="s">
        <v>1319</v>
      </c>
      <c r="G644" s="122">
        <v>16420642</v>
      </c>
      <c r="H644" s="126"/>
      <c r="I644" s="130" t="s">
        <v>4293</v>
      </c>
      <c r="J644" s="126"/>
      <c r="K644" s="126"/>
      <c r="L644" s="126"/>
      <c r="M644" s="126"/>
      <c r="N644" s="216">
        <v>12000</v>
      </c>
      <c r="O644" s="216">
        <v>0</v>
      </c>
      <c r="P644" s="126" t="s">
        <v>1318</v>
      </c>
    </row>
    <row r="645" spans="1:16" ht="63.75">
      <c r="A645" s="126" t="s">
        <v>623</v>
      </c>
      <c r="B645" s="126"/>
      <c r="C645" s="127" t="s">
        <v>716</v>
      </c>
      <c r="D645" s="121">
        <v>43125</v>
      </c>
      <c r="E645" s="122" t="s">
        <v>2079</v>
      </c>
      <c r="F645" s="122" t="s">
        <v>1319</v>
      </c>
      <c r="G645" s="122">
        <v>16420640</v>
      </c>
      <c r="H645" s="126"/>
      <c r="I645" s="130" t="s">
        <v>4294</v>
      </c>
      <c r="J645" s="126"/>
      <c r="K645" s="126"/>
      <c r="L645" s="126"/>
      <c r="M645" s="126"/>
      <c r="N645" s="216">
        <v>9900</v>
      </c>
      <c r="O645" s="216">
        <v>0</v>
      </c>
      <c r="P645" s="126" t="s">
        <v>1318</v>
      </c>
    </row>
    <row r="646" spans="1:16" ht="63.75">
      <c r="A646" s="126" t="s">
        <v>623</v>
      </c>
      <c r="B646" s="126"/>
      <c r="C646" s="127" t="s">
        <v>716</v>
      </c>
      <c r="D646" s="121">
        <v>43125</v>
      </c>
      <c r="E646" s="122" t="s">
        <v>2080</v>
      </c>
      <c r="F646" s="122" t="s">
        <v>1319</v>
      </c>
      <c r="G646" s="122">
        <v>16420638</v>
      </c>
      <c r="H646" s="126"/>
      <c r="I646" s="130" t="s">
        <v>4295</v>
      </c>
      <c r="J646" s="126"/>
      <c r="K646" s="126"/>
      <c r="L646" s="126"/>
      <c r="M646" s="126"/>
      <c r="N646" s="216">
        <v>12600</v>
      </c>
      <c r="O646" s="216">
        <v>0</v>
      </c>
      <c r="P646" s="126" t="s">
        <v>1318</v>
      </c>
    </row>
    <row r="647" spans="1:16" ht="63.75">
      <c r="A647" s="126" t="s">
        <v>623</v>
      </c>
      <c r="B647" s="126"/>
      <c r="C647" s="127" t="s">
        <v>716</v>
      </c>
      <c r="D647" s="121">
        <v>43125</v>
      </c>
      <c r="E647" s="122" t="s">
        <v>2081</v>
      </c>
      <c r="F647" s="122" t="s">
        <v>1319</v>
      </c>
      <c r="G647" s="122">
        <v>16420636</v>
      </c>
      <c r="H647" s="126"/>
      <c r="I647" s="130" t="s">
        <v>4296</v>
      </c>
      <c r="J647" s="126"/>
      <c r="K647" s="126"/>
      <c r="L647" s="126"/>
      <c r="M647" s="126"/>
      <c r="N647" s="216">
        <v>5850</v>
      </c>
      <c r="O647" s="216">
        <v>0</v>
      </c>
      <c r="P647" s="126" t="s">
        <v>1318</v>
      </c>
    </row>
    <row r="648" spans="1:16" ht="63.75">
      <c r="A648" s="126" t="s">
        <v>623</v>
      </c>
      <c r="B648" s="126"/>
      <c r="C648" s="127" t="s">
        <v>716</v>
      </c>
      <c r="D648" s="121">
        <v>43125</v>
      </c>
      <c r="E648" s="122" t="s">
        <v>2082</v>
      </c>
      <c r="F648" s="122" t="s">
        <v>1319</v>
      </c>
      <c r="G648" s="122">
        <v>16420625</v>
      </c>
      <c r="H648" s="126"/>
      <c r="I648" s="130" t="s">
        <v>4297</v>
      </c>
      <c r="J648" s="126"/>
      <c r="K648" s="126"/>
      <c r="L648" s="126"/>
      <c r="M648" s="126"/>
      <c r="N648" s="216">
        <v>6300</v>
      </c>
      <c r="O648" s="216">
        <v>0</v>
      </c>
      <c r="P648" s="126" t="s">
        <v>1318</v>
      </c>
    </row>
    <row r="649" spans="1:16" ht="63.75">
      <c r="A649" s="126" t="s">
        <v>623</v>
      </c>
      <c r="B649" s="126"/>
      <c r="C649" s="127" t="s">
        <v>716</v>
      </c>
      <c r="D649" s="121">
        <v>43125</v>
      </c>
      <c r="E649" s="122" t="s">
        <v>2083</v>
      </c>
      <c r="F649" s="122" t="s">
        <v>1319</v>
      </c>
      <c r="G649" s="122">
        <v>16420623</v>
      </c>
      <c r="H649" s="126"/>
      <c r="I649" s="130" t="s">
        <v>4298</v>
      </c>
      <c r="J649" s="126"/>
      <c r="K649" s="126"/>
      <c r="L649" s="126"/>
      <c r="M649" s="126"/>
      <c r="N649" s="216">
        <v>9000</v>
      </c>
      <c r="O649" s="216">
        <v>0</v>
      </c>
      <c r="P649" s="126" t="s">
        <v>1318</v>
      </c>
    </row>
    <row r="650" spans="1:16" ht="63.75">
      <c r="A650" s="126" t="s">
        <v>623</v>
      </c>
      <c r="B650" s="126"/>
      <c r="C650" s="127" t="s">
        <v>716</v>
      </c>
      <c r="D650" s="121">
        <v>43125</v>
      </c>
      <c r="E650" s="122" t="s">
        <v>2084</v>
      </c>
      <c r="F650" s="122" t="s">
        <v>1319</v>
      </c>
      <c r="G650" s="122">
        <v>16420610</v>
      </c>
      <c r="H650" s="126"/>
      <c r="I650" s="130" t="s">
        <v>4299</v>
      </c>
      <c r="J650" s="126"/>
      <c r="K650" s="126"/>
      <c r="L650" s="126"/>
      <c r="M650" s="126"/>
      <c r="N650" s="216">
        <v>6300</v>
      </c>
      <c r="O650" s="216">
        <v>0</v>
      </c>
      <c r="P650" s="126" t="s">
        <v>1318</v>
      </c>
    </row>
    <row r="651" spans="1:16" ht="63.75">
      <c r="A651" s="126" t="s">
        <v>623</v>
      </c>
      <c r="B651" s="126"/>
      <c r="C651" s="127" t="s">
        <v>716</v>
      </c>
      <c r="D651" s="121">
        <v>43125</v>
      </c>
      <c r="E651" s="122" t="s">
        <v>2085</v>
      </c>
      <c r="F651" s="122" t="s">
        <v>1319</v>
      </c>
      <c r="G651" s="122">
        <v>16420607</v>
      </c>
      <c r="H651" s="126"/>
      <c r="I651" s="130" t="s">
        <v>4300</v>
      </c>
      <c r="J651" s="126"/>
      <c r="K651" s="126"/>
      <c r="L651" s="126"/>
      <c r="M651" s="126"/>
      <c r="N651" s="216">
        <v>15750</v>
      </c>
      <c r="O651" s="216">
        <v>0</v>
      </c>
      <c r="P651" s="126" t="s">
        <v>1318</v>
      </c>
    </row>
    <row r="652" spans="1:16" ht="63.75">
      <c r="A652" s="126" t="s">
        <v>623</v>
      </c>
      <c r="B652" s="126"/>
      <c r="C652" s="127" t="s">
        <v>716</v>
      </c>
      <c r="D652" s="121">
        <v>43125</v>
      </c>
      <c r="E652" s="122" t="s">
        <v>2086</v>
      </c>
      <c r="F652" s="122" t="s">
        <v>1319</v>
      </c>
      <c r="G652" s="122">
        <v>16420604</v>
      </c>
      <c r="H652" s="126"/>
      <c r="I652" s="130" t="s">
        <v>4301</v>
      </c>
      <c r="J652" s="126"/>
      <c r="K652" s="126"/>
      <c r="L652" s="126"/>
      <c r="M652" s="126"/>
      <c r="N652" s="216">
        <v>22500</v>
      </c>
      <c r="O652" s="216">
        <v>0</v>
      </c>
      <c r="P652" s="126" t="s">
        <v>1318</v>
      </c>
    </row>
    <row r="653" spans="1:16" ht="63.75">
      <c r="A653" s="126" t="s">
        <v>623</v>
      </c>
      <c r="B653" s="126"/>
      <c r="C653" s="127" t="s">
        <v>716</v>
      </c>
      <c r="D653" s="121">
        <v>43125</v>
      </c>
      <c r="E653" s="122" t="s">
        <v>2087</v>
      </c>
      <c r="F653" s="122" t="s">
        <v>1319</v>
      </c>
      <c r="G653" s="122">
        <v>16420602</v>
      </c>
      <c r="H653" s="126"/>
      <c r="I653" s="130" t="s">
        <v>4302</v>
      </c>
      <c r="J653" s="126"/>
      <c r="K653" s="126"/>
      <c r="L653" s="126"/>
      <c r="M653" s="126"/>
      <c r="N653" s="216">
        <v>13922</v>
      </c>
      <c r="O653" s="216">
        <v>0</v>
      </c>
      <c r="P653" s="126" t="s">
        <v>1318</v>
      </c>
    </row>
    <row r="654" spans="1:16" ht="76.5">
      <c r="A654" s="126" t="s">
        <v>623</v>
      </c>
      <c r="B654" s="126"/>
      <c r="C654" s="127" t="s">
        <v>716</v>
      </c>
      <c r="D654" s="121">
        <v>43125</v>
      </c>
      <c r="E654" s="122" t="s">
        <v>2088</v>
      </c>
      <c r="F654" s="122" t="s">
        <v>1319</v>
      </c>
      <c r="G654" s="122">
        <v>16420599</v>
      </c>
      <c r="H654" s="126"/>
      <c r="I654" s="130" t="s">
        <v>4303</v>
      </c>
      <c r="J654" s="126"/>
      <c r="K654" s="126"/>
      <c r="L654" s="126"/>
      <c r="M654" s="126"/>
      <c r="N654" s="216">
        <v>10500</v>
      </c>
      <c r="O654" s="216">
        <v>0</v>
      </c>
      <c r="P654" s="126" t="s">
        <v>1318</v>
      </c>
    </row>
    <row r="655" spans="1:16" ht="63.75">
      <c r="A655" s="126" t="s">
        <v>623</v>
      </c>
      <c r="B655" s="126"/>
      <c r="C655" s="127" t="s">
        <v>716</v>
      </c>
      <c r="D655" s="121">
        <v>43125</v>
      </c>
      <c r="E655" s="122" t="s">
        <v>2089</v>
      </c>
      <c r="F655" s="122" t="s">
        <v>1319</v>
      </c>
      <c r="G655" s="122">
        <v>16420597</v>
      </c>
      <c r="H655" s="126"/>
      <c r="I655" s="130" t="s">
        <v>4304</v>
      </c>
      <c r="J655" s="126"/>
      <c r="K655" s="126"/>
      <c r="L655" s="126"/>
      <c r="M655" s="126"/>
      <c r="N655" s="216">
        <v>14907.5</v>
      </c>
      <c r="O655" s="216">
        <v>0</v>
      </c>
      <c r="P655" s="126" t="s">
        <v>1318</v>
      </c>
    </row>
    <row r="656" spans="1:16" ht="76.5">
      <c r="A656" s="126">
        <v>16</v>
      </c>
      <c r="B656" s="126"/>
      <c r="C656" s="127" t="s">
        <v>693</v>
      </c>
      <c r="D656" s="121">
        <v>43125</v>
      </c>
      <c r="E656" s="122" t="s">
        <v>2090</v>
      </c>
      <c r="F656" s="122" t="s">
        <v>1319</v>
      </c>
      <c r="G656" s="122">
        <v>16407110</v>
      </c>
      <c r="H656" s="126"/>
      <c r="I656" s="130" t="s">
        <v>4305</v>
      </c>
      <c r="J656" s="126"/>
      <c r="K656" s="126"/>
      <c r="L656" s="126"/>
      <c r="M656" s="126"/>
      <c r="N656" s="216">
        <v>1200</v>
      </c>
      <c r="O656" s="216">
        <v>0</v>
      </c>
      <c r="P656" s="126" t="s">
        <v>1318</v>
      </c>
    </row>
    <row r="657" spans="1:16" ht="76.5">
      <c r="A657" s="126">
        <v>16</v>
      </c>
      <c r="B657" s="126"/>
      <c r="C657" s="127" t="s">
        <v>693</v>
      </c>
      <c r="D657" s="121">
        <v>43125</v>
      </c>
      <c r="E657" s="122" t="s">
        <v>2091</v>
      </c>
      <c r="F657" s="122" t="s">
        <v>1319</v>
      </c>
      <c r="G657" s="122">
        <v>16407115</v>
      </c>
      <c r="H657" s="126"/>
      <c r="I657" s="130" t="s">
        <v>4306</v>
      </c>
      <c r="J657" s="126"/>
      <c r="K657" s="126"/>
      <c r="L657" s="126"/>
      <c r="M657" s="126"/>
      <c r="N657" s="216">
        <v>1870</v>
      </c>
      <c r="O657" s="216">
        <v>0</v>
      </c>
      <c r="P657" s="126" t="s">
        <v>1318</v>
      </c>
    </row>
    <row r="658" spans="1:16" ht="63.75">
      <c r="A658" s="126" t="s">
        <v>623</v>
      </c>
      <c r="B658" s="126"/>
      <c r="C658" s="127" t="s">
        <v>716</v>
      </c>
      <c r="D658" s="121">
        <v>43125</v>
      </c>
      <c r="E658" s="122" t="s">
        <v>2092</v>
      </c>
      <c r="F658" s="122" t="s">
        <v>1319</v>
      </c>
      <c r="G658" s="122">
        <v>16420595</v>
      </c>
      <c r="H658" s="126"/>
      <c r="I658" s="130" t="s">
        <v>4307</v>
      </c>
      <c r="J658" s="126"/>
      <c r="K658" s="126"/>
      <c r="L658" s="126"/>
      <c r="M658" s="126"/>
      <c r="N658" s="216">
        <v>900</v>
      </c>
      <c r="O658" s="216">
        <v>0</v>
      </c>
      <c r="P658" s="126" t="s">
        <v>1318</v>
      </c>
    </row>
    <row r="659" spans="1:16" ht="76.5">
      <c r="A659" s="126">
        <v>16</v>
      </c>
      <c r="B659" s="126"/>
      <c r="C659" s="127" t="s">
        <v>693</v>
      </c>
      <c r="D659" s="121">
        <v>43125</v>
      </c>
      <c r="E659" s="122" t="s">
        <v>2093</v>
      </c>
      <c r="F659" s="122" t="s">
        <v>1319</v>
      </c>
      <c r="G659" s="122">
        <v>16407097</v>
      </c>
      <c r="H659" s="126"/>
      <c r="I659" s="130" t="s">
        <v>4308</v>
      </c>
      <c r="J659" s="126"/>
      <c r="K659" s="126"/>
      <c r="L659" s="126"/>
      <c r="M659" s="126"/>
      <c r="N659" s="216">
        <v>440</v>
      </c>
      <c r="O659" s="216">
        <v>0</v>
      </c>
      <c r="P659" s="126" t="s">
        <v>1318</v>
      </c>
    </row>
    <row r="660" spans="1:16" ht="76.5">
      <c r="A660" s="126">
        <v>572</v>
      </c>
      <c r="B660" s="126"/>
      <c r="C660" s="127" t="s">
        <v>849</v>
      </c>
      <c r="D660" s="121">
        <v>43125</v>
      </c>
      <c r="E660" s="122" t="s">
        <v>2094</v>
      </c>
      <c r="F660" s="122" t="s">
        <v>1319</v>
      </c>
      <c r="G660" s="122">
        <v>16405989</v>
      </c>
      <c r="H660" s="126"/>
      <c r="I660" s="130" t="s">
        <v>4309</v>
      </c>
      <c r="J660" s="126"/>
      <c r="K660" s="126"/>
      <c r="L660" s="126"/>
      <c r="M660" s="126"/>
      <c r="N660" s="216">
        <v>3500</v>
      </c>
      <c r="O660" s="216">
        <v>0</v>
      </c>
      <c r="P660" s="126" t="s">
        <v>1318</v>
      </c>
    </row>
    <row r="661" spans="1:16" ht="63.75">
      <c r="A661" s="126" t="s">
        <v>623</v>
      </c>
      <c r="B661" s="126"/>
      <c r="C661" s="127" t="s">
        <v>716</v>
      </c>
      <c r="D661" s="121">
        <v>43125</v>
      </c>
      <c r="E661" s="122" t="s">
        <v>2095</v>
      </c>
      <c r="F661" s="122" t="s">
        <v>1319</v>
      </c>
      <c r="G661" s="122">
        <v>16420593</v>
      </c>
      <c r="H661" s="126"/>
      <c r="I661" s="130" t="s">
        <v>4310</v>
      </c>
      <c r="J661" s="126"/>
      <c r="K661" s="126"/>
      <c r="L661" s="126"/>
      <c r="M661" s="126"/>
      <c r="N661" s="216">
        <v>17495</v>
      </c>
      <c r="O661" s="216">
        <v>0</v>
      </c>
      <c r="P661" s="126" t="s">
        <v>1318</v>
      </c>
    </row>
    <row r="662" spans="1:16" ht="76.5">
      <c r="A662" s="126">
        <v>572</v>
      </c>
      <c r="B662" s="126"/>
      <c r="C662" s="127" t="s">
        <v>849</v>
      </c>
      <c r="D662" s="121">
        <v>43125</v>
      </c>
      <c r="E662" s="122" t="s">
        <v>2096</v>
      </c>
      <c r="F662" s="122" t="s">
        <v>1319</v>
      </c>
      <c r="G662" s="122">
        <v>16406830</v>
      </c>
      <c r="H662" s="126"/>
      <c r="I662" s="130" t="s">
        <v>4311</v>
      </c>
      <c r="J662" s="126"/>
      <c r="K662" s="126"/>
      <c r="L662" s="126"/>
      <c r="M662" s="126"/>
      <c r="N662" s="216">
        <v>4200</v>
      </c>
      <c r="O662" s="216">
        <v>0</v>
      </c>
      <c r="P662" s="126" t="s">
        <v>1318</v>
      </c>
    </row>
    <row r="663" spans="1:16" ht="76.5">
      <c r="A663" s="126">
        <v>16</v>
      </c>
      <c r="B663" s="126"/>
      <c r="C663" s="127" t="s">
        <v>693</v>
      </c>
      <c r="D663" s="121">
        <v>43125</v>
      </c>
      <c r="E663" s="122" t="s">
        <v>2097</v>
      </c>
      <c r="F663" s="122" t="s">
        <v>1319</v>
      </c>
      <c r="G663" s="122">
        <v>16405227</v>
      </c>
      <c r="H663" s="126"/>
      <c r="I663" s="130" t="s">
        <v>4312</v>
      </c>
      <c r="J663" s="126"/>
      <c r="K663" s="126"/>
      <c r="L663" s="126"/>
      <c r="M663" s="126"/>
      <c r="N663" s="216">
        <v>400</v>
      </c>
      <c r="O663" s="216">
        <v>0</v>
      </c>
      <c r="P663" s="126" t="s">
        <v>1318</v>
      </c>
    </row>
    <row r="664" spans="1:16" ht="63.75">
      <c r="A664" s="126" t="s">
        <v>623</v>
      </c>
      <c r="B664" s="126"/>
      <c r="C664" s="127" t="s">
        <v>716</v>
      </c>
      <c r="D664" s="121">
        <v>43125</v>
      </c>
      <c r="E664" s="122" t="s">
        <v>2098</v>
      </c>
      <c r="F664" s="122" t="s">
        <v>1319</v>
      </c>
      <c r="G664" s="122">
        <v>16420583</v>
      </c>
      <c r="H664" s="126"/>
      <c r="I664" s="130" t="s">
        <v>4313</v>
      </c>
      <c r="J664" s="126"/>
      <c r="K664" s="126"/>
      <c r="L664" s="126"/>
      <c r="M664" s="126"/>
      <c r="N664" s="216">
        <v>182461.5</v>
      </c>
      <c r="O664" s="216">
        <v>0</v>
      </c>
      <c r="P664" s="126" t="s">
        <v>1318</v>
      </c>
    </row>
    <row r="665" spans="1:16" ht="76.5">
      <c r="A665" s="126">
        <v>35</v>
      </c>
      <c r="B665" s="126"/>
      <c r="C665" s="127" t="s">
        <v>697</v>
      </c>
      <c r="D665" s="121">
        <v>43125</v>
      </c>
      <c r="E665" s="122" t="s">
        <v>2099</v>
      </c>
      <c r="F665" s="122" t="s">
        <v>1319</v>
      </c>
      <c r="G665" s="122">
        <v>16389585</v>
      </c>
      <c r="H665" s="126"/>
      <c r="I665" s="130" t="s">
        <v>4314</v>
      </c>
      <c r="J665" s="126"/>
      <c r="K665" s="126"/>
      <c r="L665" s="126"/>
      <c r="M665" s="126"/>
      <c r="N665" s="216">
        <v>91.44</v>
      </c>
      <c r="O665" s="216">
        <v>0</v>
      </c>
      <c r="P665" s="126" t="s">
        <v>1318</v>
      </c>
    </row>
    <row r="666" spans="1:16" ht="76.5">
      <c r="A666" s="126">
        <v>203</v>
      </c>
      <c r="B666" s="126"/>
      <c r="C666" s="127" t="s">
        <v>758</v>
      </c>
      <c r="D666" s="121">
        <v>43125</v>
      </c>
      <c r="E666" s="122" t="s">
        <v>2100</v>
      </c>
      <c r="F666" s="122" t="s">
        <v>1319</v>
      </c>
      <c r="G666" s="122">
        <v>16405267</v>
      </c>
      <c r="H666" s="126"/>
      <c r="I666" s="130" t="s">
        <v>4315</v>
      </c>
      <c r="J666" s="126"/>
      <c r="K666" s="126"/>
      <c r="L666" s="126"/>
      <c r="M666" s="126"/>
      <c r="N666" s="216">
        <v>6960</v>
      </c>
      <c r="O666" s="216">
        <v>0</v>
      </c>
      <c r="P666" s="126" t="s">
        <v>1318</v>
      </c>
    </row>
    <row r="667" spans="1:16" ht="63.75">
      <c r="A667" s="126" t="s">
        <v>623</v>
      </c>
      <c r="B667" s="126"/>
      <c r="C667" s="127" t="s">
        <v>716</v>
      </c>
      <c r="D667" s="121">
        <v>43125</v>
      </c>
      <c r="E667" s="122" t="s">
        <v>2101</v>
      </c>
      <c r="F667" s="122" t="s">
        <v>1319</v>
      </c>
      <c r="G667" s="122">
        <v>16420577</v>
      </c>
      <c r="H667" s="126"/>
      <c r="I667" s="130" t="s">
        <v>4316</v>
      </c>
      <c r="J667" s="126"/>
      <c r="K667" s="126"/>
      <c r="L667" s="126"/>
      <c r="M667" s="126"/>
      <c r="N667" s="216">
        <v>9610</v>
      </c>
      <c r="O667" s="216">
        <v>0</v>
      </c>
      <c r="P667" s="126" t="s">
        <v>1318</v>
      </c>
    </row>
    <row r="668" spans="1:16" ht="63.75">
      <c r="A668" s="126" t="s">
        <v>623</v>
      </c>
      <c r="B668" s="126"/>
      <c r="C668" s="127" t="s">
        <v>716</v>
      </c>
      <c r="D668" s="121">
        <v>43125</v>
      </c>
      <c r="E668" s="122" t="s">
        <v>2102</v>
      </c>
      <c r="F668" s="122" t="s">
        <v>1319</v>
      </c>
      <c r="G668" s="122">
        <v>16420572</v>
      </c>
      <c r="H668" s="126"/>
      <c r="I668" s="130" t="s">
        <v>4317</v>
      </c>
      <c r="J668" s="126"/>
      <c r="K668" s="126"/>
      <c r="L668" s="126"/>
      <c r="M668" s="126"/>
      <c r="N668" s="216">
        <v>16016</v>
      </c>
      <c r="O668" s="216">
        <v>0</v>
      </c>
      <c r="P668" s="126" t="s">
        <v>1318</v>
      </c>
    </row>
    <row r="669" spans="1:16" ht="63.75">
      <c r="A669" s="126" t="s">
        <v>623</v>
      </c>
      <c r="B669" s="126"/>
      <c r="C669" s="127" t="s">
        <v>716</v>
      </c>
      <c r="D669" s="121">
        <v>43125</v>
      </c>
      <c r="E669" s="122" t="s">
        <v>2103</v>
      </c>
      <c r="F669" s="122" t="s">
        <v>1319</v>
      </c>
      <c r="G669" s="122">
        <v>16420568</v>
      </c>
      <c r="H669" s="126"/>
      <c r="I669" s="130" t="s">
        <v>4318</v>
      </c>
      <c r="J669" s="126"/>
      <c r="K669" s="126"/>
      <c r="L669" s="126"/>
      <c r="M669" s="126"/>
      <c r="N669" s="216">
        <v>10500</v>
      </c>
      <c r="O669" s="216">
        <v>0</v>
      </c>
      <c r="P669" s="126" t="s">
        <v>1318</v>
      </c>
    </row>
    <row r="670" spans="1:16" ht="76.5">
      <c r="A670" s="126" t="s">
        <v>621</v>
      </c>
      <c r="B670" s="126"/>
      <c r="C670" s="127" t="s">
        <v>715</v>
      </c>
      <c r="D670" s="121">
        <v>43126</v>
      </c>
      <c r="E670" s="122" t="s">
        <v>2104</v>
      </c>
      <c r="F670" s="122" t="s">
        <v>1259</v>
      </c>
      <c r="G670" s="122">
        <v>16452573</v>
      </c>
      <c r="H670" s="126"/>
      <c r="I670" s="130" t="s">
        <v>4319</v>
      </c>
      <c r="J670" s="126"/>
      <c r="K670" s="126"/>
      <c r="L670" s="126"/>
      <c r="M670" s="126"/>
      <c r="N670" s="216">
        <v>0</v>
      </c>
      <c r="O670" s="216">
        <v>67206.820000000007</v>
      </c>
      <c r="P670" s="126" t="s">
        <v>1318</v>
      </c>
    </row>
    <row r="671" spans="1:16" ht="76.5">
      <c r="A671" s="126">
        <v>25</v>
      </c>
      <c r="B671" s="126"/>
      <c r="C671" s="127" t="s">
        <v>695</v>
      </c>
      <c r="D671" s="121">
        <v>43126</v>
      </c>
      <c r="E671" s="122" t="s">
        <v>2105</v>
      </c>
      <c r="F671" s="122" t="s">
        <v>6</v>
      </c>
      <c r="G671" s="122">
        <v>912020</v>
      </c>
      <c r="H671" s="126"/>
      <c r="I671" s="130" t="s">
        <v>4320</v>
      </c>
      <c r="J671" s="126"/>
      <c r="K671" s="126"/>
      <c r="L671" s="126"/>
      <c r="M671" s="126"/>
      <c r="N671" s="216">
        <v>0</v>
      </c>
      <c r="O671" s="216">
        <v>109105.84</v>
      </c>
      <c r="P671" s="126" t="s">
        <v>1318</v>
      </c>
    </row>
    <row r="672" spans="1:16" ht="76.5">
      <c r="A672" s="126">
        <v>25</v>
      </c>
      <c r="B672" s="126"/>
      <c r="C672" s="127" t="s">
        <v>695</v>
      </c>
      <c r="D672" s="121">
        <v>43126</v>
      </c>
      <c r="E672" s="122" t="s">
        <v>2106</v>
      </c>
      <c r="F672" s="122" t="s">
        <v>6</v>
      </c>
      <c r="G672" s="122">
        <v>912021</v>
      </c>
      <c r="H672" s="126"/>
      <c r="I672" s="130" t="s">
        <v>4321</v>
      </c>
      <c r="J672" s="126"/>
      <c r="K672" s="126"/>
      <c r="L672" s="126"/>
      <c r="M672" s="126"/>
      <c r="N672" s="216">
        <v>0</v>
      </c>
      <c r="O672" s="216">
        <v>1730009.31</v>
      </c>
      <c r="P672" s="126" t="s">
        <v>1318</v>
      </c>
    </row>
    <row r="673" spans="1:16" ht="63.75">
      <c r="A673" s="126">
        <v>150</v>
      </c>
      <c r="B673" s="126"/>
      <c r="C673" s="127" t="s">
        <v>94</v>
      </c>
      <c r="D673" s="121">
        <v>43126</v>
      </c>
      <c r="E673" s="122" t="s">
        <v>2107</v>
      </c>
      <c r="F673" s="122" t="s">
        <v>6</v>
      </c>
      <c r="G673" s="122">
        <v>912024</v>
      </c>
      <c r="H673" s="126"/>
      <c r="I673" s="130" t="s">
        <v>4322</v>
      </c>
      <c r="J673" s="126"/>
      <c r="K673" s="126"/>
      <c r="L673" s="126"/>
      <c r="M673" s="126"/>
      <c r="N673" s="216">
        <v>0</v>
      </c>
      <c r="O673" s="216">
        <v>499211.58</v>
      </c>
      <c r="P673" s="126" t="s">
        <v>1318</v>
      </c>
    </row>
    <row r="674" spans="1:16" ht="63.75">
      <c r="A674" s="126" t="s">
        <v>623</v>
      </c>
      <c r="B674" s="126"/>
      <c r="C674" s="127" t="s">
        <v>716</v>
      </c>
      <c r="D674" s="121">
        <v>43126</v>
      </c>
      <c r="E674" s="122" t="s">
        <v>2108</v>
      </c>
      <c r="F674" s="122" t="s">
        <v>1319</v>
      </c>
      <c r="G674" s="122">
        <v>16436894</v>
      </c>
      <c r="H674" s="126"/>
      <c r="I674" s="130" t="s">
        <v>4323</v>
      </c>
      <c r="J674" s="126"/>
      <c r="K674" s="126"/>
      <c r="L674" s="126"/>
      <c r="M674" s="126"/>
      <c r="N674" s="216">
        <v>4500</v>
      </c>
      <c r="O674" s="216">
        <v>0</v>
      </c>
      <c r="P674" s="126" t="s">
        <v>1318</v>
      </c>
    </row>
    <row r="675" spans="1:16" ht="63.75">
      <c r="A675" s="126" t="s">
        <v>623</v>
      </c>
      <c r="B675" s="126"/>
      <c r="C675" s="127" t="s">
        <v>716</v>
      </c>
      <c r="D675" s="121">
        <v>43126</v>
      </c>
      <c r="E675" s="122" t="s">
        <v>2109</v>
      </c>
      <c r="F675" s="122" t="s">
        <v>1319</v>
      </c>
      <c r="G675" s="122">
        <v>16436856</v>
      </c>
      <c r="H675" s="126"/>
      <c r="I675" s="130" t="s">
        <v>4324</v>
      </c>
      <c r="J675" s="126"/>
      <c r="K675" s="126"/>
      <c r="L675" s="126"/>
      <c r="M675" s="126"/>
      <c r="N675" s="216">
        <v>5400</v>
      </c>
      <c r="O675" s="216">
        <v>0</v>
      </c>
      <c r="P675" s="126" t="s">
        <v>1318</v>
      </c>
    </row>
    <row r="676" spans="1:16" ht="63.75">
      <c r="A676" s="126" t="s">
        <v>623</v>
      </c>
      <c r="B676" s="126"/>
      <c r="C676" s="127" t="s">
        <v>716</v>
      </c>
      <c r="D676" s="121">
        <v>43126</v>
      </c>
      <c r="E676" s="122" t="s">
        <v>2110</v>
      </c>
      <c r="F676" s="122" t="s">
        <v>1319</v>
      </c>
      <c r="G676" s="122">
        <v>16436854</v>
      </c>
      <c r="H676" s="126"/>
      <c r="I676" s="130" t="s">
        <v>4325</v>
      </c>
      <c r="J676" s="126"/>
      <c r="K676" s="126"/>
      <c r="L676" s="126"/>
      <c r="M676" s="126"/>
      <c r="N676" s="216">
        <v>18973</v>
      </c>
      <c r="O676" s="216">
        <v>0</v>
      </c>
      <c r="P676" s="126" t="s">
        <v>1318</v>
      </c>
    </row>
    <row r="677" spans="1:16" ht="63.75">
      <c r="A677" s="126" t="s">
        <v>623</v>
      </c>
      <c r="B677" s="126"/>
      <c r="C677" s="127" t="s">
        <v>716</v>
      </c>
      <c r="D677" s="121">
        <v>43126</v>
      </c>
      <c r="E677" s="122" t="s">
        <v>2111</v>
      </c>
      <c r="F677" s="122" t="s">
        <v>1319</v>
      </c>
      <c r="G677" s="122">
        <v>16436852</v>
      </c>
      <c r="H677" s="126"/>
      <c r="I677" s="130" t="s">
        <v>4326</v>
      </c>
      <c r="J677" s="126"/>
      <c r="K677" s="126"/>
      <c r="L677" s="126"/>
      <c r="M677" s="126"/>
      <c r="N677" s="216">
        <v>11088</v>
      </c>
      <c r="O677" s="216">
        <v>0</v>
      </c>
      <c r="P677" s="126" t="s">
        <v>1318</v>
      </c>
    </row>
    <row r="678" spans="1:16" ht="63.75">
      <c r="A678" s="126" t="s">
        <v>623</v>
      </c>
      <c r="B678" s="126"/>
      <c r="C678" s="127" t="s">
        <v>716</v>
      </c>
      <c r="D678" s="121">
        <v>43126</v>
      </c>
      <c r="E678" s="122" t="s">
        <v>2112</v>
      </c>
      <c r="F678" s="122" t="s">
        <v>1319</v>
      </c>
      <c r="G678" s="122">
        <v>16436790</v>
      </c>
      <c r="H678" s="126"/>
      <c r="I678" s="130" t="s">
        <v>4327</v>
      </c>
      <c r="J678" s="126"/>
      <c r="K678" s="126"/>
      <c r="L678" s="126"/>
      <c r="M678" s="126"/>
      <c r="N678" s="216">
        <v>8871</v>
      </c>
      <c r="O678" s="216">
        <v>0</v>
      </c>
      <c r="P678" s="126" t="s">
        <v>1318</v>
      </c>
    </row>
    <row r="679" spans="1:16" ht="63.75">
      <c r="A679" s="126" t="s">
        <v>623</v>
      </c>
      <c r="B679" s="126"/>
      <c r="C679" s="127" t="s">
        <v>716</v>
      </c>
      <c r="D679" s="121">
        <v>43126</v>
      </c>
      <c r="E679" s="122" t="s">
        <v>2113</v>
      </c>
      <c r="F679" s="122" t="s">
        <v>1319</v>
      </c>
      <c r="G679" s="122">
        <v>16436787</v>
      </c>
      <c r="H679" s="126"/>
      <c r="I679" s="130" t="s">
        <v>4328</v>
      </c>
      <c r="J679" s="126"/>
      <c r="K679" s="126"/>
      <c r="L679" s="126"/>
      <c r="M679" s="126"/>
      <c r="N679" s="216">
        <v>7650</v>
      </c>
      <c r="O679" s="216">
        <v>0</v>
      </c>
      <c r="P679" s="126" t="s">
        <v>1318</v>
      </c>
    </row>
    <row r="680" spans="1:16" ht="63.75">
      <c r="A680" s="126" t="s">
        <v>623</v>
      </c>
      <c r="B680" s="126"/>
      <c r="C680" s="127" t="s">
        <v>716</v>
      </c>
      <c r="D680" s="121">
        <v>43126</v>
      </c>
      <c r="E680" s="122" t="s">
        <v>2114</v>
      </c>
      <c r="F680" s="122" t="s">
        <v>1319</v>
      </c>
      <c r="G680" s="122">
        <v>16436785</v>
      </c>
      <c r="H680" s="126"/>
      <c r="I680" s="130" t="s">
        <v>4329</v>
      </c>
      <c r="J680" s="126"/>
      <c r="K680" s="126"/>
      <c r="L680" s="126"/>
      <c r="M680" s="126"/>
      <c r="N680" s="216">
        <v>6750</v>
      </c>
      <c r="O680" s="216">
        <v>0</v>
      </c>
      <c r="P680" s="126" t="s">
        <v>1318</v>
      </c>
    </row>
    <row r="681" spans="1:16" ht="63.75">
      <c r="A681" s="126" t="s">
        <v>623</v>
      </c>
      <c r="B681" s="126"/>
      <c r="C681" s="127" t="s">
        <v>716</v>
      </c>
      <c r="D681" s="121">
        <v>43126</v>
      </c>
      <c r="E681" s="122" t="s">
        <v>2115</v>
      </c>
      <c r="F681" s="122" t="s">
        <v>1319</v>
      </c>
      <c r="G681" s="122">
        <v>16436742</v>
      </c>
      <c r="H681" s="126"/>
      <c r="I681" s="130" t="s">
        <v>4330</v>
      </c>
      <c r="J681" s="126"/>
      <c r="K681" s="126"/>
      <c r="L681" s="126"/>
      <c r="M681" s="126"/>
      <c r="N681" s="216">
        <v>13950</v>
      </c>
      <c r="O681" s="216">
        <v>0</v>
      </c>
      <c r="P681" s="126" t="s">
        <v>1318</v>
      </c>
    </row>
    <row r="682" spans="1:16" ht="63.75">
      <c r="A682" s="126" t="s">
        <v>623</v>
      </c>
      <c r="B682" s="126"/>
      <c r="C682" s="127" t="s">
        <v>716</v>
      </c>
      <c r="D682" s="121">
        <v>43126</v>
      </c>
      <c r="E682" s="122" t="s">
        <v>2116</v>
      </c>
      <c r="F682" s="122" t="s">
        <v>1319</v>
      </c>
      <c r="G682" s="122">
        <v>16436739</v>
      </c>
      <c r="H682" s="126"/>
      <c r="I682" s="130" t="s">
        <v>4331</v>
      </c>
      <c r="J682" s="126"/>
      <c r="K682" s="126"/>
      <c r="L682" s="126"/>
      <c r="M682" s="126"/>
      <c r="N682" s="216">
        <v>13050</v>
      </c>
      <c r="O682" s="216">
        <v>0</v>
      </c>
      <c r="P682" s="126" t="s">
        <v>1318</v>
      </c>
    </row>
    <row r="683" spans="1:16" ht="63.75">
      <c r="A683" s="126" t="s">
        <v>623</v>
      </c>
      <c r="B683" s="126"/>
      <c r="C683" s="127" t="s">
        <v>716</v>
      </c>
      <c r="D683" s="121">
        <v>43126</v>
      </c>
      <c r="E683" s="122" t="s">
        <v>2117</v>
      </c>
      <c r="F683" s="122" t="s">
        <v>1319</v>
      </c>
      <c r="G683" s="122">
        <v>16436721</v>
      </c>
      <c r="H683" s="126"/>
      <c r="I683" s="130" t="s">
        <v>4332</v>
      </c>
      <c r="J683" s="126"/>
      <c r="K683" s="126"/>
      <c r="L683" s="126"/>
      <c r="M683" s="126"/>
      <c r="N683" s="216">
        <v>14850</v>
      </c>
      <c r="O683" s="216">
        <v>0</v>
      </c>
      <c r="P683" s="126" t="s">
        <v>1318</v>
      </c>
    </row>
    <row r="684" spans="1:16" ht="63.75">
      <c r="A684" s="126" t="s">
        <v>623</v>
      </c>
      <c r="B684" s="126"/>
      <c r="C684" s="127" t="s">
        <v>716</v>
      </c>
      <c r="D684" s="121">
        <v>43126</v>
      </c>
      <c r="E684" s="122" t="s">
        <v>2118</v>
      </c>
      <c r="F684" s="122" t="s">
        <v>1319</v>
      </c>
      <c r="G684" s="122">
        <v>16436548</v>
      </c>
      <c r="H684" s="126"/>
      <c r="I684" s="130" t="s">
        <v>4333</v>
      </c>
      <c r="J684" s="126"/>
      <c r="K684" s="126"/>
      <c r="L684" s="126"/>
      <c r="M684" s="126"/>
      <c r="N684" s="216">
        <v>2250</v>
      </c>
      <c r="O684" s="216">
        <v>0</v>
      </c>
      <c r="P684" s="126" t="s">
        <v>1318</v>
      </c>
    </row>
    <row r="685" spans="1:16" ht="63.75">
      <c r="A685" s="126" t="s">
        <v>623</v>
      </c>
      <c r="B685" s="126"/>
      <c r="C685" s="127" t="s">
        <v>716</v>
      </c>
      <c r="D685" s="121">
        <v>43126</v>
      </c>
      <c r="E685" s="122" t="s">
        <v>2119</v>
      </c>
      <c r="F685" s="122" t="s">
        <v>1319</v>
      </c>
      <c r="G685" s="122">
        <v>16436384</v>
      </c>
      <c r="H685" s="126"/>
      <c r="I685" s="130" t="s">
        <v>4334</v>
      </c>
      <c r="J685" s="126"/>
      <c r="K685" s="126"/>
      <c r="L685" s="126"/>
      <c r="M685" s="126"/>
      <c r="N685" s="216">
        <v>17100</v>
      </c>
      <c r="O685" s="216">
        <v>0</v>
      </c>
      <c r="P685" s="126" t="s">
        <v>1318</v>
      </c>
    </row>
    <row r="686" spans="1:16" ht="76.5">
      <c r="A686" s="126" t="s">
        <v>623</v>
      </c>
      <c r="B686" s="126"/>
      <c r="C686" s="127" t="s">
        <v>716</v>
      </c>
      <c r="D686" s="121">
        <v>43126</v>
      </c>
      <c r="E686" s="122" t="s">
        <v>2120</v>
      </c>
      <c r="F686" s="122" t="s">
        <v>1319</v>
      </c>
      <c r="G686" s="122">
        <v>16436377</v>
      </c>
      <c r="H686" s="126"/>
      <c r="I686" s="130" t="s">
        <v>4335</v>
      </c>
      <c r="J686" s="126"/>
      <c r="K686" s="126"/>
      <c r="L686" s="126"/>
      <c r="M686" s="126"/>
      <c r="N686" s="216">
        <v>16509</v>
      </c>
      <c r="O686" s="216">
        <v>0</v>
      </c>
      <c r="P686" s="126" t="s">
        <v>1318</v>
      </c>
    </row>
    <row r="687" spans="1:16" ht="63.75">
      <c r="A687" s="126" t="s">
        <v>623</v>
      </c>
      <c r="B687" s="126"/>
      <c r="C687" s="127" t="s">
        <v>716</v>
      </c>
      <c r="D687" s="121">
        <v>43126</v>
      </c>
      <c r="E687" s="122" t="s">
        <v>2121</v>
      </c>
      <c r="F687" s="122" t="s">
        <v>1319</v>
      </c>
      <c r="G687" s="122">
        <v>16423107</v>
      </c>
      <c r="H687" s="126"/>
      <c r="I687" s="130" t="s">
        <v>4336</v>
      </c>
      <c r="J687" s="126"/>
      <c r="K687" s="126"/>
      <c r="L687" s="126"/>
      <c r="M687" s="126"/>
      <c r="N687" s="216">
        <v>16263</v>
      </c>
      <c r="O687" s="216">
        <v>0</v>
      </c>
      <c r="P687" s="126" t="s">
        <v>1318</v>
      </c>
    </row>
    <row r="688" spans="1:16" ht="63.75">
      <c r="A688" s="126" t="s">
        <v>623</v>
      </c>
      <c r="B688" s="126"/>
      <c r="C688" s="127" t="s">
        <v>716</v>
      </c>
      <c r="D688" s="121">
        <v>43126</v>
      </c>
      <c r="E688" s="122" t="s">
        <v>2122</v>
      </c>
      <c r="F688" s="122" t="s">
        <v>1319</v>
      </c>
      <c r="G688" s="122">
        <v>16423105</v>
      </c>
      <c r="H688" s="126"/>
      <c r="I688" s="130" t="s">
        <v>4337</v>
      </c>
      <c r="J688" s="126"/>
      <c r="K688" s="126"/>
      <c r="L688" s="126"/>
      <c r="M688" s="126"/>
      <c r="N688" s="216">
        <v>11211.5</v>
      </c>
      <c r="O688" s="216">
        <v>0</v>
      </c>
      <c r="P688" s="126" t="s">
        <v>1318</v>
      </c>
    </row>
    <row r="689" spans="1:16" ht="63.75">
      <c r="A689" s="126" t="s">
        <v>623</v>
      </c>
      <c r="B689" s="126"/>
      <c r="C689" s="127" t="s">
        <v>716</v>
      </c>
      <c r="D689" s="121">
        <v>43126</v>
      </c>
      <c r="E689" s="122" t="s">
        <v>2123</v>
      </c>
      <c r="F689" s="122" t="s">
        <v>1319</v>
      </c>
      <c r="G689" s="122">
        <v>16423103</v>
      </c>
      <c r="H689" s="126"/>
      <c r="I689" s="130" t="s">
        <v>4338</v>
      </c>
      <c r="J689" s="126"/>
      <c r="K689" s="126"/>
      <c r="L689" s="126"/>
      <c r="M689" s="126"/>
      <c r="N689" s="216">
        <v>8100</v>
      </c>
      <c r="O689" s="216">
        <v>0</v>
      </c>
      <c r="P689" s="126" t="s">
        <v>1318</v>
      </c>
    </row>
    <row r="690" spans="1:16" ht="63.75">
      <c r="A690" s="126" t="s">
        <v>623</v>
      </c>
      <c r="B690" s="126"/>
      <c r="C690" s="127" t="s">
        <v>716</v>
      </c>
      <c r="D690" s="121">
        <v>43126</v>
      </c>
      <c r="E690" s="122" t="s">
        <v>2124</v>
      </c>
      <c r="F690" s="122" t="s">
        <v>1319</v>
      </c>
      <c r="G690" s="122">
        <v>16423102</v>
      </c>
      <c r="H690" s="126"/>
      <c r="I690" s="130" t="s">
        <v>4339</v>
      </c>
      <c r="J690" s="126"/>
      <c r="K690" s="126"/>
      <c r="L690" s="126"/>
      <c r="M690" s="126"/>
      <c r="N690" s="216">
        <v>18480</v>
      </c>
      <c r="O690" s="216">
        <v>0</v>
      </c>
      <c r="P690" s="126" t="s">
        <v>1318</v>
      </c>
    </row>
    <row r="691" spans="1:16" ht="63.75">
      <c r="A691" s="126" t="s">
        <v>623</v>
      </c>
      <c r="B691" s="126"/>
      <c r="C691" s="127" t="s">
        <v>716</v>
      </c>
      <c r="D691" s="121">
        <v>43126</v>
      </c>
      <c r="E691" s="122" t="s">
        <v>2125</v>
      </c>
      <c r="F691" s="122" t="s">
        <v>1319</v>
      </c>
      <c r="G691" s="122">
        <v>16423101</v>
      </c>
      <c r="H691" s="126"/>
      <c r="I691" s="130" t="s">
        <v>4340</v>
      </c>
      <c r="J691" s="126"/>
      <c r="K691" s="126"/>
      <c r="L691" s="126"/>
      <c r="M691" s="126"/>
      <c r="N691" s="216">
        <v>10125</v>
      </c>
      <c r="O691" s="216">
        <v>0</v>
      </c>
      <c r="P691" s="126" t="s">
        <v>1318</v>
      </c>
    </row>
    <row r="692" spans="1:16" ht="63.75">
      <c r="A692" s="126" t="s">
        <v>623</v>
      </c>
      <c r="B692" s="126"/>
      <c r="C692" s="127" t="s">
        <v>716</v>
      </c>
      <c r="D692" s="121">
        <v>43126</v>
      </c>
      <c r="E692" s="122" t="s">
        <v>2126</v>
      </c>
      <c r="F692" s="122" t="s">
        <v>1319</v>
      </c>
      <c r="G692" s="122">
        <v>16423099</v>
      </c>
      <c r="H692" s="126"/>
      <c r="I692" s="130" t="s">
        <v>4341</v>
      </c>
      <c r="J692" s="126"/>
      <c r="K692" s="126"/>
      <c r="L692" s="126"/>
      <c r="M692" s="126"/>
      <c r="N692" s="216">
        <v>21930</v>
      </c>
      <c r="O692" s="216">
        <v>0</v>
      </c>
      <c r="P692" s="126" t="s">
        <v>1318</v>
      </c>
    </row>
    <row r="693" spans="1:16" ht="63.75">
      <c r="A693" s="126" t="s">
        <v>623</v>
      </c>
      <c r="B693" s="126"/>
      <c r="C693" s="127" t="s">
        <v>716</v>
      </c>
      <c r="D693" s="121">
        <v>43126</v>
      </c>
      <c r="E693" s="122" t="s">
        <v>2127</v>
      </c>
      <c r="F693" s="122" t="s">
        <v>1319</v>
      </c>
      <c r="G693" s="122">
        <v>16423098</v>
      </c>
      <c r="H693" s="126"/>
      <c r="I693" s="130" t="s">
        <v>4323</v>
      </c>
      <c r="J693" s="126"/>
      <c r="K693" s="126"/>
      <c r="L693" s="126"/>
      <c r="M693" s="126"/>
      <c r="N693" s="216">
        <v>14400</v>
      </c>
      <c r="O693" s="216">
        <v>0</v>
      </c>
      <c r="P693" s="126" t="s">
        <v>1318</v>
      </c>
    </row>
    <row r="694" spans="1:16" ht="63.75">
      <c r="A694" s="126" t="s">
        <v>623</v>
      </c>
      <c r="B694" s="126"/>
      <c r="C694" s="127" t="s">
        <v>716</v>
      </c>
      <c r="D694" s="121">
        <v>43126</v>
      </c>
      <c r="E694" s="122" t="s">
        <v>2128</v>
      </c>
      <c r="F694" s="122" t="s">
        <v>1319</v>
      </c>
      <c r="G694" s="122">
        <v>16423096</v>
      </c>
      <c r="H694" s="126"/>
      <c r="I694" s="130" t="s">
        <v>4342</v>
      </c>
      <c r="J694" s="126"/>
      <c r="K694" s="126"/>
      <c r="L694" s="126"/>
      <c r="M694" s="126"/>
      <c r="N694" s="216">
        <v>10718.5</v>
      </c>
      <c r="O694" s="216">
        <v>0</v>
      </c>
      <c r="P694" s="126" t="s">
        <v>1318</v>
      </c>
    </row>
    <row r="695" spans="1:16" ht="63.75">
      <c r="A695" s="126" t="s">
        <v>623</v>
      </c>
      <c r="B695" s="126"/>
      <c r="C695" s="127" t="s">
        <v>716</v>
      </c>
      <c r="D695" s="121">
        <v>43126</v>
      </c>
      <c r="E695" s="122" t="s">
        <v>2129</v>
      </c>
      <c r="F695" s="122" t="s">
        <v>1319</v>
      </c>
      <c r="G695" s="122">
        <v>16423094</v>
      </c>
      <c r="H695" s="126"/>
      <c r="I695" s="130" t="s">
        <v>4343</v>
      </c>
      <c r="J695" s="126"/>
      <c r="K695" s="126"/>
      <c r="L695" s="126"/>
      <c r="M695" s="126"/>
      <c r="N695" s="216">
        <v>19466</v>
      </c>
      <c r="O695" s="216">
        <v>0</v>
      </c>
      <c r="P695" s="126" t="s">
        <v>1318</v>
      </c>
    </row>
    <row r="696" spans="1:16" ht="76.5">
      <c r="A696" s="126" t="s">
        <v>623</v>
      </c>
      <c r="B696" s="126"/>
      <c r="C696" s="127" t="s">
        <v>716</v>
      </c>
      <c r="D696" s="121">
        <v>43126</v>
      </c>
      <c r="E696" s="122" t="s">
        <v>2130</v>
      </c>
      <c r="F696" s="122" t="s">
        <v>1319</v>
      </c>
      <c r="G696" s="122">
        <v>16423091</v>
      </c>
      <c r="H696" s="126"/>
      <c r="I696" s="130" t="s">
        <v>4344</v>
      </c>
      <c r="J696" s="126"/>
      <c r="K696" s="126"/>
      <c r="L696" s="126"/>
      <c r="M696" s="126"/>
      <c r="N696" s="216">
        <v>20475</v>
      </c>
      <c r="O696" s="216">
        <v>0</v>
      </c>
      <c r="P696" s="126" t="s">
        <v>1318</v>
      </c>
    </row>
    <row r="697" spans="1:16" ht="63.75">
      <c r="A697" s="126" t="s">
        <v>623</v>
      </c>
      <c r="B697" s="126"/>
      <c r="C697" s="127" t="s">
        <v>716</v>
      </c>
      <c r="D697" s="121">
        <v>43126</v>
      </c>
      <c r="E697" s="122" t="s">
        <v>2131</v>
      </c>
      <c r="F697" s="122" t="s">
        <v>1319</v>
      </c>
      <c r="G697" s="122">
        <v>16423089</v>
      </c>
      <c r="H697" s="126"/>
      <c r="I697" s="130" t="s">
        <v>4345</v>
      </c>
      <c r="J697" s="126"/>
      <c r="K697" s="126"/>
      <c r="L697" s="126"/>
      <c r="M697" s="126"/>
      <c r="N697" s="216">
        <v>78110</v>
      </c>
      <c r="O697" s="216">
        <v>0</v>
      </c>
      <c r="P697" s="126" t="s">
        <v>1318</v>
      </c>
    </row>
    <row r="698" spans="1:16" ht="63.75">
      <c r="A698" s="126" t="s">
        <v>623</v>
      </c>
      <c r="B698" s="126"/>
      <c r="C698" s="127" t="s">
        <v>716</v>
      </c>
      <c r="D698" s="121">
        <v>43126</v>
      </c>
      <c r="E698" s="122" t="s">
        <v>2132</v>
      </c>
      <c r="F698" s="122" t="s">
        <v>1319</v>
      </c>
      <c r="G698" s="122">
        <v>16423086</v>
      </c>
      <c r="H698" s="126"/>
      <c r="I698" s="130" t="s">
        <v>4346</v>
      </c>
      <c r="J698" s="126"/>
      <c r="K698" s="126"/>
      <c r="L698" s="126"/>
      <c r="M698" s="126"/>
      <c r="N698" s="216">
        <v>15000</v>
      </c>
      <c r="O698" s="216">
        <v>0</v>
      </c>
      <c r="P698" s="126" t="s">
        <v>1318</v>
      </c>
    </row>
    <row r="699" spans="1:16" ht="63.75">
      <c r="A699" s="126" t="s">
        <v>623</v>
      </c>
      <c r="B699" s="126"/>
      <c r="C699" s="127" t="s">
        <v>716</v>
      </c>
      <c r="D699" s="121">
        <v>43126</v>
      </c>
      <c r="E699" s="122" t="s">
        <v>2133</v>
      </c>
      <c r="F699" s="122" t="s">
        <v>1319</v>
      </c>
      <c r="G699" s="122">
        <v>16423082</v>
      </c>
      <c r="H699" s="126"/>
      <c r="I699" s="130" t="s">
        <v>4347</v>
      </c>
      <c r="J699" s="126"/>
      <c r="K699" s="126"/>
      <c r="L699" s="126"/>
      <c r="M699" s="126"/>
      <c r="N699" s="216">
        <v>17550</v>
      </c>
      <c r="O699" s="216">
        <v>0</v>
      </c>
      <c r="P699" s="126" t="s">
        <v>1318</v>
      </c>
    </row>
    <row r="700" spans="1:16" ht="63.75">
      <c r="A700" s="126" t="s">
        <v>623</v>
      </c>
      <c r="B700" s="126"/>
      <c r="C700" s="127" t="s">
        <v>716</v>
      </c>
      <c r="D700" s="121">
        <v>43126</v>
      </c>
      <c r="E700" s="122" t="s">
        <v>2134</v>
      </c>
      <c r="F700" s="122" t="s">
        <v>1319</v>
      </c>
      <c r="G700" s="122">
        <v>16423080</v>
      </c>
      <c r="H700" s="126"/>
      <c r="I700" s="130" t="s">
        <v>4348</v>
      </c>
      <c r="J700" s="126"/>
      <c r="K700" s="126"/>
      <c r="L700" s="126"/>
      <c r="M700" s="126"/>
      <c r="N700" s="216">
        <v>19350</v>
      </c>
      <c r="O700" s="216">
        <v>0</v>
      </c>
      <c r="P700" s="126" t="s">
        <v>1318</v>
      </c>
    </row>
    <row r="701" spans="1:16" ht="63.75">
      <c r="A701" s="126" t="s">
        <v>623</v>
      </c>
      <c r="B701" s="126"/>
      <c r="C701" s="127" t="s">
        <v>716</v>
      </c>
      <c r="D701" s="121">
        <v>43126</v>
      </c>
      <c r="E701" s="122" t="s">
        <v>2135</v>
      </c>
      <c r="F701" s="122" t="s">
        <v>1319</v>
      </c>
      <c r="G701" s="122">
        <v>16423073</v>
      </c>
      <c r="H701" s="126"/>
      <c r="I701" s="130" t="s">
        <v>4349</v>
      </c>
      <c r="J701" s="126"/>
      <c r="K701" s="126"/>
      <c r="L701" s="126"/>
      <c r="M701" s="126"/>
      <c r="N701" s="216">
        <v>11475</v>
      </c>
      <c r="O701" s="216">
        <v>0</v>
      </c>
      <c r="P701" s="126" t="s">
        <v>1318</v>
      </c>
    </row>
    <row r="702" spans="1:16" ht="63.75">
      <c r="A702" s="126" t="s">
        <v>623</v>
      </c>
      <c r="B702" s="126"/>
      <c r="C702" s="127" t="s">
        <v>716</v>
      </c>
      <c r="D702" s="121">
        <v>43126</v>
      </c>
      <c r="E702" s="122" t="s">
        <v>2136</v>
      </c>
      <c r="F702" s="122" t="s">
        <v>1319</v>
      </c>
      <c r="G702" s="122">
        <v>16423072</v>
      </c>
      <c r="H702" s="126"/>
      <c r="I702" s="130" t="s">
        <v>4350</v>
      </c>
      <c r="J702" s="126"/>
      <c r="K702" s="126"/>
      <c r="L702" s="126"/>
      <c r="M702" s="126"/>
      <c r="N702" s="216">
        <v>22500</v>
      </c>
      <c r="O702" s="216">
        <v>0</v>
      </c>
      <c r="P702" s="126" t="s">
        <v>1318</v>
      </c>
    </row>
    <row r="703" spans="1:16" ht="63.75">
      <c r="A703" s="126" t="s">
        <v>623</v>
      </c>
      <c r="B703" s="126"/>
      <c r="C703" s="127" t="s">
        <v>716</v>
      </c>
      <c r="D703" s="121">
        <v>43126</v>
      </c>
      <c r="E703" s="122" t="s">
        <v>2137</v>
      </c>
      <c r="F703" s="122" t="s">
        <v>1319</v>
      </c>
      <c r="G703" s="122">
        <v>16423070</v>
      </c>
      <c r="H703" s="126"/>
      <c r="I703" s="130" t="s">
        <v>4351</v>
      </c>
      <c r="J703" s="126"/>
      <c r="K703" s="126"/>
      <c r="L703" s="126"/>
      <c r="M703" s="126"/>
      <c r="N703" s="216">
        <v>33000</v>
      </c>
      <c r="O703" s="216">
        <v>0</v>
      </c>
      <c r="P703" s="126" t="s">
        <v>1318</v>
      </c>
    </row>
    <row r="704" spans="1:16" ht="63.75">
      <c r="A704" s="126" t="s">
        <v>623</v>
      </c>
      <c r="B704" s="126"/>
      <c r="C704" s="127" t="s">
        <v>716</v>
      </c>
      <c r="D704" s="121">
        <v>43126</v>
      </c>
      <c r="E704" s="122" t="s">
        <v>2138</v>
      </c>
      <c r="F704" s="122" t="s">
        <v>1319</v>
      </c>
      <c r="G704" s="122">
        <v>16423053</v>
      </c>
      <c r="H704" s="126"/>
      <c r="I704" s="130" t="s">
        <v>4352</v>
      </c>
      <c r="J704" s="126"/>
      <c r="K704" s="126"/>
      <c r="L704" s="126"/>
      <c r="M704" s="126"/>
      <c r="N704" s="216">
        <v>18000</v>
      </c>
      <c r="O704" s="216">
        <v>0</v>
      </c>
      <c r="P704" s="126" t="s">
        <v>1318</v>
      </c>
    </row>
    <row r="705" spans="1:16" ht="76.5">
      <c r="A705" s="126">
        <v>117</v>
      </c>
      <c r="B705" s="126"/>
      <c r="C705" s="127" t="s">
        <v>723</v>
      </c>
      <c r="D705" s="121">
        <v>43126</v>
      </c>
      <c r="E705" s="122" t="s">
        <v>2139</v>
      </c>
      <c r="F705" s="122" t="s">
        <v>11</v>
      </c>
      <c r="G705" s="122">
        <v>911917</v>
      </c>
      <c r="H705" s="126"/>
      <c r="I705" s="130" t="s">
        <v>4353</v>
      </c>
      <c r="J705" s="126"/>
      <c r="K705" s="126"/>
      <c r="L705" s="126"/>
      <c r="M705" s="126"/>
      <c r="N705" s="216">
        <v>50</v>
      </c>
      <c r="O705" s="216">
        <v>0</v>
      </c>
      <c r="P705" s="126" t="s">
        <v>1318</v>
      </c>
    </row>
    <row r="706" spans="1:16" ht="89.25">
      <c r="A706" s="126" t="s">
        <v>621</v>
      </c>
      <c r="B706" s="126"/>
      <c r="C706" s="127" t="s">
        <v>715</v>
      </c>
      <c r="D706" s="121">
        <v>43126</v>
      </c>
      <c r="E706" s="122" t="s">
        <v>2140</v>
      </c>
      <c r="F706" s="122" t="s">
        <v>11</v>
      </c>
      <c r="G706" s="122">
        <v>911981</v>
      </c>
      <c r="H706" s="126"/>
      <c r="I706" s="130" t="s">
        <v>4354</v>
      </c>
      <c r="J706" s="126"/>
      <c r="K706" s="126"/>
      <c r="L706" s="126"/>
      <c r="M706" s="126"/>
      <c r="N706" s="216">
        <v>50</v>
      </c>
      <c r="O706" s="216">
        <v>0</v>
      </c>
      <c r="P706" s="126" t="s">
        <v>1318</v>
      </c>
    </row>
    <row r="707" spans="1:16" ht="76.5">
      <c r="A707" s="126">
        <v>117</v>
      </c>
      <c r="B707" s="126"/>
      <c r="C707" s="127" t="s">
        <v>723</v>
      </c>
      <c r="D707" s="121">
        <v>43126</v>
      </c>
      <c r="E707" s="122" t="s">
        <v>2141</v>
      </c>
      <c r="F707" s="122" t="s">
        <v>11</v>
      </c>
      <c r="G707" s="122">
        <v>911992</v>
      </c>
      <c r="H707" s="126"/>
      <c r="I707" s="130" t="s">
        <v>4355</v>
      </c>
      <c r="J707" s="126"/>
      <c r="K707" s="126"/>
      <c r="L707" s="126"/>
      <c r="M707" s="126"/>
      <c r="N707" s="216">
        <v>50</v>
      </c>
      <c r="O707" s="216">
        <v>0</v>
      </c>
      <c r="P707" s="126" t="s">
        <v>1318</v>
      </c>
    </row>
    <row r="708" spans="1:16" ht="38.25">
      <c r="A708" s="126">
        <v>117</v>
      </c>
      <c r="B708" s="126"/>
      <c r="C708" s="127" t="s">
        <v>723</v>
      </c>
      <c r="D708" s="121">
        <v>43126</v>
      </c>
      <c r="E708" s="122" t="s">
        <v>2142</v>
      </c>
      <c r="F708" s="122" t="s">
        <v>11</v>
      </c>
      <c r="G708" s="122">
        <v>912009</v>
      </c>
      <c r="H708" s="126"/>
      <c r="I708" s="130" t="s">
        <v>4356</v>
      </c>
      <c r="J708" s="126"/>
      <c r="K708" s="126"/>
      <c r="L708" s="126"/>
      <c r="M708" s="126"/>
      <c r="N708" s="216">
        <v>50</v>
      </c>
      <c r="O708" s="216">
        <v>0</v>
      </c>
      <c r="P708" s="126" t="s">
        <v>1318</v>
      </c>
    </row>
    <row r="709" spans="1:16" ht="51">
      <c r="A709" s="126">
        <v>119</v>
      </c>
      <c r="B709" s="126"/>
      <c r="C709" s="127" t="s">
        <v>724</v>
      </c>
      <c r="D709" s="121">
        <v>43126</v>
      </c>
      <c r="E709" s="122" t="s">
        <v>2143</v>
      </c>
      <c r="F709" s="122" t="s">
        <v>11</v>
      </c>
      <c r="G709" s="122">
        <v>912030</v>
      </c>
      <c r="H709" s="126"/>
      <c r="I709" s="130" t="s">
        <v>4357</v>
      </c>
      <c r="J709" s="126"/>
      <c r="K709" s="126"/>
      <c r="L709" s="126"/>
      <c r="M709" s="126"/>
      <c r="N709" s="216">
        <v>50</v>
      </c>
      <c r="O709" s="216">
        <v>0</v>
      </c>
      <c r="P709" s="126" t="s">
        <v>1318</v>
      </c>
    </row>
    <row r="710" spans="1:16" ht="63.75">
      <c r="A710" s="126" t="s">
        <v>623</v>
      </c>
      <c r="B710" s="126"/>
      <c r="C710" s="127" t="s">
        <v>716</v>
      </c>
      <c r="D710" s="121">
        <v>43126</v>
      </c>
      <c r="E710" s="122" t="s">
        <v>2144</v>
      </c>
      <c r="F710" s="122" t="s">
        <v>1319</v>
      </c>
      <c r="G710" s="122">
        <v>16437008</v>
      </c>
      <c r="H710" s="126"/>
      <c r="I710" s="130" t="s">
        <v>4358</v>
      </c>
      <c r="J710" s="126"/>
      <c r="K710" s="126"/>
      <c r="L710" s="126"/>
      <c r="M710" s="126"/>
      <c r="N710" s="216">
        <v>426770.5</v>
      </c>
      <c r="O710" s="216">
        <v>0</v>
      </c>
      <c r="P710" s="126" t="s">
        <v>1318</v>
      </c>
    </row>
    <row r="711" spans="1:16" ht="63.75">
      <c r="A711" s="126" t="s">
        <v>623</v>
      </c>
      <c r="B711" s="126"/>
      <c r="C711" s="127" t="s">
        <v>716</v>
      </c>
      <c r="D711" s="121">
        <v>43126</v>
      </c>
      <c r="E711" s="122" t="s">
        <v>2145</v>
      </c>
      <c r="F711" s="122" t="s">
        <v>1319</v>
      </c>
      <c r="G711" s="122">
        <v>16437003</v>
      </c>
      <c r="H711" s="126"/>
      <c r="I711" s="130" t="s">
        <v>4359</v>
      </c>
      <c r="J711" s="126"/>
      <c r="K711" s="126"/>
      <c r="L711" s="126"/>
      <c r="M711" s="126"/>
      <c r="N711" s="216">
        <v>41519</v>
      </c>
      <c r="O711" s="216">
        <v>0</v>
      </c>
      <c r="P711" s="126" t="s">
        <v>1318</v>
      </c>
    </row>
    <row r="712" spans="1:16" ht="63.75">
      <c r="A712" s="126" t="s">
        <v>623</v>
      </c>
      <c r="B712" s="126"/>
      <c r="C712" s="127" t="s">
        <v>716</v>
      </c>
      <c r="D712" s="121">
        <v>43126</v>
      </c>
      <c r="E712" s="122" t="s">
        <v>2146</v>
      </c>
      <c r="F712" s="122" t="s">
        <v>1319</v>
      </c>
      <c r="G712" s="122">
        <v>16437002</v>
      </c>
      <c r="H712" s="126"/>
      <c r="I712" s="130" t="s">
        <v>4360</v>
      </c>
      <c r="J712" s="126"/>
      <c r="K712" s="126"/>
      <c r="L712" s="126"/>
      <c r="M712" s="126"/>
      <c r="N712" s="216">
        <v>857976</v>
      </c>
      <c r="O712" s="216">
        <v>0</v>
      </c>
      <c r="P712" s="126" t="s">
        <v>1318</v>
      </c>
    </row>
    <row r="713" spans="1:16" ht="63.75">
      <c r="A713" s="126" t="s">
        <v>623</v>
      </c>
      <c r="B713" s="126"/>
      <c r="C713" s="127" t="s">
        <v>716</v>
      </c>
      <c r="D713" s="121">
        <v>43126</v>
      </c>
      <c r="E713" s="122" t="s">
        <v>2147</v>
      </c>
      <c r="F713" s="122" t="s">
        <v>1319</v>
      </c>
      <c r="G713" s="122">
        <v>16436997</v>
      </c>
      <c r="H713" s="126"/>
      <c r="I713" s="130" t="s">
        <v>4317</v>
      </c>
      <c r="J713" s="126"/>
      <c r="K713" s="126"/>
      <c r="L713" s="126"/>
      <c r="M713" s="126"/>
      <c r="N713" s="216">
        <v>47309.5</v>
      </c>
      <c r="O713" s="216">
        <v>0</v>
      </c>
      <c r="P713" s="126" t="s">
        <v>1318</v>
      </c>
    </row>
    <row r="714" spans="1:16" ht="63.75">
      <c r="A714" s="126" t="s">
        <v>623</v>
      </c>
      <c r="B714" s="126"/>
      <c r="C714" s="127" t="s">
        <v>716</v>
      </c>
      <c r="D714" s="121">
        <v>43126</v>
      </c>
      <c r="E714" s="122" t="s">
        <v>2148</v>
      </c>
      <c r="F714" s="122" t="s">
        <v>1319</v>
      </c>
      <c r="G714" s="122">
        <v>16436994</v>
      </c>
      <c r="H714" s="126"/>
      <c r="I714" s="130" t="s">
        <v>4361</v>
      </c>
      <c r="J714" s="126"/>
      <c r="K714" s="126"/>
      <c r="L714" s="126"/>
      <c r="M714" s="126"/>
      <c r="N714" s="216">
        <v>36675</v>
      </c>
      <c r="O714" s="216">
        <v>0</v>
      </c>
      <c r="P714" s="126" t="s">
        <v>1318</v>
      </c>
    </row>
    <row r="715" spans="1:16" ht="63.75">
      <c r="A715" s="126" t="s">
        <v>623</v>
      </c>
      <c r="B715" s="126"/>
      <c r="C715" s="127" t="s">
        <v>716</v>
      </c>
      <c r="D715" s="121">
        <v>43126</v>
      </c>
      <c r="E715" s="122" t="s">
        <v>2149</v>
      </c>
      <c r="F715" s="122" t="s">
        <v>1319</v>
      </c>
      <c r="G715" s="122">
        <v>16436991</v>
      </c>
      <c r="H715" s="126"/>
      <c r="I715" s="130" t="s">
        <v>4362</v>
      </c>
      <c r="J715" s="126"/>
      <c r="K715" s="126"/>
      <c r="L715" s="126"/>
      <c r="M715" s="126"/>
      <c r="N715" s="216">
        <v>59876</v>
      </c>
      <c r="O715" s="216">
        <v>0</v>
      </c>
      <c r="P715" s="126" t="s">
        <v>1318</v>
      </c>
    </row>
    <row r="716" spans="1:16" ht="63.75">
      <c r="A716" s="126" t="s">
        <v>623</v>
      </c>
      <c r="B716" s="126"/>
      <c r="C716" s="127" t="s">
        <v>716</v>
      </c>
      <c r="D716" s="121">
        <v>43126</v>
      </c>
      <c r="E716" s="122" t="s">
        <v>2150</v>
      </c>
      <c r="F716" s="122" t="s">
        <v>1319</v>
      </c>
      <c r="G716" s="122">
        <v>16436990</v>
      </c>
      <c r="H716" s="126"/>
      <c r="I716" s="130" t="s">
        <v>4363</v>
      </c>
      <c r="J716" s="126"/>
      <c r="K716" s="126"/>
      <c r="L716" s="126"/>
      <c r="M716" s="126"/>
      <c r="N716" s="216">
        <v>18675</v>
      </c>
      <c r="O716" s="216">
        <v>0</v>
      </c>
      <c r="P716" s="126" t="s">
        <v>1318</v>
      </c>
    </row>
    <row r="717" spans="1:16" ht="63.75">
      <c r="A717" s="126" t="s">
        <v>623</v>
      </c>
      <c r="B717" s="126"/>
      <c r="C717" s="127" t="s">
        <v>716</v>
      </c>
      <c r="D717" s="121">
        <v>43126</v>
      </c>
      <c r="E717" s="122" t="s">
        <v>2151</v>
      </c>
      <c r="F717" s="122" t="s">
        <v>1319</v>
      </c>
      <c r="G717" s="122">
        <v>16436989</v>
      </c>
      <c r="H717" s="126"/>
      <c r="I717" s="130" t="s">
        <v>4364</v>
      </c>
      <c r="J717" s="126"/>
      <c r="K717" s="126"/>
      <c r="L717" s="126"/>
      <c r="M717" s="126"/>
      <c r="N717" s="216">
        <v>42975</v>
      </c>
      <c r="O717" s="216">
        <v>0</v>
      </c>
      <c r="P717" s="126" t="s">
        <v>1318</v>
      </c>
    </row>
    <row r="718" spans="1:16" ht="63.75">
      <c r="A718" s="126" t="s">
        <v>623</v>
      </c>
      <c r="B718" s="126"/>
      <c r="C718" s="127" t="s">
        <v>716</v>
      </c>
      <c r="D718" s="121">
        <v>43126</v>
      </c>
      <c r="E718" s="122" t="s">
        <v>2152</v>
      </c>
      <c r="F718" s="122" t="s">
        <v>1319</v>
      </c>
      <c r="G718" s="122">
        <v>16436967</v>
      </c>
      <c r="H718" s="126"/>
      <c r="I718" s="130" t="s">
        <v>4365</v>
      </c>
      <c r="J718" s="126"/>
      <c r="K718" s="126"/>
      <c r="L718" s="126"/>
      <c r="M718" s="126"/>
      <c r="N718" s="216">
        <v>35112.5</v>
      </c>
      <c r="O718" s="216">
        <v>0</v>
      </c>
      <c r="P718" s="126" t="s">
        <v>1318</v>
      </c>
    </row>
    <row r="719" spans="1:16" ht="63.75">
      <c r="A719" s="126" t="s">
        <v>623</v>
      </c>
      <c r="B719" s="126"/>
      <c r="C719" s="127" t="s">
        <v>716</v>
      </c>
      <c r="D719" s="121">
        <v>43126</v>
      </c>
      <c r="E719" s="122" t="s">
        <v>2153</v>
      </c>
      <c r="F719" s="122" t="s">
        <v>1319</v>
      </c>
      <c r="G719" s="122">
        <v>16436962</v>
      </c>
      <c r="H719" s="126"/>
      <c r="I719" s="130" t="s">
        <v>4366</v>
      </c>
      <c r="J719" s="126"/>
      <c r="K719" s="126"/>
      <c r="L719" s="126"/>
      <c r="M719" s="126"/>
      <c r="N719" s="216">
        <v>27104.5</v>
      </c>
      <c r="O719" s="216">
        <v>0</v>
      </c>
      <c r="P719" s="126" t="s">
        <v>1318</v>
      </c>
    </row>
    <row r="720" spans="1:16" ht="63.75">
      <c r="A720" s="126" t="s">
        <v>623</v>
      </c>
      <c r="B720" s="126"/>
      <c r="C720" s="127" t="s">
        <v>716</v>
      </c>
      <c r="D720" s="121">
        <v>43126</v>
      </c>
      <c r="E720" s="122" t="s">
        <v>2154</v>
      </c>
      <c r="F720" s="122" t="s">
        <v>1319</v>
      </c>
      <c r="G720" s="122">
        <v>16436961</v>
      </c>
      <c r="H720" s="126"/>
      <c r="I720" s="130" t="s">
        <v>4367</v>
      </c>
      <c r="J720" s="126"/>
      <c r="K720" s="126"/>
      <c r="L720" s="126"/>
      <c r="M720" s="126"/>
      <c r="N720" s="216">
        <v>101764.5</v>
      </c>
      <c r="O720" s="216">
        <v>0</v>
      </c>
      <c r="P720" s="126" t="s">
        <v>1318</v>
      </c>
    </row>
    <row r="721" spans="1:16" ht="63.75">
      <c r="A721" s="126" t="s">
        <v>623</v>
      </c>
      <c r="B721" s="126"/>
      <c r="C721" s="127" t="s">
        <v>716</v>
      </c>
      <c r="D721" s="121">
        <v>43126</v>
      </c>
      <c r="E721" s="122" t="s">
        <v>2155</v>
      </c>
      <c r="F721" s="122" t="s">
        <v>1319</v>
      </c>
      <c r="G721" s="122">
        <v>16436960</v>
      </c>
      <c r="H721" s="126"/>
      <c r="I721" s="130" t="s">
        <v>4368</v>
      </c>
      <c r="J721" s="126"/>
      <c r="K721" s="126"/>
      <c r="L721" s="126"/>
      <c r="M721" s="126"/>
      <c r="N721" s="216">
        <v>44968.5</v>
      </c>
      <c r="O721" s="216">
        <v>0</v>
      </c>
      <c r="P721" s="126" t="s">
        <v>1318</v>
      </c>
    </row>
    <row r="722" spans="1:16" ht="63.75">
      <c r="A722" s="126" t="s">
        <v>623</v>
      </c>
      <c r="B722" s="126"/>
      <c r="C722" s="127" t="s">
        <v>716</v>
      </c>
      <c r="D722" s="121">
        <v>43126</v>
      </c>
      <c r="E722" s="122" t="s">
        <v>2156</v>
      </c>
      <c r="F722" s="122" t="s">
        <v>1319</v>
      </c>
      <c r="G722" s="122">
        <v>16436941</v>
      </c>
      <c r="H722" s="126"/>
      <c r="I722" s="130" t="s">
        <v>4369</v>
      </c>
      <c r="J722" s="126"/>
      <c r="K722" s="126"/>
      <c r="L722" s="126"/>
      <c r="M722" s="126"/>
      <c r="N722" s="216">
        <v>44352.5</v>
      </c>
      <c r="O722" s="216">
        <v>0</v>
      </c>
      <c r="P722" s="126" t="s">
        <v>1318</v>
      </c>
    </row>
    <row r="723" spans="1:16" ht="63.75">
      <c r="A723" s="126" t="s">
        <v>623</v>
      </c>
      <c r="B723" s="126"/>
      <c r="C723" s="127" t="s">
        <v>716</v>
      </c>
      <c r="D723" s="121">
        <v>43126</v>
      </c>
      <c r="E723" s="122" t="s">
        <v>2157</v>
      </c>
      <c r="F723" s="122" t="s">
        <v>1319</v>
      </c>
      <c r="G723" s="122">
        <v>16436940</v>
      </c>
      <c r="H723" s="126"/>
      <c r="I723" s="130" t="s">
        <v>4370</v>
      </c>
      <c r="J723" s="126"/>
      <c r="K723" s="126"/>
      <c r="L723" s="126"/>
      <c r="M723" s="126"/>
      <c r="N723" s="216">
        <v>313178.5</v>
      </c>
      <c r="O723" s="216">
        <v>0</v>
      </c>
      <c r="P723" s="126" t="s">
        <v>1318</v>
      </c>
    </row>
    <row r="724" spans="1:16" ht="63.75">
      <c r="A724" s="126" t="s">
        <v>623</v>
      </c>
      <c r="B724" s="126"/>
      <c r="C724" s="127" t="s">
        <v>716</v>
      </c>
      <c r="D724" s="121">
        <v>43126</v>
      </c>
      <c r="E724" s="122" t="s">
        <v>2158</v>
      </c>
      <c r="F724" s="122" t="s">
        <v>1319</v>
      </c>
      <c r="G724" s="122">
        <v>16436939</v>
      </c>
      <c r="H724" s="126"/>
      <c r="I724" s="130" t="s">
        <v>4371</v>
      </c>
      <c r="J724" s="126"/>
      <c r="K724" s="126"/>
      <c r="L724" s="126"/>
      <c r="M724" s="126"/>
      <c r="N724" s="216">
        <v>900</v>
      </c>
      <c r="O724" s="216">
        <v>0</v>
      </c>
      <c r="P724" s="126" t="s">
        <v>1318</v>
      </c>
    </row>
    <row r="725" spans="1:16" ht="63.75">
      <c r="A725" s="126" t="s">
        <v>623</v>
      </c>
      <c r="B725" s="126"/>
      <c r="C725" s="127" t="s">
        <v>716</v>
      </c>
      <c r="D725" s="121">
        <v>43126</v>
      </c>
      <c r="E725" s="122" t="s">
        <v>2159</v>
      </c>
      <c r="F725" s="122" t="s">
        <v>1319</v>
      </c>
      <c r="G725" s="122">
        <v>16436938</v>
      </c>
      <c r="H725" s="126"/>
      <c r="I725" s="130" t="s">
        <v>4372</v>
      </c>
      <c r="J725" s="126"/>
      <c r="K725" s="126"/>
      <c r="L725" s="126"/>
      <c r="M725" s="126"/>
      <c r="N725" s="216">
        <v>1232</v>
      </c>
      <c r="O725" s="216">
        <v>0</v>
      </c>
      <c r="P725" s="126" t="s">
        <v>1318</v>
      </c>
    </row>
    <row r="726" spans="1:16" ht="63.75">
      <c r="A726" s="126" t="s">
        <v>623</v>
      </c>
      <c r="B726" s="126"/>
      <c r="C726" s="127" t="s">
        <v>716</v>
      </c>
      <c r="D726" s="121">
        <v>43126</v>
      </c>
      <c r="E726" s="122" t="s">
        <v>2160</v>
      </c>
      <c r="F726" s="122" t="s">
        <v>1319</v>
      </c>
      <c r="G726" s="122">
        <v>16436921</v>
      </c>
      <c r="H726" s="126"/>
      <c r="I726" s="130" t="s">
        <v>4373</v>
      </c>
      <c r="J726" s="126"/>
      <c r="K726" s="126"/>
      <c r="L726" s="126"/>
      <c r="M726" s="126"/>
      <c r="N726" s="216">
        <v>12000</v>
      </c>
      <c r="O726" s="216">
        <v>0</v>
      </c>
      <c r="P726" s="126" t="s">
        <v>1318</v>
      </c>
    </row>
    <row r="727" spans="1:16" ht="63.75">
      <c r="A727" s="126" t="s">
        <v>623</v>
      </c>
      <c r="B727" s="126"/>
      <c r="C727" s="127" t="s">
        <v>716</v>
      </c>
      <c r="D727" s="121">
        <v>43126</v>
      </c>
      <c r="E727" s="122" t="s">
        <v>2161</v>
      </c>
      <c r="F727" s="122" t="s">
        <v>1319</v>
      </c>
      <c r="G727" s="122">
        <v>16436920</v>
      </c>
      <c r="H727" s="126"/>
      <c r="I727" s="130" t="s">
        <v>4374</v>
      </c>
      <c r="J727" s="126"/>
      <c r="K727" s="126"/>
      <c r="L727" s="126"/>
      <c r="M727" s="126"/>
      <c r="N727" s="216">
        <v>25379.5</v>
      </c>
      <c r="O727" s="216">
        <v>0</v>
      </c>
      <c r="P727" s="126" t="s">
        <v>1318</v>
      </c>
    </row>
    <row r="728" spans="1:16" ht="63.75">
      <c r="A728" s="126" t="s">
        <v>623</v>
      </c>
      <c r="B728" s="126"/>
      <c r="C728" s="127" t="s">
        <v>716</v>
      </c>
      <c r="D728" s="121">
        <v>43126</v>
      </c>
      <c r="E728" s="122" t="s">
        <v>2162</v>
      </c>
      <c r="F728" s="122" t="s">
        <v>1319</v>
      </c>
      <c r="G728" s="122">
        <v>16436895</v>
      </c>
      <c r="H728" s="126"/>
      <c r="I728" s="130" t="s">
        <v>4375</v>
      </c>
      <c r="J728" s="126"/>
      <c r="K728" s="126"/>
      <c r="L728" s="126"/>
      <c r="M728" s="126"/>
      <c r="N728" s="216">
        <v>3000</v>
      </c>
      <c r="O728" s="216">
        <v>0</v>
      </c>
      <c r="P728" s="126" t="s">
        <v>1318</v>
      </c>
    </row>
    <row r="729" spans="1:16" ht="63.75">
      <c r="A729" s="126" t="s">
        <v>623</v>
      </c>
      <c r="B729" s="126"/>
      <c r="C729" s="127" t="s">
        <v>716</v>
      </c>
      <c r="D729" s="121">
        <v>43126</v>
      </c>
      <c r="E729" s="122" t="s">
        <v>2163</v>
      </c>
      <c r="F729" s="122" t="s">
        <v>1319</v>
      </c>
      <c r="G729" s="122">
        <v>16436858</v>
      </c>
      <c r="H729" s="126"/>
      <c r="I729" s="130" t="s">
        <v>4376</v>
      </c>
      <c r="J729" s="126"/>
      <c r="K729" s="126"/>
      <c r="L729" s="126"/>
      <c r="M729" s="126"/>
      <c r="N729" s="216">
        <v>18000</v>
      </c>
      <c r="O729" s="216">
        <v>0</v>
      </c>
      <c r="P729" s="126" t="s">
        <v>1318</v>
      </c>
    </row>
    <row r="730" spans="1:16" ht="63.75">
      <c r="A730" s="126" t="s">
        <v>623</v>
      </c>
      <c r="B730" s="126"/>
      <c r="C730" s="127" t="s">
        <v>716</v>
      </c>
      <c r="D730" s="121">
        <v>43126</v>
      </c>
      <c r="E730" s="122" t="s">
        <v>2164</v>
      </c>
      <c r="F730" s="122" t="s">
        <v>1319</v>
      </c>
      <c r="G730" s="122">
        <v>16436857</v>
      </c>
      <c r="H730" s="126"/>
      <c r="I730" s="130" t="s">
        <v>4377</v>
      </c>
      <c r="J730" s="126"/>
      <c r="K730" s="126"/>
      <c r="L730" s="126"/>
      <c r="M730" s="126"/>
      <c r="N730" s="216">
        <v>5850</v>
      </c>
      <c r="O730" s="216">
        <v>0</v>
      </c>
      <c r="P730" s="126" t="s">
        <v>1318</v>
      </c>
    </row>
    <row r="731" spans="1:16" ht="63.75">
      <c r="A731" s="126" t="s">
        <v>623</v>
      </c>
      <c r="B731" s="126"/>
      <c r="C731" s="127" t="s">
        <v>716</v>
      </c>
      <c r="D731" s="121">
        <v>43126</v>
      </c>
      <c r="E731" s="122" t="s">
        <v>2165</v>
      </c>
      <c r="F731" s="122" t="s">
        <v>1319</v>
      </c>
      <c r="G731" s="122">
        <v>16436855</v>
      </c>
      <c r="H731" s="126"/>
      <c r="I731" s="130" t="s">
        <v>4378</v>
      </c>
      <c r="J731" s="126"/>
      <c r="K731" s="126"/>
      <c r="L731" s="126"/>
      <c r="M731" s="126"/>
      <c r="N731" s="216">
        <v>16500</v>
      </c>
      <c r="O731" s="216">
        <v>0</v>
      </c>
      <c r="P731" s="126" t="s">
        <v>1318</v>
      </c>
    </row>
    <row r="732" spans="1:16" ht="63.75">
      <c r="A732" s="126" t="s">
        <v>623</v>
      </c>
      <c r="B732" s="126"/>
      <c r="C732" s="127" t="s">
        <v>716</v>
      </c>
      <c r="D732" s="121">
        <v>43126</v>
      </c>
      <c r="E732" s="122" t="s">
        <v>2166</v>
      </c>
      <c r="F732" s="122" t="s">
        <v>1319</v>
      </c>
      <c r="G732" s="122">
        <v>16436853</v>
      </c>
      <c r="H732" s="126"/>
      <c r="I732" s="130" t="s">
        <v>4379</v>
      </c>
      <c r="J732" s="126"/>
      <c r="K732" s="126"/>
      <c r="L732" s="126"/>
      <c r="M732" s="126"/>
      <c r="N732" s="216">
        <v>3150</v>
      </c>
      <c r="O732" s="216">
        <v>0</v>
      </c>
      <c r="P732" s="126" t="s">
        <v>1318</v>
      </c>
    </row>
    <row r="733" spans="1:16" ht="63.75">
      <c r="A733" s="126" t="s">
        <v>623</v>
      </c>
      <c r="B733" s="126"/>
      <c r="C733" s="127" t="s">
        <v>716</v>
      </c>
      <c r="D733" s="121">
        <v>43126</v>
      </c>
      <c r="E733" s="122" t="s">
        <v>2167</v>
      </c>
      <c r="F733" s="122" t="s">
        <v>1319</v>
      </c>
      <c r="G733" s="122">
        <v>16436851</v>
      </c>
      <c r="H733" s="126"/>
      <c r="I733" s="130" t="s">
        <v>4380</v>
      </c>
      <c r="J733" s="126"/>
      <c r="K733" s="126"/>
      <c r="L733" s="126"/>
      <c r="M733" s="126"/>
      <c r="N733" s="216">
        <v>17550</v>
      </c>
      <c r="O733" s="216">
        <v>0</v>
      </c>
      <c r="P733" s="126" t="s">
        <v>1318</v>
      </c>
    </row>
    <row r="734" spans="1:16" ht="63.75">
      <c r="A734" s="126" t="s">
        <v>623</v>
      </c>
      <c r="B734" s="126"/>
      <c r="C734" s="127" t="s">
        <v>716</v>
      </c>
      <c r="D734" s="121">
        <v>43126</v>
      </c>
      <c r="E734" s="122" t="s">
        <v>2168</v>
      </c>
      <c r="F734" s="122" t="s">
        <v>1319</v>
      </c>
      <c r="G734" s="122">
        <v>16436789</v>
      </c>
      <c r="H734" s="126"/>
      <c r="I734" s="130" t="s">
        <v>4381</v>
      </c>
      <c r="J734" s="126"/>
      <c r="K734" s="126"/>
      <c r="L734" s="126"/>
      <c r="M734" s="126"/>
      <c r="N734" s="216">
        <v>13675.5</v>
      </c>
      <c r="O734" s="216">
        <v>0</v>
      </c>
      <c r="P734" s="126" t="s">
        <v>1318</v>
      </c>
    </row>
    <row r="735" spans="1:16" ht="63.75">
      <c r="A735" s="126" t="s">
        <v>623</v>
      </c>
      <c r="B735" s="126"/>
      <c r="C735" s="127" t="s">
        <v>716</v>
      </c>
      <c r="D735" s="121">
        <v>43126</v>
      </c>
      <c r="E735" s="122" t="s">
        <v>2169</v>
      </c>
      <c r="F735" s="122" t="s">
        <v>1319</v>
      </c>
      <c r="G735" s="122">
        <v>16436788</v>
      </c>
      <c r="H735" s="126"/>
      <c r="I735" s="130" t="s">
        <v>4382</v>
      </c>
      <c r="J735" s="126"/>
      <c r="K735" s="126"/>
      <c r="L735" s="126"/>
      <c r="M735" s="126"/>
      <c r="N735" s="216">
        <v>15750</v>
      </c>
      <c r="O735" s="216">
        <v>0</v>
      </c>
      <c r="P735" s="126" t="s">
        <v>1318</v>
      </c>
    </row>
    <row r="736" spans="1:16" ht="63.75">
      <c r="A736" s="126" t="s">
        <v>623</v>
      </c>
      <c r="B736" s="126"/>
      <c r="C736" s="127" t="s">
        <v>716</v>
      </c>
      <c r="D736" s="121">
        <v>43126</v>
      </c>
      <c r="E736" s="122" t="s">
        <v>2170</v>
      </c>
      <c r="F736" s="122" t="s">
        <v>1319</v>
      </c>
      <c r="G736" s="122">
        <v>16436786</v>
      </c>
      <c r="H736" s="126"/>
      <c r="I736" s="130" t="s">
        <v>4383</v>
      </c>
      <c r="J736" s="126"/>
      <c r="K736" s="126"/>
      <c r="L736" s="126"/>
      <c r="M736" s="126"/>
      <c r="N736" s="216">
        <v>19589</v>
      </c>
      <c r="O736" s="216">
        <v>0</v>
      </c>
      <c r="P736" s="126" t="s">
        <v>1318</v>
      </c>
    </row>
    <row r="737" spans="1:16" ht="63.75">
      <c r="A737" s="126" t="s">
        <v>623</v>
      </c>
      <c r="B737" s="126"/>
      <c r="C737" s="127" t="s">
        <v>716</v>
      </c>
      <c r="D737" s="121">
        <v>43126</v>
      </c>
      <c r="E737" s="122" t="s">
        <v>2171</v>
      </c>
      <c r="F737" s="122" t="s">
        <v>1319</v>
      </c>
      <c r="G737" s="122">
        <v>16436783</v>
      </c>
      <c r="H737" s="126"/>
      <c r="I737" s="130" t="s">
        <v>4384</v>
      </c>
      <c r="J737" s="126"/>
      <c r="K737" s="126"/>
      <c r="L737" s="126"/>
      <c r="M737" s="126"/>
      <c r="N737" s="216">
        <v>7650</v>
      </c>
      <c r="O737" s="216">
        <v>0</v>
      </c>
      <c r="P737" s="126" t="s">
        <v>1318</v>
      </c>
    </row>
    <row r="738" spans="1:16" ht="63.75">
      <c r="A738" s="126" t="s">
        <v>623</v>
      </c>
      <c r="B738" s="126"/>
      <c r="C738" s="127" t="s">
        <v>716</v>
      </c>
      <c r="D738" s="121">
        <v>43126</v>
      </c>
      <c r="E738" s="122" t="s">
        <v>2172</v>
      </c>
      <c r="F738" s="122" t="s">
        <v>1319</v>
      </c>
      <c r="G738" s="122">
        <v>16436750</v>
      </c>
      <c r="H738" s="126"/>
      <c r="I738" s="130" t="s">
        <v>4385</v>
      </c>
      <c r="J738" s="126"/>
      <c r="K738" s="126"/>
      <c r="L738" s="126"/>
      <c r="M738" s="126"/>
      <c r="N738" s="216">
        <v>4435</v>
      </c>
      <c r="O738" s="216">
        <v>0</v>
      </c>
      <c r="P738" s="126" t="s">
        <v>1318</v>
      </c>
    </row>
    <row r="739" spans="1:16" ht="76.5">
      <c r="A739" s="126">
        <v>25</v>
      </c>
      <c r="B739" s="126"/>
      <c r="C739" s="127" t="s">
        <v>695</v>
      </c>
      <c r="D739" s="121">
        <v>43126</v>
      </c>
      <c r="E739" s="122" t="s">
        <v>2173</v>
      </c>
      <c r="F739" s="122" t="s">
        <v>1319</v>
      </c>
      <c r="G739" s="122">
        <v>16438149</v>
      </c>
      <c r="H739" s="126"/>
      <c r="I739" s="130" t="s">
        <v>4386</v>
      </c>
      <c r="J739" s="126"/>
      <c r="K739" s="126"/>
      <c r="L739" s="126"/>
      <c r="M739" s="126"/>
      <c r="N739" s="216">
        <v>161663.96</v>
      </c>
      <c r="O739" s="216">
        <v>0</v>
      </c>
      <c r="P739" s="126" t="s">
        <v>1318</v>
      </c>
    </row>
    <row r="740" spans="1:16" ht="76.5">
      <c r="A740" s="126">
        <v>25</v>
      </c>
      <c r="B740" s="126"/>
      <c r="C740" s="127" t="s">
        <v>695</v>
      </c>
      <c r="D740" s="121">
        <v>43126</v>
      </c>
      <c r="E740" s="122" t="s">
        <v>2174</v>
      </c>
      <c r="F740" s="122" t="s">
        <v>1319</v>
      </c>
      <c r="G740" s="122">
        <v>16438150</v>
      </c>
      <c r="H740" s="126"/>
      <c r="I740" s="130" t="s">
        <v>4387</v>
      </c>
      <c r="J740" s="126"/>
      <c r="K740" s="126"/>
      <c r="L740" s="126"/>
      <c r="M740" s="126"/>
      <c r="N740" s="216">
        <v>226556.95</v>
      </c>
      <c r="O740" s="216">
        <v>0</v>
      </c>
      <c r="P740" s="126" t="s">
        <v>1318</v>
      </c>
    </row>
    <row r="741" spans="1:16" ht="76.5">
      <c r="A741" s="126">
        <v>25</v>
      </c>
      <c r="B741" s="126"/>
      <c r="C741" s="127" t="s">
        <v>695</v>
      </c>
      <c r="D741" s="121">
        <v>43126</v>
      </c>
      <c r="E741" s="122" t="s">
        <v>2175</v>
      </c>
      <c r="F741" s="122" t="s">
        <v>1319</v>
      </c>
      <c r="G741" s="122">
        <v>16438151</v>
      </c>
      <c r="H741" s="126"/>
      <c r="I741" s="130" t="s">
        <v>4388</v>
      </c>
      <c r="J741" s="126"/>
      <c r="K741" s="126"/>
      <c r="L741" s="126"/>
      <c r="M741" s="126"/>
      <c r="N741" s="216">
        <v>73701.899999999994</v>
      </c>
      <c r="O741" s="216">
        <v>0</v>
      </c>
      <c r="P741" s="126" t="s">
        <v>1318</v>
      </c>
    </row>
    <row r="742" spans="1:16" ht="76.5">
      <c r="A742" s="126">
        <v>25</v>
      </c>
      <c r="B742" s="126"/>
      <c r="C742" s="127" t="s">
        <v>695</v>
      </c>
      <c r="D742" s="121">
        <v>43126</v>
      </c>
      <c r="E742" s="122" t="s">
        <v>2176</v>
      </c>
      <c r="F742" s="122" t="s">
        <v>1319</v>
      </c>
      <c r="G742" s="122">
        <v>16438304</v>
      </c>
      <c r="H742" s="126"/>
      <c r="I742" s="130" t="s">
        <v>4389</v>
      </c>
      <c r="J742" s="126"/>
      <c r="K742" s="126"/>
      <c r="L742" s="126"/>
      <c r="M742" s="126"/>
      <c r="N742" s="216">
        <v>73701.899999999994</v>
      </c>
      <c r="O742" s="216">
        <v>0</v>
      </c>
      <c r="P742" s="126" t="s">
        <v>1318</v>
      </c>
    </row>
    <row r="743" spans="1:16" ht="76.5">
      <c r="A743" s="126">
        <v>25</v>
      </c>
      <c r="B743" s="126"/>
      <c r="C743" s="127" t="s">
        <v>695</v>
      </c>
      <c r="D743" s="121">
        <v>43126</v>
      </c>
      <c r="E743" s="122" t="s">
        <v>2177</v>
      </c>
      <c r="F743" s="122" t="s">
        <v>1319</v>
      </c>
      <c r="G743" s="122">
        <v>16438308</v>
      </c>
      <c r="H743" s="126"/>
      <c r="I743" s="130" t="s">
        <v>4390</v>
      </c>
      <c r="J743" s="126"/>
      <c r="K743" s="126"/>
      <c r="L743" s="126"/>
      <c r="M743" s="126"/>
      <c r="N743" s="216">
        <v>94103.8</v>
      </c>
      <c r="O743" s="216">
        <v>0</v>
      </c>
      <c r="P743" s="126" t="s">
        <v>1318</v>
      </c>
    </row>
    <row r="744" spans="1:16" ht="76.5">
      <c r="A744" s="126">
        <v>25</v>
      </c>
      <c r="B744" s="126"/>
      <c r="C744" s="127" t="s">
        <v>695</v>
      </c>
      <c r="D744" s="121">
        <v>43126</v>
      </c>
      <c r="E744" s="122" t="s">
        <v>2178</v>
      </c>
      <c r="F744" s="122" t="s">
        <v>1319</v>
      </c>
      <c r="G744" s="122">
        <v>16438307</v>
      </c>
      <c r="H744" s="126"/>
      <c r="I744" s="130" t="s">
        <v>4391</v>
      </c>
      <c r="J744" s="126"/>
      <c r="K744" s="126"/>
      <c r="L744" s="126"/>
      <c r="M744" s="126"/>
      <c r="N744" s="216">
        <v>403477.52</v>
      </c>
      <c r="O744" s="216">
        <v>0</v>
      </c>
      <c r="P744" s="126" t="s">
        <v>1318</v>
      </c>
    </row>
    <row r="745" spans="1:16" ht="76.5">
      <c r="A745" s="126">
        <v>25</v>
      </c>
      <c r="B745" s="126"/>
      <c r="C745" s="127" t="s">
        <v>695</v>
      </c>
      <c r="D745" s="121">
        <v>43126</v>
      </c>
      <c r="E745" s="122" t="s">
        <v>2179</v>
      </c>
      <c r="F745" s="122" t="s">
        <v>1319</v>
      </c>
      <c r="G745" s="122">
        <v>16438306</v>
      </c>
      <c r="H745" s="126"/>
      <c r="I745" s="130" t="s">
        <v>4392</v>
      </c>
      <c r="J745" s="126"/>
      <c r="K745" s="126"/>
      <c r="L745" s="126"/>
      <c r="M745" s="126"/>
      <c r="N745" s="216">
        <v>73701.899999999994</v>
      </c>
      <c r="O745" s="216">
        <v>0</v>
      </c>
      <c r="P745" s="126" t="s">
        <v>1318</v>
      </c>
    </row>
    <row r="746" spans="1:16" ht="76.5">
      <c r="A746" s="126">
        <v>25</v>
      </c>
      <c r="B746" s="126"/>
      <c r="C746" s="127" t="s">
        <v>695</v>
      </c>
      <c r="D746" s="121">
        <v>43126</v>
      </c>
      <c r="E746" s="122" t="s">
        <v>2180</v>
      </c>
      <c r="F746" s="122" t="s">
        <v>1319</v>
      </c>
      <c r="G746" s="122">
        <v>16438305</v>
      </c>
      <c r="H746" s="126"/>
      <c r="I746" s="130" t="s">
        <v>4393</v>
      </c>
      <c r="J746" s="126"/>
      <c r="K746" s="126"/>
      <c r="L746" s="126"/>
      <c r="M746" s="126"/>
      <c r="N746" s="216">
        <v>1204544.3700000001</v>
      </c>
      <c r="O746" s="216">
        <v>0</v>
      </c>
      <c r="P746" s="126" t="s">
        <v>1318</v>
      </c>
    </row>
    <row r="747" spans="1:16" ht="76.5">
      <c r="A747" s="126">
        <v>25</v>
      </c>
      <c r="B747" s="126"/>
      <c r="C747" s="127" t="s">
        <v>695</v>
      </c>
      <c r="D747" s="121">
        <v>43126</v>
      </c>
      <c r="E747" s="122" t="s">
        <v>2181</v>
      </c>
      <c r="F747" s="122" t="s">
        <v>1319</v>
      </c>
      <c r="G747" s="122">
        <v>16438415</v>
      </c>
      <c r="H747" s="126"/>
      <c r="I747" s="130" t="s">
        <v>4394</v>
      </c>
      <c r="J747" s="126"/>
      <c r="K747" s="126"/>
      <c r="L747" s="126"/>
      <c r="M747" s="126"/>
      <c r="N747" s="216">
        <v>238327.01</v>
      </c>
      <c r="O747" s="216">
        <v>0</v>
      </c>
      <c r="P747" s="126" t="s">
        <v>1318</v>
      </c>
    </row>
    <row r="748" spans="1:16" ht="76.5">
      <c r="A748" s="126">
        <v>25</v>
      </c>
      <c r="B748" s="126"/>
      <c r="C748" s="127" t="s">
        <v>695</v>
      </c>
      <c r="D748" s="121">
        <v>43126</v>
      </c>
      <c r="E748" s="122" t="s">
        <v>2182</v>
      </c>
      <c r="F748" s="122" t="s">
        <v>1319</v>
      </c>
      <c r="G748" s="122">
        <v>16438413</v>
      </c>
      <c r="H748" s="126"/>
      <c r="I748" s="130" t="s">
        <v>4395</v>
      </c>
      <c r="J748" s="126"/>
      <c r="K748" s="126"/>
      <c r="L748" s="126"/>
      <c r="M748" s="126"/>
      <c r="N748" s="216">
        <v>553515.66</v>
      </c>
      <c r="O748" s="216">
        <v>0</v>
      </c>
      <c r="P748" s="126" t="s">
        <v>1318</v>
      </c>
    </row>
    <row r="749" spans="1:16" ht="76.5">
      <c r="A749" s="126">
        <v>25</v>
      </c>
      <c r="B749" s="126"/>
      <c r="C749" s="127" t="s">
        <v>695</v>
      </c>
      <c r="D749" s="121">
        <v>43126</v>
      </c>
      <c r="E749" s="122" t="s">
        <v>2183</v>
      </c>
      <c r="F749" s="122" t="s">
        <v>1319</v>
      </c>
      <c r="G749" s="122">
        <v>16438412</v>
      </c>
      <c r="H749" s="126"/>
      <c r="I749" s="130" t="s">
        <v>4396</v>
      </c>
      <c r="J749" s="126"/>
      <c r="K749" s="126"/>
      <c r="L749" s="126"/>
      <c r="M749" s="126"/>
      <c r="N749" s="216">
        <v>383188.72</v>
      </c>
      <c r="O749" s="216">
        <v>0</v>
      </c>
      <c r="P749" s="126" t="s">
        <v>1318</v>
      </c>
    </row>
    <row r="750" spans="1:16" ht="76.5">
      <c r="A750" s="126">
        <v>25</v>
      </c>
      <c r="B750" s="126"/>
      <c r="C750" s="127" t="s">
        <v>695</v>
      </c>
      <c r="D750" s="121">
        <v>43126</v>
      </c>
      <c r="E750" s="122" t="s">
        <v>2184</v>
      </c>
      <c r="F750" s="122" t="s">
        <v>1319</v>
      </c>
      <c r="G750" s="122">
        <v>16438416</v>
      </c>
      <c r="H750" s="126"/>
      <c r="I750" s="130" t="s">
        <v>4397</v>
      </c>
      <c r="J750" s="126"/>
      <c r="K750" s="126"/>
      <c r="L750" s="126"/>
      <c r="M750" s="126"/>
      <c r="N750" s="216">
        <v>719374.01</v>
      </c>
      <c r="O750" s="216">
        <v>0</v>
      </c>
      <c r="P750" s="126" t="s">
        <v>1318</v>
      </c>
    </row>
    <row r="751" spans="1:16" ht="76.5">
      <c r="A751" s="126">
        <v>25</v>
      </c>
      <c r="B751" s="126"/>
      <c r="C751" s="127" t="s">
        <v>695</v>
      </c>
      <c r="D751" s="121">
        <v>43126</v>
      </c>
      <c r="E751" s="122" t="s">
        <v>2185</v>
      </c>
      <c r="F751" s="122" t="s">
        <v>1319</v>
      </c>
      <c r="G751" s="122">
        <v>16438420</v>
      </c>
      <c r="H751" s="126"/>
      <c r="I751" s="130" t="s">
        <v>4398</v>
      </c>
      <c r="J751" s="126"/>
      <c r="K751" s="126"/>
      <c r="L751" s="126"/>
      <c r="M751" s="126"/>
      <c r="N751" s="216">
        <v>229495.67</v>
      </c>
      <c r="O751" s="216">
        <v>0</v>
      </c>
      <c r="P751" s="126" t="s">
        <v>1318</v>
      </c>
    </row>
    <row r="752" spans="1:16" ht="76.5">
      <c r="A752" s="126">
        <v>25</v>
      </c>
      <c r="B752" s="126"/>
      <c r="C752" s="127" t="s">
        <v>695</v>
      </c>
      <c r="D752" s="121">
        <v>43126</v>
      </c>
      <c r="E752" s="122" t="s">
        <v>2186</v>
      </c>
      <c r="F752" s="122" t="s">
        <v>1319</v>
      </c>
      <c r="G752" s="122">
        <v>16438314</v>
      </c>
      <c r="H752" s="126"/>
      <c r="I752" s="130" t="s">
        <v>4399</v>
      </c>
      <c r="J752" s="126"/>
      <c r="K752" s="126"/>
      <c r="L752" s="126"/>
      <c r="M752" s="126"/>
      <c r="N752" s="216">
        <v>73701.899999999994</v>
      </c>
      <c r="O752" s="216">
        <v>0</v>
      </c>
      <c r="P752" s="126" t="s">
        <v>1318</v>
      </c>
    </row>
    <row r="753" spans="1:16" ht="76.5">
      <c r="A753" s="126">
        <v>25</v>
      </c>
      <c r="B753" s="126"/>
      <c r="C753" s="127" t="s">
        <v>695</v>
      </c>
      <c r="D753" s="121">
        <v>43126</v>
      </c>
      <c r="E753" s="122" t="s">
        <v>2187</v>
      </c>
      <c r="F753" s="122" t="s">
        <v>1319</v>
      </c>
      <c r="G753" s="122">
        <v>16438312</v>
      </c>
      <c r="H753" s="126"/>
      <c r="I753" s="130" t="s">
        <v>1435</v>
      </c>
      <c r="J753" s="126"/>
      <c r="K753" s="126"/>
      <c r="L753" s="126"/>
      <c r="M753" s="126"/>
      <c r="N753" s="216">
        <v>178334.03</v>
      </c>
      <c r="O753" s="216">
        <v>0</v>
      </c>
      <c r="P753" s="126" t="s">
        <v>1318</v>
      </c>
    </row>
    <row r="754" spans="1:16" ht="76.5">
      <c r="A754" s="126">
        <v>25</v>
      </c>
      <c r="B754" s="126"/>
      <c r="C754" s="127" t="s">
        <v>695</v>
      </c>
      <c r="D754" s="121">
        <v>43126</v>
      </c>
      <c r="E754" s="122" t="s">
        <v>2188</v>
      </c>
      <c r="F754" s="122" t="s">
        <v>1319</v>
      </c>
      <c r="G754" s="122">
        <v>16438311</v>
      </c>
      <c r="H754" s="126"/>
      <c r="I754" s="130" t="s">
        <v>4400</v>
      </c>
      <c r="J754" s="126"/>
      <c r="K754" s="126"/>
      <c r="L754" s="126"/>
      <c r="M754" s="126"/>
      <c r="N754" s="216">
        <v>258760.95</v>
      </c>
      <c r="O754" s="216">
        <v>0</v>
      </c>
      <c r="P754" s="126" t="s">
        <v>1318</v>
      </c>
    </row>
    <row r="755" spans="1:16" ht="76.5">
      <c r="A755" s="126">
        <v>25</v>
      </c>
      <c r="B755" s="126"/>
      <c r="C755" s="127" t="s">
        <v>695</v>
      </c>
      <c r="D755" s="121">
        <v>43126</v>
      </c>
      <c r="E755" s="122" t="s">
        <v>2189</v>
      </c>
      <c r="F755" s="122" t="s">
        <v>1319</v>
      </c>
      <c r="G755" s="122">
        <v>16438309</v>
      </c>
      <c r="H755" s="126"/>
      <c r="I755" s="130" t="s">
        <v>4401</v>
      </c>
      <c r="J755" s="126"/>
      <c r="K755" s="126"/>
      <c r="L755" s="126"/>
      <c r="M755" s="126"/>
      <c r="N755" s="216">
        <v>62734.97</v>
      </c>
      <c r="O755" s="216">
        <v>0</v>
      </c>
      <c r="P755" s="126" t="s">
        <v>1318</v>
      </c>
    </row>
    <row r="756" spans="1:16" ht="76.5">
      <c r="A756" s="126">
        <v>25</v>
      </c>
      <c r="B756" s="126"/>
      <c r="C756" s="127" t="s">
        <v>695</v>
      </c>
      <c r="D756" s="121">
        <v>43126</v>
      </c>
      <c r="E756" s="122" t="s">
        <v>2190</v>
      </c>
      <c r="F756" s="122" t="s">
        <v>1319</v>
      </c>
      <c r="G756" s="122">
        <v>16438310</v>
      </c>
      <c r="H756" s="126"/>
      <c r="I756" s="130" t="s">
        <v>4402</v>
      </c>
      <c r="J756" s="126"/>
      <c r="K756" s="126"/>
      <c r="L756" s="126"/>
      <c r="M756" s="126"/>
      <c r="N756" s="216">
        <v>157982.01</v>
      </c>
      <c r="O756" s="216">
        <v>0</v>
      </c>
      <c r="P756" s="126" t="s">
        <v>1318</v>
      </c>
    </row>
    <row r="757" spans="1:16" ht="76.5">
      <c r="A757" s="126">
        <v>25</v>
      </c>
      <c r="B757" s="126"/>
      <c r="C757" s="127" t="s">
        <v>695</v>
      </c>
      <c r="D757" s="121">
        <v>43126</v>
      </c>
      <c r="E757" s="122" t="s">
        <v>2191</v>
      </c>
      <c r="F757" s="122" t="s">
        <v>1319</v>
      </c>
      <c r="G757" s="122">
        <v>16438313</v>
      </c>
      <c r="H757" s="126"/>
      <c r="I757" s="130" t="s">
        <v>4403</v>
      </c>
      <c r="J757" s="126"/>
      <c r="K757" s="126"/>
      <c r="L757" s="126"/>
      <c r="M757" s="126"/>
      <c r="N757" s="216">
        <v>222490.53</v>
      </c>
      <c r="O757" s="216">
        <v>0</v>
      </c>
      <c r="P757" s="126" t="s">
        <v>1318</v>
      </c>
    </row>
    <row r="758" spans="1:16" ht="76.5">
      <c r="A758" s="126">
        <v>25</v>
      </c>
      <c r="B758" s="126"/>
      <c r="C758" s="127" t="s">
        <v>695</v>
      </c>
      <c r="D758" s="121">
        <v>43126</v>
      </c>
      <c r="E758" s="122" t="s">
        <v>2192</v>
      </c>
      <c r="F758" s="122" t="s">
        <v>1319</v>
      </c>
      <c r="G758" s="122">
        <v>16438315</v>
      </c>
      <c r="H758" s="126"/>
      <c r="I758" s="130" t="s">
        <v>4404</v>
      </c>
      <c r="J758" s="126"/>
      <c r="K758" s="126"/>
      <c r="L758" s="126"/>
      <c r="M758" s="126"/>
      <c r="N758" s="216">
        <v>11961.54</v>
      </c>
      <c r="O758" s="216">
        <v>0</v>
      </c>
      <c r="P758" s="126" t="s">
        <v>1318</v>
      </c>
    </row>
    <row r="759" spans="1:16" ht="51">
      <c r="A759" s="126">
        <v>513</v>
      </c>
      <c r="B759" s="126"/>
      <c r="C759" s="127" t="s">
        <v>201</v>
      </c>
      <c r="D759" s="121">
        <v>43126</v>
      </c>
      <c r="E759" s="122" t="s">
        <v>2193</v>
      </c>
      <c r="F759" s="122" t="s">
        <v>15</v>
      </c>
      <c r="G759" s="122">
        <v>650676</v>
      </c>
      <c r="H759" s="126"/>
      <c r="I759" s="130" t="s">
        <v>4405</v>
      </c>
      <c r="J759" s="126"/>
      <c r="K759" s="126"/>
      <c r="L759" s="126"/>
      <c r="M759" s="126"/>
      <c r="N759" s="216">
        <v>50</v>
      </c>
      <c r="O759" s="216">
        <v>0</v>
      </c>
      <c r="P759" s="126" t="s">
        <v>1318</v>
      </c>
    </row>
    <row r="760" spans="1:16" ht="63.75">
      <c r="A760" s="126">
        <v>513</v>
      </c>
      <c r="B760" s="126"/>
      <c r="C760" s="127" t="s">
        <v>201</v>
      </c>
      <c r="D760" s="121">
        <v>43126</v>
      </c>
      <c r="E760" s="122" t="s">
        <v>2194</v>
      </c>
      <c r="F760" s="122" t="s">
        <v>15</v>
      </c>
      <c r="G760" s="122">
        <v>650809</v>
      </c>
      <c r="H760" s="126"/>
      <c r="I760" s="130" t="s">
        <v>4406</v>
      </c>
      <c r="J760" s="126"/>
      <c r="K760" s="126"/>
      <c r="L760" s="126"/>
      <c r="M760" s="126"/>
      <c r="N760" s="216">
        <v>50</v>
      </c>
      <c r="O760" s="216">
        <v>0</v>
      </c>
      <c r="P760" s="126" t="s">
        <v>1318</v>
      </c>
    </row>
    <row r="761" spans="1:16" ht="63.75">
      <c r="A761" s="126" t="s">
        <v>621</v>
      </c>
      <c r="B761" s="126"/>
      <c r="C761" s="127" t="s">
        <v>715</v>
      </c>
      <c r="D761" s="121">
        <v>43126</v>
      </c>
      <c r="E761" s="122" t="s">
        <v>2195</v>
      </c>
      <c r="F761" s="122" t="s">
        <v>11</v>
      </c>
      <c r="G761" s="122">
        <v>10309</v>
      </c>
      <c r="H761" s="126"/>
      <c r="I761" s="130" t="s">
        <v>4407</v>
      </c>
      <c r="J761" s="126"/>
      <c r="K761" s="126"/>
      <c r="L761" s="126"/>
      <c r="M761" s="126"/>
      <c r="N761" s="216">
        <v>15765.71</v>
      </c>
      <c r="O761" s="216">
        <v>0</v>
      </c>
      <c r="P761" s="126" t="s">
        <v>1318</v>
      </c>
    </row>
    <row r="762" spans="1:16" ht="63.75">
      <c r="A762" s="126" t="s">
        <v>621</v>
      </c>
      <c r="B762" s="126"/>
      <c r="C762" s="127" t="s">
        <v>715</v>
      </c>
      <c r="D762" s="121">
        <v>43126</v>
      </c>
      <c r="E762" s="122" t="s">
        <v>2196</v>
      </c>
      <c r="F762" s="122" t="s">
        <v>11</v>
      </c>
      <c r="G762" s="122">
        <v>10283</v>
      </c>
      <c r="H762" s="126"/>
      <c r="I762" s="130" t="s">
        <v>4408</v>
      </c>
      <c r="J762" s="126"/>
      <c r="K762" s="126"/>
      <c r="L762" s="126"/>
      <c r="M762" s="126"/>
      <c r="N762" s="216">
        <v>6980.73</v>
      </c>
      <c r="O762" s="216">
        <v>0</v>
      </c>
      <c r="P762" s="126" t="s">
        <v>1318</v>
      </c>
    </row>
    <row r="763" spans="1:16" ht="63.75">
      <c r="A763" s="126" t="s">
        <v>621</v>
      </c>
      <c r="B763" s="126"/>
      <c r="C763" s="127" t="s">
        <v>715</v>
      </c>
      <c r="D763" s="121">
        <v>43126</v>
      </c>
      <c r="E763" s="122" t="s">
        <v>2197</v>
      </c>
      <c r="F763" s="122" t="s">
        <v>11</v>
      </c>
      <c r="G763" s="122">
        <v>10284</v>
      </c>
      <c r="H763" s="126"/>
      <c r="I763" s="130" t="s">
        <v>4409</v>
      </c>
      <c r="J763" s="126"/>
      <c r="K763" s="126"/>
      <c r="L763" s="126"/>
      <c r="M763" s="126"/>
      <c r="N763" s="216">
        <v>5312.03</v>
      </c>
      <c r="O763" s="216">
        <v>0</v>
      </c>
      <c r="P763" s="126" t="s">
        <v>1318</v>
      </c>
    </row>
    <row r="764" spans="1:16" ht="63.75">
      <c r="A764" s="126" t="s">
        <v>623</v>
      </c>
      <c r="B764" s="126"/>
      <c r="C764" s="127" t="s">
        <v>716</v>
      </c>
      <c r="D764" s="121">
        <v>43126</v>
      </c>
      <c r="E764" s="122" t="s">
        <v>2198</v>
      </c>
      <c r="F764" s="122" t="s">
        <v>1319</v>
      </c>
      <c r="G764" s="122">
        <v>16436784</v>
      </c>
      <c r="H764" s="126"/>
      <c r="I764" s="130" t="s">
        <v>4410</v>
      </c>
      <c r="J764" s="126"/>
      <c r="K764" s="126"/>
      <c r="L764" s="126"/>
      <c r="M764" s="126"/>
      <c r="N764" s="216">
        <v>16263</v>
      </c>
      <c r="O764" s="216">
        <v>0</v>
      </c>
      <c r="P764" s="126" t="s">
        <v>1318</v>
      </c>
    </row>
    <row r="765" spans="1:16" ht="63.75">
      <c r="A765" s="126" t="s">
        <v>623</v>
      </c>
      <c r="B765" s="126"/>
      <c r="C765" s="127" t="s">
        <v>716</v>
      </c>
      <c r="D765" s="121">
        <v>43126</v>
      </c>
      <c r="E765" s="122" t="s">
        <v>2199</v>
      </c>
      <c r="F765" s="122" t="s">
        <v>1319</v>
      </c>
      <c r="G765" s="122">
        <v>16436782</v>
      </c>
      <c r="H765" s="126"/>
      <c r="I765" s="130" t="s">
        <v>4411</v>
      </c>
      <c r="J765" s="126"/>
      <c r="K765" s="126"/>
      <c r="L765" s="126"/>
      <c r="M765" s="126"/>
      <c r="N765" s="216">
        <v>3000</v>
      </c>
      <c r="O765" s="216">
        <v>0</v>
      </c>
      <c r="P765" s="126" t="s">
        <v>1318</v>
      </c>
    </row>
    <row r="766" spans="1:16" ht="76.5">
      <c r="A766" s="126" t="s">
        <v>623</v>
      </c>
      <c r="B766" s="126"/>
      <c r="C766" s="127" t="s">
        <v>716</v>
      </c>
      <c r="D766" s="121">
        <v>43126</v>
      </c>
      <c r="E766" s="122" t="s">
        <v>2200</v>
      </c>
      <c r="F766" s="122" t="s">
        <v>1319</v>
      </c>
      <c r="G766" s="122">
        <v>16436752</v>
      </c>
      <c r="H766" s="126"/>
      <c r="I766" s="130" t="s">
        <v>4412</v>
      </c>
      <c r="J766" s="126"/>
      <c r="K766" s="126"/>
      <c r="L766" s="126"/>
      <c r="M766" s="126"/>
      <c r="N766" s="216">
        <v>12000</v>
      </c>
      <c r="O766" s="216">
        <v>0</v>
      </c>
      <c r="P766" s="126" t="s">
        <v>1318</v>
      </c>
    </row>
    <row r="767" spans="1:16" ht="63.75">
      <c r="A767" s="126" t="s">
        <v>623</v>
      </c>
      <c r="B767" s="126"/>
      <c r="C767" s="127" t="s">
        <v>716</v>
      </c>
      <c r="D767" s="121">
        <v>43126</v>
      </c>
      <c r="E767" s="122" t="s">
        <v>2201</v>
      </c>
      <c r="F767" s="122" t="s">
        <v>1319</v>
      </c>
      <c r="G767" s="122">
        <v>16436751</v>
      </c>
      <c r="H767" s="126"/>
      <c r="I767" s="130" t="s">
        <v>4413</v>
      </c>
      <c r="J767" s="126"/>
      <c r="K767" s="126"/>
      <c r="L767" s="126"/>
      <c r="M767" s="126"/>
      <c r="N767" s="216">
        <v>15000</v>
      </c>
      <c r="O767" s="216">
        <v>0</v>
      </c>
      <c r="P767" s="126" t="s">
        <v>1318</v>
      </c>
    </row>
    <row r="768" spans="1:16" ht="63.75">
      <c r="A768" s="126" t="s">
        <v>623</v>
      </c>
      <c r="B768" s="126"/>
      <c r="C768" s="127" t="s">
        <v>716</v>
      </c>
      <c r="D768" s="121">
        <v>43126</v>
      </c>
      <c r="E768" s="122" t="s">
        <v>2202</v>
      </c>
      <c r="F768" s="122" t="s">
        <v>1319</v>
      </c>
      <c r="G768" s="122">
        <v>16436745</v>
      </c>
      <c r="H768" s="126"/>
      <c r="I768" s="130" t="s">
        <v>4414</v>
      </c>
      <c r="J768" s="126"/>
      <c r="K768" s="126"/>
      <c r="L768" s="126"/>
      <c r="M768" s="126"/>
      <c r="N768" s="216">
        <v>10500</v>
      </c>
      <c r="O768" s="216">
        <v>0</v>
      </c>
      <c r="P768" s="126" t="s">
        <v>1318</v>
      </c>
    </row>
    <row r="769" spans="1:16" ht="63.75">
      <c r="A769" s="126" t="s">
        <v>623</v>
      </c>
      <c r="B769" s="126"/>
      <c r="C769" s="127" t="s">
        <v>716</v>
      </c>
      <c r="D769" s="121">
        <v>43126</v>
      </c>
      <c r="E769" s="122" t="s">
        <v>2203</v>
      </c>
      <c r="F769" s="122" t="s">
        <v>1319</v>
      </c>
      <c r="G769" s="122">
        <v>16436741</v>
      </c>
      <c r="H769" s="126"/>
      <c r="I769" s="130" t="s">
        <v>4415</v>
      </c>
      <c r="J769" s="126"/>
      <c r="K769" s="126"/>
      <c r="L769" s="126"/>
      <c r="M769" s="126"/>
      <c r="N769" s="216">
        <v>13950</v>
      </c>
      <c r="O769" s="216">
        <v>0</v>
      </c>
      <c r="P769" s="126" t="s">
        <v>1318</v>
      </c>
    </row>
    <row r="770" spans="1:16" ht="63.75">
      <c r="A770" s="126" t="s">
        <v>623</v>
      </c>
      <c r="B770" s="126"/>
      <c r="C770" s="127" t="s">
        <v>716</v>
      </c>
      <c r="D770" s="121">
        <v>43126</v>
      </c>
      <c r="E770" s="122" t="s">
        <v>2204</v>
      </c>
      <c r="F770" s="122" t="s">
        <v>1319</v>
      </c>
      <c r="G770" s="122">
        <v>16436740</v>
      </c>
      <c r="H770" s="126"/>
      <c r="I770" s="130" t="s">
        <v>4416</v>
      </c>
      <c r="J770" s="126"/>
      <c r="K770" s="126"/>
      <c r="L770" s="126"/>
      <c r="M770" s="126"/>
      <c r="N770" s="216">
        <v>12600</v>
      </c>
      <c r="O770" s="216">
        <v>0</v>
      </c>
      <c r="P770" s="126" t="s">
        <v>1318</v>
      </c>
    </row>
    <row r="771" spans="1:16" ht="63.75">
      <c r="A771" s="126" t="s">
        <v>623</v>
      </c>
      <c r="B771" s="126"/>
      <c r="C771" s="127" t="s">
        <v>716</v>
      </c>
      <c r="D771" s="121">
        <v>43126</v>
      </c>
      <c r="E771" s="122" t="s">
        <v>2205</v>
      </c>
      <c r="F771" s="122" t="s">
        <v>1319</v>
      </c>
      <c r="G771" s="122">
        <v>16436738</v>
      </c>
      <c r="H771" s="126"/>
      <c r="I771" s="130" t="s">
        <v>4417</v>
      </c>
      <c r="J771" s="126"/>
      <c r="K771" s="126"/>
      <c r="L771" s="126"/>
      <c r="M771" s="126"/>
      <c r="N771" s="216">
        <v>11250</v>
      </c>
      <c r="O771" s="216">
        <v>0</v>
      </c>
      <c r="P771" s="126" t="s">
        <v>1318</v>
      </c>
    </row>
    <row r="772" spans="1:16" ht="63.75">
      <c r="A772" s="126" t="s">
        <v>623</v>
      </c>
      <c r="B772" s="126"/>
      <c r="C772" s="127" t="s">
        <v>716</v>
      </c>
      <c r="D772" s="121">
        <v>43126</v>
      </c>
      <c r="E772" s="122" t="s">
        <v>2206</v>
      </c>
      <c r="F772" s="122" t="s">
        <v>1319</v>
      </c>
      <c r="G772" s="122">
        <v>16436724</v>
      </c>
      <c r="H772" s="126"/>
      <c r="I772" s="130" t="s">
        <v>4418</v>
      </c>
      <c r="J772" s="126"/>
      <c r="K772" s="126"/>
      <c r="L772" s="126"/>
      <c r="M772" s="126"/>
      <c r="N772" s="216">
        <v>11250</v>
      </c>
      <c r="O772" s="216">
        <v>0</v>
      </c>
      <c r="P772" s="126" t="s">
        <v>1318</v>
      </c>
    </row>
    <row r="773" spans="1:16" ht="63.75">
      <c r="A773" s="126" t="s">
        <v>623</v>
      </c>
      <c r="B773" s="126"/>
      <c r="C773" s="127" t="s">
        <v>716</v>
      </c>
      <c r="D773" s="121">
        <v>43126</v>
      </c>
      <c r="E773" s="122" t="s">
        <v>2207</v>
      </c>
      <c r="F773" s="122" t="s">
        <v>1319</v>
      </c>
      <c r="G773" s="122">
        <v>16436722</v>
      </c>
      <c r="H773" s="126"/>
      <c r="I773" s="130" t="s">
        <v>4419</v>
      </c>
      <c r="J773" s="126"/>
      <c r="K773" s="126"/>
      <c r="L773" s="126"/>
      <c r="M773" s="126"/>
      <c r="N773" s="216">
        <v>6750</v>
      </c>
      <c r="O773" s="216">
        <v>0</v>
      </c>
      <c r="P773" s="126" t="s">
        <v>1318</v>
      </c>
    </row>
    <row r="774" spans="1:16" ht="63.75">
      <c r="A774" s="126" t="s">
        <v>623</v>
      </c>
      <c r="B774" s="126"/>
      <c r="C774" s="127" t="s">
        <v>716</v>
      </c>
      <c r="D774" s="121">
        <v>43126</v>
      </c>
      <c r="E774" s="122" t="s">
        <v>2208</v>
      </c>
      <c r="F774" s="122" t="s">
        <v>1319</v>
      </c>
      <c r="G774" s="122">
        <v>16436690</v>
      </c>
      <c r="H774" s="126"/>
      <c r="I774" s="130" t="s">
        <v>4420</v>
      </c>
      <c r="J774" s="126"/>
      <c r="K774" s="126"/>
      <c r="L774" s="126"/>
      <c r="M774" s="126"/>
      <c r="N774" s="216">
        <v>24000</v>
      </c>
      <c r="O774" s="216">
        <v>0</v>
      </c>
      <c r="P774" s="126" t="s">
        <v>1318</v>
      </c>
    </row>
    <row r="775" spans="1:16" ht="63.75">
      <c r="A775" s="126" t="s">
        <v>623</v>
      </c>
      <c r="B775" s="126"/>
      <c r="C775" s="127" t="s">
        <v>716</v>
      </c>
      <c r="D775" s="121">
        <v>43126</v>
      </c>
      <c r="E775" s="122" t="s">
        <v>2209</v>
      </c>
      <c r="F775" s="122" t="s">
        <v>1319</v>
      </c>
      <c r="G775" s="122">
        <v>16436650</v>
      </c>
      <c r="H775" s="126"/>
      <c r="I775" s="130" t="s">
        <v>4421</v>
      </c>
      <c r="J775" s="126"/>
      <c r="K775" s="126"/>
      <c r="L775" s="126"/>
      <c r="M775" s="126"/>
      <c r="N775" s="216">
        <v>13500</v>
      </c>
      <c r="O775" s="216">
        <v>0</v>
      </c>
      <c r="P775" s="126" t="s">
        <v>1318</v>
      </c>
    </row>
    <row r="776" spans="1:16" ht="63.75">
      <c r="A776" s="126" t="s">
        <v>623</v>
      </c>
      <c r="B776" s="126"/>
      <c r="C776" s="127" t="s">
        <v>716</v>
      </c>
      <c r="D776" s="121">
        <v>43126</v>
      </c>
      <c r="E776" s="122" t="s">
        <v>2210</v>
      </c>
      <c r="F776" s="122" t="s">
        <v>1319</v>
      </c>
      <c r="G776" s="122">
        <v>16436506</v>
      </c>
      <c r="H776" s="126"/>
      <c r="I776" s="130" t="s">
        <v>4422</v>
      </c>
      <c r="J776" s="126"/>
      <c r="K776" s="126"/>
      <c r="L776" s="126"/>
      <c r="M776" s="126"/>
      <c r="N776" s="216">
        <v>10575</v>
      </c>
      <c r="O776" s="216">
        <v>0</v>
      </c>
      <c r="P776" s="126" t="s">
        <v>1318</v>
      </c>
    </row>
    <row r="777" spans="1:16" ht="63.75">
      <c r="A777" s="126" t="s">
        <v>623</v>
      </c>
      <c r="B777" s="126"/>
      <c r="C777" s="127" t="s">
        <v>716</v>
      </c>
      <c r="D777" s="121">
        <v>43126</v>
      </c>
      <c r="E777" s="122" t="s">
        <v>2211</v>
      </c>
      <c r="F777" s="122" t="s">
        <v>1319</v>
      </c>
      <c r="G777" s="122">
        <v>16423132</v>
      </c>
      <c r="H777" s="126"/>
      <c r="I777" s="130" t="s">
        <v>4423</v>
      </c>
      <c r="J777" s="126"/>
      <c r="K777" s="126"/>
      <c r="L777" s="126"/>
      <c r="M777" s="126"/>
      <c r="N777" s="216">
        <v>47679</v>
      </c>
      <c r="O777" s="216">
        <v>0</v>
      </c>
      <c r="P777" s="126" t="s">
        <v>1318</v>
      </c>
    </row>
    <row r="778" spans="1:16" ht="63.75">
      <c r="A778" s="126" t="s">
        <v>623</v>
      </c>
      <c r="B778" s="126"/>
      <c r="C778" s="127" t="s">
        <v>716</v>
      </c>
      <c r="D778" s="121">
        <v>43126</v>
      </c>
      <c r="E778" s="122" t="s">
        <v>2212</v>
      </c>
      <c r="F778" s="122" t="s">
        <v>1319</v>
      </c>
      <c r="G778" s="122">
        <v>16423130</v>
      </c>
      <c r="H778" s="126"/>
      <c r="I778" s="130" t="s">
        <v>4424</v>
      </c>
      <c r="J778" s="126"/>
      <c r="K778" s="126"/>
      <c r="L778" s="126"/>
      <c r="M778" s="126"/>
      <c r="N778" s="216">
        <v>3600</v>
      </c>
      <c r="O778" s="216">
        <v>0</v>
      </c>
      <c r="P778" s="126" t="s">
        <v>1318</v>
      </c>
    </row>
    <row r="779" spans="1:16" ht="63.75">
      <c r="A779" s="126" t="s">
        <v>623</v>
      </c>
      <c r="B779" s="126"/>
      <c r="C779" s="127" t="s">
        <v>716</v>
      </c>
      <c r="D779" s="121">
        <v>43126</v>
      </c>
      <c r="E779" s="122" t="s">
        <v>2213</v>
      </c>
      <c r="F779" s="122" t="s">
        <v>1319</v>
      </c>
      <c r="G779" s="122">
        <v>16423128</v>
      </c>
      <c r="H779" s="126"/>
      <c r="I779" s="130" t="s">
        <v>4425</v>
      </c>
      <c r="J779" s="126"/>
      <c r="K779" s="126"/>
      <c r="L779" s="126"/>
      <c r="M779" s="126"/>
      <c r="N779" s="216">
        <v>46500</v>
      </c>
      <c r="O779" s="216">
        <v>0</v>
      </c>
      <c r="P779" s="126" t="s">
        <v>1318</v>
      </c>
    </row>
    <row r="780" spans="1:16" ht="63.75">
      <c r="A780" s="126" t="s">
        <v>623</v>
      </c>
      <c r="B780" s="126"/>
      <c r="C780" s="127" t="s">
        <v>716</v>
      </c>
      <c r="D780" s="121">
        <v>43126</v>
      </c>
      <c r="E780" s="122" t="s">
        <v>2214</v>
      </c>
      <c r="F780" s="122" t="s">
        <v>1319</v>
      </c>
      <c r="G780" s="122">
        <v>16423125</v>
      </c>
      <c r="H780" s="126"/>
      <c r="I780" s="130" t="s">
        <v>4426</v>
      </c>
      <c r="J780" s="126"/>
      <c r="K780" s="126"/>
      <c r="L780" s="126"/>
      <c r="M780" s="126"/>
      <c r="N780" s="216">
        <v>14400</v>
      </c>
      <c r="O780" s="216">
        <v>0</v>
      </c>
      <c r="P780" s="126" t="s">
        <v>1318</v>
      </c>
    </row>
    <row r="781" spans="1:16" ht="63.75">
      <c r="A781" s="126" t="s">
        <v>623</v>
      </c>
      <c r="B781" s="126"/>
      <c r="C781" s="127" t="s">
        <v>716</v>
      </c>
      <c r="D781" s="121">
        <v>43126</v>
      </c>
      <c r="E781" s="122" t="s">
        <v>2215</v>
      </c>
      <c r="F781" s="122" t="s">
        <v>1319</v>
      </c>
      <c r="G781" s="122">
        <v>16423123</v>
      </c>
      <c r="H781" s="126"/>
      <c r="I781" s="130" t="s">
        <v>4427</v>
      </c>
      <c r="J781" s="126"/>
      <c r="K781" s="126"/>
      <c r="L781" s="126"/>
      <c r="M781" s="126"/>
      <c r="N781" s="216">
        <v>17550</v>
      </c>
      <c r="O781" s="216">
        <v>0</v>
      </c>
      <c r="P781" s="126" t="s">
        <v>1318</v>
      </c>
    </row>
    <row r="782" spans="1:16" ht="63.75">
      <c r="A782" s="126" t="s">
        <v>623</v>
      </c>
      <c r="B782" s="126"/>
      <c r="C782" s="127" t="s">
        <v>716</v>
      </c>
      <c r="D782" s="121">
        <v>43126</v>
      </c>
      <c r="E782" s="122" t="s">
        <v>2216</v>
      </c>
      <c r="F782" s="122" t="s">
        <v>1319</v>
      </c>
      <c r="G782" s="122">
        <v>16423122</v>
      </c>
      <c r="H782" s="126"/>
      <c r="I782" s="130" t="s">
        <v>4428</v>
      </c>
      <c r="J782" s="126"/>
      <c r="K782" s="126"/>
      <c r="L782" s="126"/>
      <c r="M782" s="126"/>
      <c r="N782" s="216">
        <v>64500</v>
      </c>
      <c r="O782" s="216">
        <v>0</v>
      </c>
      <c r="P782" s="126" t="s">
        <v>1318</v>
      </c>
    </row>
    <row r="783" spans="1:16" ht="63.75">
      <c r="A783" s="126" t="s">
        <v>623</v>
      </c>
      <c r="B783" s="126"/>
      <c r="C783" s="127" t="s">
        <v>716</v>
      </c>
      <c r="D783" s="121">
        <v>43126</v>
      </c>
      <c r="E783" s="122" t="s">
        <v>2217</v>
      </c>
      <c r="F783" s="122" t="s">
        <v>1319</v>
      </c>
      <c r="G783" s="122">
        <v>16423120</v>
      </c>
      <c r="H783" s="126"/>
      <c r="I783" s="130" t="s">
        <v>4429</v>
      </c>
      <c r="J783" s="126"/>
      <c r="K783" s="126"/>
      <c r="L783" s="126"/>
      <c r="M783" s="126"/>
      <c r="N783" s="216">
        <v>11250</v>
      </c>
      <c r="O783" s="216">
        <v>0</v>
      </c>
      <c r="P783" s="126" t="s">
        <v>1318</v>
      </c>
    </row>
    <row r="784" spans="1:16" ht="63.75">
      <c r="A784" s="126" t="s">
        <v>623</v>
      </c>
      <c r="B784" s="126"/>
      <c r="C784" s="127" t="s">
        <v>716</v>
      </c>
      <c r="D784" s="121">
        <v>43126</v>
      </c>
      <c r="E784" s="122" t="s">
        <v>2218</v>
      </c>
      <c r="F784" s="122" t="s">
        <v>1319</v>
      </c>
      <c r="G784" s="122">
        <v>16423117</v>
      </c>
      <c r="H784" s="126"/>
      <c r="I784" s="130" t="s">
        <v>4430</v>
      </c>
      <c r="J784" s="126"/>
      <c r="K784" s="126"/>
      <c r="L784" s="126"/>
      <c r="M784" s="126"/>
      <c r="N784" s="216">
        <v>14850</v>
      </c>
      <c r="O784" s="216">
        <v>0</v>
      </c>
      <c r="P784" s="126" t="s">
        <v>1318</v>
      </c>
    </row>
    <row r="785" spans="1:16" ht="63.75">
      <c r="A785" s="126" t="s">
        <v>623</v>
      </c>
      <c r="B785" s="126"/>
      <c r="C785" s="127" t="s">
        <v>716</v>
      </c>
      <c r="D785" s="121">
        <v>43126</v>
      </c>
      <c r="E785" s="122" t="s">
        <v>2219</v>
      </c>
      <c r="F785" s="122" t="s">
        <v>1319</v>
      </c>
      <c r="G785" s="122">
        <v>16423115</v>
      </c>
      <c r="H785" s="126"/>
      <c r="I785" s="130" t="s">
        <v>4431</v>
      </c>
      <c r="J785" s="126"/>
      <c r="K785" s="126"/>
      <c r="L785" s="126"/>
      <c r="M785" s="126"/>
      <c r="N785" s="216">
        <v>10500</v>
      </c>
      <c r="O785" s="216">
        <v>0</v>
      </c>
      <c r="P785" s="126" t="s">
        <v>1318</v>
      </c>
    </row>
    <row r="786" spans="1:16" ht="63.75">
      <c r="A786" s="126" t="s">
        <v>623</v>
      </c>
      <c r="B786" s="126"/>
      <c r="C786" s="127" t="s">
        <v>716</v>
      </c>
      <c r="D786" s="121">
        <v>43126</v>
      </c>
      <c r="E786" s="122" t="s">
        <v>2220</v>
      </c>
      <c r="F786" s="122" t="s">
        <v>1319</v>
      </c>
      <c r="G786" s="122">
        <v>16423112</v>
      </c>
      <c r="H786" s="126"/>
      <c r="I786" s="130" t="s">
        <v>4225</v>
      </c>
      <c r="J786" s="126"/>
      <c r="K786" s="126"/>
      <c r="L786" s="126"/>
      <c r="M786" s="126"/>
      <c r="N786" s="216">
        <v>19589</v>
      </c>
      <c r="O786" s="216">
        <v>0</v>
      </c>
      <c r="P786" s="126" t="s">
        <v>1318</v>
      </c>
    </row>
    <row r="787" spans="1:16" ht="63.75">
      <c r="A787" s="126" t="s">
        <v>623</v>
      </c>
      <c r="B787" s="126"/>
      <c r="C787" s="127" t="s">
        <v>716</v>
      </c>
      <c r="D787" s="121">
        <v>43126</v>
      </c>
      <c r="E787" s="122" t="s">
        <v>2221</v>
      </c>
      <c r="F787" s="122" t="s">
        <v>1319</v>
      </c>
      <c r="G787" s="122">
        <v>16423110</v>
      </c>
      <c r="H787" s="126"/>
      <c r="I787" s="130" t="s">
        <v>4432</v>
      </c>
      <c r="J787" s="126"/>
      <c r="K787" s="126"/>
      <c r="L787" s="126"/>
      <c r="M787" s="126"/>
      <c r="N787" s="216">
        <v>10841.5</v>
      </c>
      <c r="O787" s="216">
        <v>0</v>
      </c>
      <c r="P787" s="126" t="s">
        <v>1318</v>
      </c>
    </row>
    <row r="788" spans="1:16" ht="63.75">
      <c r="A788" s="126" t="s">
        <v>623</v>
      </c>
      <c r="B788" s="126"/>
      <c r="C788" s="127" t="s">
        <v>716</v>
      </c>
      <c r="D788" s="121">
        <v>43126</v>
      </c>
      <c r="E788" s="122" t="s">
        <v>2222</v>
      </c>
      <c r="F788" s="122" t="s">
        <v>1319</v>
      </c>
      <c r="G788" s="122">
        <v>16423109</v>
      </c>
      <c r="H788" s="126"/>
      <c r="I788" s="130" t="s">
        <v>4433</v>
      </c>
      <c r="J788" s="126"/>
      <c r="K788" s="126"/>
      <c r="L788" s="126"/>
      <c r="M788" s="126"/>
      <c r="N788" s="216">
        <v>13050</v>
      </c>
      <c r="O788" s="216">
        <v>0</v>
      </c>
      <c r="P788" s="126" t="s">
        <v>1318</v>
      </c>
    </row>
    <row r="789" spans="1:16" ht="63.75">
      <c r="A789" s="126" t="s">
        <v>623</v>
      </c>
      <c r="B789" s="126"/>
      <c r="C789" s="127" t="s">
        <v>716</v>
      </c>
      <c r="D789" s="121">
        <v>43126</v>
      </c>
      <c r="E789" s="122" t="s">
        <v>2223</v>
      </c>
      <c r="F789" s="122" t="s">
        <v>1319</v>
      </c>
      <c r="G789" s="122">
        <v>16423106</v>
      </c>
      <c r="H789" s="126"/>
      <c r="I789" s="130" t="s">
        <v>4434</v>
      </c>
      <c r="J789" s="126"/>
      <c r="K789" s="126"/>
      <c r="L789" s="126"/>
      <c r="M789" s="126"/>
      <c r="N789" s="216">
        <v>23285</v>
      </c>
      <c r="O789" s="216">
        <v>0</v>
      </c>
      <c r="P789" s="126" t="s">
        <v>1318</v>
      </c>
    </row>
    <row r="790" spans="1:16" ht="63.75">
      <c r="A790" s="126" t="s">
        <v>623</v>
      </c>
      <c r="B790" s="126"/>
      <c r="C790" s="127" t="s">
        <v>716</v>
      </c>
      <c r="D790" s="121">
        <v>43126</v>
      </c>
      <c r="E790" s="122" t="s">
        <v>2224</v>
      </c>
      <c r="F790" s="122" t="s">
        <v>1319</v>
      </c>
      <c r="G790" s="122">
        <v>16423104</v>
      </c>
      <c r="H790" s="126"/>
      <c r="I790" s="130" t="s">
        <v>4435</v>
      </c>
      <c r="J790" s="126"/>
      <c r="K790" s="126"/>
      <c r="L790" s="126"/>
      <c r="M790" s="126"/>
      <c r="N790" s="216">
        <v>17495</v>
      </c>
      <c r="O790" s="216">
        <v>0</v>
      </c>
      <c r="P790" s="126" t="s">
        <v>1318</v>
      </c>
    </row>
    <row r="791" spans="1:16" ht="63.75">
      <c r="A791" s="126" t="s">
        <v>623</v>
      </c>
      <c r="B791" s="126"/>
      <c r="C791" s="127" t="s">
        <v>716</v>
      </c>
      <c r="D791" s="121">
        <v>43126</v>
      </c>
      <c r="E791" s="122" t="s">
        <v>2225</v>
      </c>
      <c r="F791" s="122" t="s">
        <v>1319</v>
      </c>
      <c r="G791" s="122">
        <v>16423090</v>
      </c>
      <c r="H791" s="126"/>
      <c r="I791" s="130" t="s">
        <v>4436</v>
      </c>
      <c r="J791" s="126"/>
      <c r="K791" s="126"/>
      <c r="L791" s="126"/>
      <c r="M791" s="126"/>
      <c r="N791" s="216">
        <v>21600</v>
      </c>
      <c r="O791" s="216">
        <v>0</v>
      </c>
      <c r="P791" s="126" t="s">
        <v>1318</v>
      </c>
    </row>
    <row r="792" spans="1:16" ht="63.75">
      <c r="A792" s="126" t="s">
        <v>623</v>
      </c>
      <c r="B792" s="126"/>
      <c r="C792" s="127" t="s">
        <v>716</v>
      </c>
      <c r="D792" s="121">
        <v>43126</v>
      </c>
      <c r="E792" s="122" t="s">
        <v>2226</v>
      </c>
      <c r="F792" s="122" t="s">
        <v>1319</v>
      </c>
      <c r="G792" s="122">
        <v>16423085</v>
      </c>
      <c r="H792" s="126"/>
      <c r="I792" s="130" t="s">
        <v>4437</v>
      </c>
      <c r="J792" s="126"/>
      <c r="K792" s="126"/>
      <c r="L792" s="126"/>
      <c r="M792" s="126"/>
      <c r="N792" s="216">
        <v>32402</v>
      </c>
      <c r="O792" s="216">
        <v>0</v>
      </c>
      <c r="P792" s="126" t="s">
        <v>1318</v>
      </c>
    </row>
    <row r="793" spans="1:16" ht="63.75">
      <c r="A793" s="126" t="s">
        <v>623</v>
      </c>
      <c r="B793" s="126"/>
      <c r="C793" s="127" t="s">
        <v>716</v>
      </c>
      <c r="D793" s="121">
        <v>43126</v>
      </c>
      <c r="E793" s="122" t="s">
        <v>2227</v>
      </c>
      <c r="F793" s="122" t="s">
        <v>1319</v>
      </c>
      <c r="G793" s="122">
        <v>16423081</v>
      </c>
      <c r="H793" s="126"/>
      <c r="I793" s="130" t="s">
        <v>4438</v>
      </c>
      <c r="J793" s="126"/>
      <c r="K793" s="126"/>
      <c r="L793" s="126"/>
      <c r="M793" s="126"/>
      <c r="N793" s="216">
        <v>61601</v>
      </c>
      <c r="O793" s="216">
        <v>0</v>
      </c>
      <c r="P793" s="126" t="s">
        <v>1318</v>
      </c>
    </row>
    <row r="794" spans="1:16" ht="63.75">
      <c r="A794" s="126" t="s">
        <v>623</v>
      </c>
      <c r="B794" s="126"/>
      <c r="C794" s="127" t="s">
        <v>716</v>
      </c>
      <c r="D794" s="121">
        <v>43126</v>
      </c>
      <c r="E794" s="122" t="s">
        <v>2228</v>
      </c>
      <c r="F794" s="122" t="s">
        <v>1319</v>
      </c>
      <c r="G794" s="122">
        <v>16407155</v>
      </c>
      <c r="H794" s="126"/>
      <c r="I794" s="130" t="s">
        <v>4439</v>
      </c>
      <c r="J794" s="126"/>
      <c r="K794" s="126"/>
      <c r="L794" s="126"/>
      <c r="M794" s="126"/>
      <c r="N794" s="216">
        <v>113099</v>
      </c>
      <c r="O794" s="216">
        <v>0</v>
      </c>
      <c r="P794" s="126" t="s">
        <v>1318</v>
      </c>
    </row>
    <row r="795" spans="1:16" ht="63.75">
      <c r="A795" s="126" t="s">
        <v>623</v>
      </c>
      <c r="B795" s="126"/>
      <c r="C795" s="127" t="s">
        <v>716</v>
      </c>
      <c r="D795" s="121">
        <v>43126</v>
      </c>
      <c r="E795" s="122" t="s">
        <v>2229</v>
      </c>
      <c r="F795" s="122" t="s">
        <v>1319</v>
      </c>
      <c r="G795" s="122">
        <v>16423088</v>
      </c>
      <c r="H795" s="126"/>
      <c r="I795" s="130" t="s">
        <v>4440</v>
      </c>
      <c r="J795" s="126"/>
      <c r="K795" s="126"/>
      <c r="L795" s="126"/>
      <c r="M795" s="126"/>
      <c r="N795" s="216">
        <v>22915.5</v>
      </c>
      <c r="O795" s="216">
        <v>0</v>
      </c>
      <c r="P795" s="126" t="s">
        <v>1318</v>
      </c>
    </row>
    <row r="796" spans="1:16" ht="63.75">
      <c r="A796" s="126" t="s">
        <v>623</v>
      </c>
      <c r="B796" s="126"/>
      <c r="C796" s="127" t="s">
        <v>716</v>
      </c>
      <c r="D796" s="121">
        <v>43126</v>
      </c>
      <c r="E796" s="122" t="s">
        <v>2230</v>
      </c>
      <c r="F796" s="122" t="s">
        <v>1319</v>
      </c>
      <c r="G796" s="122">
        <v>16423087</v>
      </c>
      <c r="H796" s="126"/>
      <c r="I796" s="130" t="s">
        <v>4441</v>
      </c>
      <c r="J796" s="126"/>
      <c r="K796" s="126"/>
      <c r="L796" s="126"/>
      <c r="M796" s="126"/>
      <c r="N796" s="216">
        <v>20205</v>
      </c>
      <c r="O796" s="216">
        <v>0</v>
      </c>
      <c r="P796" s="126" t="s">
        <v>1318</v>
      </c>
    </row>
    <row r="797" spans="1:16" ht="63.75">
      <c r="A797" s="126" t="s">
        <v>623</v>
      </c>
      <c r="B797" s="126"/>
      <c r="C797" s="127" t="s">
        <v>716</v>
      </c>
      <c r="D797" s="121">
        <v>43126</v>
      </c>
      <c r="E797" s="122" t="s">
        <v>2231</v>
      </c>
      <c r="F797" s="122" t="s">
        <v>1319</v>
      </c>
      <c r="G797" s="122">
        <v>16423084</v>
      </c>
      <c r="H797" s="126"/>
      <c r="I797" s="130" t="s">
        <v>4442</v>
      </c>
      <c r="J797" s="126"/>
      <c r="K797" s="126"/>
      <c r="L797" s="126"/>
      <c r="M797" s="126"/>
      <c r="N797" s="216">
        <v>13306</v>
      </c>
      <c r="O797" s="216">
        <v>0</v>
      </c>
      <c r="P797" s="126" t="s">
        <v>1318</v>
      </c>
    </row>
    <row r="798" spans="1:16" ht="63.75">
      <c r="A798" s="126" t="s">
        <v>623</v>
      </c>
      <c r="B798" s="126"/>
      <c r="C798" s="127" t="s">
        <v>716</v>
      </c>
      <c r="D798" s="121">
        <v>43126</v>
      </c>
      <c r="E798" s="122" t="s">
        <v>2232</v>
      </c>
      <c r="F798" s="122" t="s">
        <v>1319</v>
      </c>
      <c r="G798" s="122">
        <v>16423083</v>
      </c>
      <c r="H798" s="126"/>
      <c r="I798" s="130" t="s">
        <v>4443</v>
      </c>
      <c r="J798" s="126"/>
      <c r="K798" s="126"/>
      <c r="L798" s="126"/>
      <c r="M798" s="126"/>
      <c r="N798" s="216">
        <v>103859</v>
      </c>
      <c r="O798" s="216">
        <v>0</v>
      </c>
      <c r="P798" s="126" t="s">
        <v>1318</v>
      </c>
    </row>
    <row r="799" spans="1:16" ht="63.75">
      <c r="A799" s="126" t="s">
        <v>623</v>
      </c>
      <c r="B799" s="126"/>
      <c r="C799" s="127" t="s">
        <v>716</v>
      </c>
      <c r="D799" s="121">
        <v>43126</v>
      </c>
      <c r="E799" s="122" t="s">
        <v>2233</v>
      </c>
      <c r="F799" s="122" t="s">
        <v>1319</v>
      </c>
      <c r="G799" s="122">
        <v>16423079</v>
      </c>
      <c r="H799" s="126"/>
      <c r="I799" s="130" t="s">
        <v>4444</v>
      </c>
      <c r="J799" s="126"/>
      <c r="K799" s="126"/>
      <c r="L799" s="126"/>
      <c r="M799" s="126"/>
      <c r="N799" s="216">
        <v>10800</v>
      </c>
      <c r="O799" s="216">
        <v>0</v>
      </c>
      <c r="P799" s="126" t="s">
        <v>1318</v>
      </c>
    </row>
    <row r="800" spans="1:16" ht="63.75">
      <c r="A800" s="126" t="s">
        <v>623</v>
      </c>
      <c r="B800" s="126"/>
      <c r="C800" s="127" t="s">
        <v>716</v>
      </c>
      <c r="D800" s="121">
        <v>43126</v>
      </c>
      <c r="E800" s="122" t="s">
        <v>2234</v>
      </c>
      <c r="F800" s="122" t="s">
        <v>1319</v>
      </c>
      <c r="G800" s="122">
        <v>16423074</v>
      </c>
      <c r="H800" s="126"/>
      <c r="I800" s="130" t="s">
        <v>4445</v>
      </c>
      <c r="J800" s="126"/>
      <c r="K800" s="126"/>
      <c r="L800" s="126"/>
      <c r="M800" s="126"/>
      <c r="N800" s="216">
        <v>7392</v>
      </c>
      <c r="O800" s="216">
        <v>0</v>
      </c>
      <c r="P800" s="126" t="s">
        <v>1318</v>
      </c>
    </row>
    <row r="801" spans="1:16" ht="63.75">
      <c r="A801" s="126" t="s">
        <v>623</v>
      </c>
      <c r="B801" s="126"/>
      <c r="C801" s="127" t="s">
        <v>716</v>
      </c>
      <c r="D801" s="121">
        <v>43126</v>
      </c>
      <c r="E801" s="122" t="s">
        <v>2235</v>
      </c>
      <c r="F801" s="122" t="s">
        <v>1319</v>
      </c>
      <c r="G801" s="122">
        <v>16423071</v>
      </c>
      <c r="H801" s="126"/>
      <c r="I801" s="130" t="s">
        <v>4446</v>
      </c>
      <c r="J801" s="126"/>
      <c r="K801" s="126"/>
      <c r="L801" s="126"/>
      <c r="M801" s="126"/>
      <c r="N801" s="216">
        <v>5850</v>
      </c>
      <c r="O801" s="216">
        <v>0</v>
      </c>
      <c r="P801" s="126" t="s">
        <v>1318</v>
      </c>
    </row>
    <row r="802" spans="1:16" ht="63.75">
      <c r="A802" s="126" t="s">
        <v>623</v>
      </c>
      <c r="B802" s="126"/>
      <c r="C802" s="127" t="s">
        <v>716</v>
      </c>
      <c r="D802" s="121">
        <v>43126</v>
      </c>
      <c r="E802" s="122" t="s">
        <v>2236</v>
      </c>
      <c r="F802" s="122" t="s">
        <v>1319</v>
      </c>
      <c r="G802" s="122">
        <v>16423054</v>
      </c>
      <c r="H802" s="126"/>
      <c r="I802" s="130" t="s">
        <v>4447</v>
      </c>
      <c r="J802" s="126"/>
      <c r="K802" s="126"/>
      <c r="L802" s="126"/>
      <c r="M802" s="126"/>
      <c r="N802" s="216">
        <v>14400</v>
      </c>
      <c r="O802" s="216">
        <v>0</v>
      </c>
      <c r="P802" s="126" t="s">
        <v>1318</v>
      </c>
    </row>
    <row r="803" spans="1:16" ht="63.75">
      <c r="A803" s="126" t="s">
        <v>623</v>
      </c>
      <c r="B803" s="126"/>
      <c r="C803" s="127" t="s">
        <v>716</v>
      </c>
      <c r="D803" s="121">
        <v>43126</v>
      </c>
      <c r="E803" s="122" t="s">
        <v>2237</v>
      </c>
      <c r="F803" s="122" t="s">
        <v>1319</v>
      </c>
      <c r="G803" s="122">
        <v>16423052</v>
      </c>
      <c r="H803" s="126"/>
      <c r="I803" s="130" t="s">
        <v>4448</v>
      </c>
      <c r="J803" s="126"/>
      <c r="K803" s="126"/>
      <c r="L803" s="126"/>
      <c r="M803" s="126"/>
      <c r="N803" s="216">
        <v>16139.5</v>
      </c>
      <c r="O803" s="216">
        <v>0</v>
      </c>
      <c r="P803" s="126" t="s">
        <v>1318</v>
      </c>
    </row>
    <row r="804" spans="1:16" ht="63.75">
      <c r="A804" s="126" t="s">
        <v>623</v>
      </c>
      <c r="B804" s="126"/>
      <c r="C804" s="127" t="s">
        <v>716</v>
      </c>
      <c r="D804" s="121">
        <v>43126</v>
      </c>
      <c r="E804" s="122" t="s">
        <v>2238</v>
      </c>
      <c r="F804" s="122" t="s">
        <v>1319</v>
      </c>
      <c r="G804" s="122">
        <v>16423051</v>
      </c>
      <c r="H804" s="126"/>
      <c r="I804" s="130" t="s">
        <v>4449</v>
      </c>
      <c r="J804" s="126"/>
      <c r="K804" s="126"/>
      <c r="L804" s="126"/>
      <c r="M804" s="126"/>
      <c r="N804" s="216">
        <v>51498.5</v>
      </c>
      <c r="O804" s="216">
        <v>0</v>
      </c>
      <c r="P804" s="126" t="s">
        <v>1318</v>
      </c>
    </row>
    <row r="805" spans="1:16" ht="63.75">
      <c r="A805" s="126" t="s">
        <v>623</v>
      </c>
      <c r="B805" s="126"/>
      <c r="C805" s="127" t="s">
        <v>716</v>
      </c>
      <c r="D805" s="121">
        <v>43126</v>
      </c>
      <c r="E805" s="122" t="s">
        <v>2239</v>
      </c>
      <c r="F805" s="122" t="s">
        <v>1319</v>
      </c>
      <c r="G805" s="122">
        <v>16422976</v>
      </c>
      <c r="H805" s="126"/>
      <c r="I805" s="130" t="s">
        <v>4450</v>
      </c>
      <c r="J805" s="126"/>
      <c r="K805" s="126"/>
      <c r="L805" s="126"/>
      <c r="M805" s="126"/>
      <c r="N805" s="216">
        <v>16755.5</v>
      </c>
      <c r="O805" s="216">
        <v>0</v>
      </c>
      <c r="P805" s="126" t="s">
        <v>1318</v>
      </c>
    </row>
    <row r="806" spans="1:16" ht="63.75">
      <c r="A806" s="126" t="s">
        <v>623</v>
      </c>
      <c r="B806" s="126"/>
      <c r="C806" s="127" t="s">
        <v>716</v>
      </c>
      <c r="D806" s="121">
        <v>43126</v>
      </c>
      <c r="E806" s="122" t="s">
        <v>2240</v>
      </c>
      <c r="F806" s="122" t="s">
        <v>1319</v>
      </c>
      <c r="G806" s="122">
        <v>16422974</v>
      </c>
      <c r="H806" s="126"/>
      <c r="I806" s="130" t="s">
        <v>4451</v>
      </c>
      <c r="J806" s="126"/>
      <c r="K806" s="126"/>
      <c r="L806" s="126"/>
      <c r="M806" s="126"/>
      <c r="N806" s="216">
        <v>31047</v>
      </c>
      <c r="O806" s="216">
        <v>0</v>
      </c>
      <c r="P806" s="126" t="s">
        <v>1318</v>
      </c>
    </row>
    <row r="807" spans="1:16" ht="63.75">
      <c r="A807" s="126" t="s">
        <v>623</v>
      </c>
      <c r="B807" s="126"/>
      <c r="C807" s="127" t="s">
        <v>716</v>
      </c>
      <c r="D807" s="121">
        <v>43126</v>
      </c>
      <c r="E807" s="122" t="s">
        <v>2241</v>
      </c>
      <c r="F807" s="122" t="s">
        <v>1319</v>
      </c>
      <c r="G807" s="122">
        <v>16422778</v>
      </c>
      <c r="H807" s="126"/>
      <c r="I807" s="130" t="s">
        <v>4452</v>
      </c>
      <c r="J807" s="126"/>
      <c r="K807" s="126"/>
      <c r="L807" s="126"/>
      <c r="M807" s="126"/>
      <c r="N807" s="216">
        <v>13429</v>
      </c>
      <c r="O807" s="216">
        <v>0</v>
      </c>
      <c r="P807" s="126" t="s">
        <v>1318</v>
      </c>
    </row>
    <row r="808" spans="1:16" ht="63.75">
      <c r="A808" s="126" t="s">
        <v>623</v>
      </c>
      <c r="B808" s="126"/>
      <c r="C808" s="127" t="s">
        <v>716</v>
      </c>
      <c r="D808" s="121">
        <v>43126</v>
      </c>
      <c r="E808" s="122" t="s">
        <v>2242</v>
      </c>
      <c r="F808" s="122" t="s">
        <v>1319</v>
      </c>
      <c r="G808" s="122">
        <v>16422369</v>
      </c>
      <c r="H808" s="126"/>
      <c r="I808" s="130" t="s">
        <v>4453</v>
      </c>
      <c r="J808" s="126"/>
      <c r="K808" s="126"/>
      <c r="L808" s="126"/>
      <c r="M808" s="126"/>
      <c r="N808" s="216">
        <v>65543.5</v>
      </c>
      <c r="O808" s="216">
        <v>0</v>
      </c>
      <c r="P808" s="126" t="s">
        <v>1318</v>
      </c>
    </row>
    <row r="809" spans="1:16" ht="63.75">
      <c r="A809" s="126" t="s">
        <v>623</v>
      </c>
      <c r="B809" s="126"/>
      <c r="C809" s="127" t="s">
        <v>716</v>
      </c>
      <c r="D809" s="121">
        <v>43126</v>
      </c>
      <c r="E809" s="122" t="s">
        <v>2243</v>
      </c>
      <c r="F809" s="122" t="s">
        <v>1319</v>
      </c>
      <c r="G809" s="122">
        <v>16422366</v>
      </c>
      <c r="H809" s="126"/>
      <c r="I809" s="130" t="s">
        <v>4454</v>
      </c>
      <c r="J809" s="126"/>
      <c r="K809" s="126"/>
      <c r="L809" s="126"/>
      <c r="M809" s="126"/>
      <c r="N809" s="216">
        <v>341022</v>
      </c>
      <c r="O809" s="216">
        <v>0</v>
      </c>
      <c r="P809" s="126" t="s">
        <v>1318</v>
      </c>
    </row>
    <row r="810" spans="1:16" ht="63.75">
      <c r="A810" s="126" t="s">
        <v>623</v>
      </c>
      <c r="B810" s="126"/>
      <c r="C810" s="127" t="s">
        <v>716</v>
      </c>
      <c r="D810" s="121">
        <v>43126</v>
      </c>
      <c r="E810" s="122" t="s">
        <v>2244</v>
      </c>
      <c r="F810" s="122" t="s">
        <v>1319</v>
      </c>
      <c r="G810" s="122">
        <v>16422364</v>
      </c>
      <c r="H810" s="126"/>
      <c r="I810" s="130" t="s">
        <v>4455</v>
      </c>
      <c r="J810" s="126"/>
      <c r="K810" s="126"/>
      <c r="L810" s="126"/>
      <c r="M810" s="126"/>
      <c r="N810" s="216">
        <v>19500</v>
      </c>
      <c r="O810" s="216">
        <v>0</v>
      </c>
      <c r="P810" s="126" t="s">
        <v>1318</v>
      </c>
    </row>
    <row r="811" spans="1:16" ht="63.75">
      <c r="A811" s="126" t="s">
        <v>623</v>
      </c>
      <c r="B811" s="126"/>
      <c r="C811" s="127" t="s">
        <v>716</v>
      </c>
      <c r="D811" s="121">
        <v>43126</v>
      </c>
      <c r="E811" s="122" t="s">
        <v>2245</v>
      </c>
      <c r="F811" s="122" t="s">
        <v>1319</v>
      </c>
      <c r="G811" s="122">
        <v>16422358</v>
      </c>
      <c r="H811" s="126"/>
      <c r="I811" s="130" t="s">
        <v>4456</v>
      </c>
      <c r="J811" s="126"/>
      <c r="K811" s="126"/>
      <c r="L811" s="126"/>
      <c r="M811" s="126"/>
      <c r="N811" s="216">
        <v>1800</v>
      </c>
      <c r="O811" s="216">
        <v>0</v>
      </c>
      <c r="P811" s="126" t="s">
        <v>1318</v>
      </c>
    </row>
    <row r="812" spans="1:16" ht="63.75">
      <c r="A812" s="126" t="s">
        <v>623</v>
      </c>
      <c r="B812" s="126"/>
      <c r="C812" s="127" t="s">
        <v>716</v>
      </c>
      <c r="D812" s="121">
        <v>43126</v>
      </c>
      <c r="E812" s="122" t="s">
        <v>2246</v>
      </c>
      <c r="F812" s="122" t="s">
        <v>1319</v>
      </c>
      <c r="G812" s="122">
        <v>16422351</v>
      </c>
      <c r="H812" s="126"/>
      <c r="I812" s="130" t="s">
        <v>4457</v>
      </c>
      <c r="J812" s="126"/>
      <c r="K812" s="126"/>
      <c r="L812" s="126"/>
      <c r="M812" s="126"/>
      <c r="N812" s="216">
        <v>450</v>
      </c>
      <c r="O812" s="216">
        <v>0</v>
      </c>
      <c r="P812" s="126" t="s">
        <v>1318</v>
      </c>
    </row>
    <row r="813" spans="1:16" ht="63.75">
      <c r="A813" s="126" t="s">
        <v>623</v>
      </c>
      <c r="B813" s="126"/>
      <c r="C813" s="127" t="s">
        <v>716</v>
      </c>
      <c r="D813" s="121">
        <v>43126</v>
      </c>
      <c r="E813" s="122" t="s">
        <v>2247</v>
      </c>
      <c r="F813" s="122" t="s">
        <v>1319</v>
      </c>
      <c r="G813" s="122">
        <v>16422347</v>
      </c>
      <c r="H813" s="126"/>
      <c r="I813" s="130" t="s">
        <v>4458</v>
      </c>
      <c r="J813" s="126"/>
      <c r="K813" s="126"/>
      <c r="L813" s="126"/>
      <c r="M813" s="126"/>
      <c r="N813" s="216">
        <v>450</v>
      </c>
      <c r="O813" s="216">
        <v>0</v>
      </c>
      <c r="P813" s="126" t="s">
        <v>1318</v>
      </c>
    </row>
    <row r="814" spans="1:16" ht="63.75">
      <c r="A814" s="126" t="s">
        <v>623</v>
      </c>
      <c r="B814" s="126"/>
      <c r="C814" s="127" t="s">
        <v>716</v>
      </c>
      <c r="D814" s="121">
        <v>43126</v>
      </c>
      <c r="E814" s="122" t="s">
        <v>2248</v>
      </c>
      <c r="F814" s="122" t="s">
        <v>1319</v>
      </c>
      <c r="G814" s="122">
        <v>16422345</v>
      </c>
      <c r="H814" s="126"/>
      <c r="I814" s="130" t="s">
        <v>4459</v>
      </c>
      <c r="J814" s="126"/>
      <c r="K814" s="126"/>
      <c r="L814" s="126"/>
      <c r="M814" s="126"/>
      <c r="N814" s="216">
        <v>4050</v>
      </c>
      <c r="O814" s="216">
        <v>0</v>
      </c>
      <c r="P814" s="126" t="s">
        <v>1318</v>
      </c>
    </row>
    <row r="815" spans="1:16" ht="63.75">
      <c r="A815" s="126" t="s">
        <v>623</v>
      </c>
      <c r="B815" s="126"/>
      <c r="C815" s="127" t="s">
        <v>716</v>
      </c>
      <c r="D815" s="121">
        <v>43126</v>
      </c>
      <c r="E815" s="122" t="s">
        <v>2249</v>
      </c>
      <c r="F815" s="122" t="s">
        <v>1319</v>
      </c>
      <c r="G815" s="122">
        <v>16422344</v>
      </c>
      <c r="H815" s="126"/>
      <c r="I815" s="130" t="s">
        <v>4460</v>
      </c>
      <c r="J815" s="126"/>
      <c r="K815" s="126"/>
      <c r="L815" s="126"/>
      <c r="M815" s="126"/>
      <c r="N815" s="216">
        <v>2700</v>
      </c>
      <c r="O815" s="216">
        <v>0</v>
      </c>
      <c r="P815" s="126" t="s">
        <v>1318</v>
      </c>
    </row>
    <row r="816" spans="1:16" ht="63.75">
      <c r="A816" s="126" t="s">
        <v>623</v>
      </c>
      <c r="B816" s="126"/>
      <c r="C816" s="127" t="s">
        <v>716</v>
      </c>
      <c r="D816" s="121">
        <v>43126</v>
      </c>
      <c r="E816" s="122" t="s">
        <v>2250</v>
      </c>
      <c r="F816" s="122" t="s">
        <v>1319</v>
      </c>
      <c r="G816" s="122">
        <v>16421989</v>
      </c>
      <c r="H816" s="126"/>
      <c r="I816" s="130" t="s">
        <v>4461</v>
      </c>
      <c r="J816" s="126"/>
      <c r="K816" s="126"/>
      <c r="L816" s="126"/>
      <c r="M816" s="126"/>
      <c r="N816" s="216">
        <v>5667</v>
      </c>
      <c r="O816" s="216">
        <v>0</v>
      </c>
      <c r="P816" s="126" t="s">
        <v>1318</v>
      </c>
    </row>
    <row r="817" spans="1:16" ht="63.75">
      <c r="A817" s="126" t="s">
        <v>623</v>
      </c>
      <c r="B817" s="126"/>
      <c r="C817" s="127" t="s">
        <v>716</v>
      </c>
      <c r="D817" s="121">
        <v>43126</v>
      </c>
      <c r="E817" s="122" t="s">
        <v>2251</v>
      </c>
      <c r="F817" s="122" t="s">
        <v>1319</v>
      </c>
      <c r="G817" s="122">
        <v>16421985</v>
      </c>
      <c r="H817" s="126"/>
      <c r="I817" s="130" t="s">
        <v>4462</v>
      </c>
      <c r="J817" s="126"/>
      <c r="K817" s="126"/>
      <c r="L817" s="126"/>
      <c r="M817" s="126"/>
      <c r="N817" s="216">
        <v>4500</v>
      </c>
      <c r="O817" s="216">
        <v>0</v>
      </c>
      <c r="P817" s="126" t="s">
        <v>1318</v>
      </c>
    </row>
    <row r="818" spans="1:16" ht="63.75">
      <c r="A818" s="126" t="s">
        <v>623</v>
      </c>
      <c r="B818" s="126"/>
      <c r="C818" s="127" t="s">
        <v>716</v>
      </c>
      <c r="D818" s="121">
        <v>43126</v>
      </c>
      <c r="E818" s="122" t="s">
        <v>2252</v>
      </c>
      <c r="F818" s="122" t="s">
        <v>1319</v>
      </c>
      <c r="G818" s="122">
        <v>16421982</v>
      </c>
      <c r="H818" s="126"/>
      <c r="I818" s="130" t="s">
        <v>4463</v>
      </c>
      <c r="J818" s="126"/>
      <c r="K818" s="126"/>
      <c r="L818" s="126"/>
      <c r="M818" s="126"/>
      <c r="N818" s="216">
        <v>11700</v>
      </c>
      <c r="O818" s="216">
        <v>0</v>
      </c>
      <c r="P818" s="126" t="s">
        <v>1318</v>
      </c>
    </row>
    <row r="819" spans="1:16" ht="63.75">
      <c r="A819" s="126" t="s">
        <v>623</v>
      </c>
      <c r="B819" s="126"/>
      <c r="C819" s="127" t="s">
        <v>716</v>
      </c>
      <c r="D819" s="121">
        <v>43126</v>
      </c>
      <c r="E819" s="122" t="s">
        <v>2253</v>
      </c>
      <c r="F819" s="122" t="s">
        <v>1319</v>
      </c>
      <c r="G819" s="122">
        <v>16421980</v>
      </c>
      <c r="H819" s="126"/>
      <c r="I819" s="130" t="s">
        <v>4464</v>
      </c>
      <c r="J819" s="126"/>
      <c r="K819" s="126"/>
      <c r="L819" s="126"/>
      <c r="M819" s="126"/>
      <c r="N819" s="216">
        <v>7200</v>
      </c>
      <c r="O819" s="216">
        <v>0</v>
      </c>
      <c r="P819" s="126" t="s">
        <v>1318</v>
      </c>
    </row>
    <row r="820" spans="1:16" ht="63.75">
      <c r="A820" s="126" t="s">
        <v>623</v>
      </c>
      <c r="B820" s="126"/>
      <c r="C820" s="127" t="s">
        <v>716</v>
      </c>
      <c r="D820" s="121">
        <v>43126</v>
      </c>
      <c r="E820" s="122" t="s">
        <v>2254</v>
      </c>
      <c r="F820" s="122" t="s">
        <v>1319</v>
      </c>
      <c r="G820" s="122">
        <v>16421577</v>
      </c>
      <c r="H820" s="126"/>
      <c r="I820" s="130" t="s">
        <v>4465</v>
      </c>
      <c r="J820" s="126"/>
      <c r="K820" s="126"/>
      <c r="L820" s="126"/>
      <c r="M820" s="126"/>
      <c r="N820" s="216">
        <v>3000</v>
      </c>
      <c r="O820" s="216">
        <v>0</v>
      </c>
      <c r="P820" s="126" t="s">
        <v>1318</v>
      </c>
    </row>
    <row r="821" spans="1:16" ht="63.75">
      <c r="A821" s="126" t="s">
        <v>623</v>
      </c>
      <c r="B821" s="126"/>
      <c r="C821" s="127" t="s">
        <v>716</v>
      </c>
      <c r="D821" s="121">
        <v>43126</v>
      </c>
      <c r="E821" s="122" t="s">
        <v>2255</v>
      </c>
      <c r="F821" s="122" t="s">
        <v>1319</v>
      </c>
      <c r="G821" s="122">
        <v>16421492</v>
      </c>
      <c r="H821" s="126"/>
      <c r="I821" s="130" t="s">
        <v>4466</v>
      </c>
      <c r="J821" s="126"/>
      <c r="K821" s="126"/>
      <c r="L821" s="126"/>
      <c r="M821" s="126"/>
      <c r="N821" s="216">
        <v>42000</v>
      </c>
      <c r="O821" s="216">
        <v>0</v>
      </c>
      <c r="P821" s="126" t="s">
        <v>1318</v>
      </c>
    </row>
    <row r="822" spans="1:16" ht="63.75">
      <c r="A822" s="126" t="s">
        <v>623</v>
      </c>
      <c r="B822" s="126"/>
      <c r="C822" s="127" t="s">
        <v>716</v>
      </c>
      <c r="D822" s="121">
        <v>43126</v>
      </c>
      <c r="E822" s="122" t="s">
        <v>2256</v>
      </c>
      <c r="F822" s="122" t="s">
        <v>1319</v>
      </c>
      <c r="G822" s="122">
        <v>16421392</v>
      </c>
      <c r="H822" s="126"/>
      <c r="I822" s="130" t="s">
        <v>4467</v>
      </c>
      <c r="J822" s="126"/>
      <c r="K822" s="126"/>
      <c r="L822" s="126"/>
      <c r="M822" s="126"/>
      <c r="N822" s="216">
        <v>9000</v>
      </c>
      <c r="O822" s="216">
        <v>0</v>
      </c>
      <c r="P822" s="126" t="s">
        <v>1318</v>
      </c>
    </row>
    <row r="823" spans="1:16" ht="51">
      <c r="A823" s="126">
        <v>586</v>
      </c>
      <c r="B823" s="126"/>
      <c r="C823" s="127" t="s">
        <v>223</v>
      </c>
      <c r="D823" s="121">
        <v>43129</v>
      </c>
      <c r="E823" s="122" t="s">
        <v>2257</v>
      </c>
      <c r="F823" s="122" t="s">
        <v>6</v>
      </c>
      <c r="G823" s="122">
        <v>651954</v>
      </c>
      <c r="H823" s="126"/>
      <c r="I823" s="130" t="s">
        <v>4468</v>
      </c>
      <c r="J823" s="126"/>
      <c r="K823" s="126"/>
      <c r="L823" s="126"/>
      <c r="M823" s="126"/>
      <c r="N823" s="216">
        <v>0</v>
      </c>
      <c r="O823" s="216">
        <v>20900.16</v>
      </c>
      <c r="P823" s="126" t="s">
        <v>1318</v>
      </c>
    </row>
    <row r="824" spans="1:16" ht="63.75">
      <c r="A824" s="126">
        <v>862</v>
      </c>
      <c r="B824" s="126"/>
      <c r="C824" s="127" t="s">
        <v>876</v>
      </c>
      <c r="D824" s="121">
        <v>43129</v>
      </c>
      <c r="E824" s="122" t="s">
        <v>2258</v>
      </c>
      <c r="F824" s="122" t="s">
        <v>1319</v>
      </c>
      <c r="G824" s="122">
        <v>16469209</v>
      </c>
      <c r="H824" s="126"/>
      <c r="I824" s="130" t="s">
        <v>4469</v>
      </c>
      <c r="J824" s="126"/>
      <c r="K824" s="126"/>
      <c r="L824" s="126"/>
      <c r="M824" s="126"/>
      <c r="N824" s="216">
        <v>0</v>
      </c>
      <c r="O824" s="216">
        <v>277.05</v>
      </c>
      <c r="P824" s="126" t="s">
        <v>1318</v>
      </c>
    </row>
    <row r="825" spans="1:16" ht="63.75">
      <c r="A825" s="126">
        <v>862</v>
      </c>
      <c r="B825" s="126"/>
      <c r="C825" s="127" t="s">
        <v>876</v>
      </c>
      <c r="D825" s="121">
        <v>43129</v>
      </c>
      <c r="E825" s="122" t="s">
        <v>2259</v>
      </c>
      <c r="F825" s="122" t="s">
        <v>1319</v>
      </c>
      <c r="G825" s="122">
        <v>16468983</v>
      </c>
      <c r="H825" s="126"/>
      <c r="I825" s="130" t="s">
        <v>4470</v>
      </c>
      <c r="J825" s="126"/>
      <c r="K825" s="126"/>
      <c r="L825" s="126"/>
      <c r="M825" s="126"/>
      <c r="N825" s="216">
        <v>0</v>
      </c>
      <c r="O825" s="216">
        <v>212.34</v>
      </c>
      <c r="P825" s="126" t="s">
        <v>1318</v>
      </c>
    </row>
    <row r="826" spans="1:16" ht="63.75">
      <c r="A826" s="126">
        <v>862</v>
      </c>
      <c r="B826" s="126"/>
      <c r="C826" s="127" t="s">
        <v>876</v>
      </c>
      <c r="D826" s="121">
        <v>43129</v>
      </c>
      <c r="E826" s="122" t="s">
        <v>2260</v>
      </c>
      <c r="F826" s="122" t="s">
        <v>1319</v>
      </c>
      <c r="G826" s="122">
        <v>16468981</v>
      </c>
      <c r="H826" s="126"/>
      <c r="I826" s="130" t="s">
        <v>4471</v>
      </c>
      <c r="J826" s="126"/>
      <c r="K826" s="126"/>
      <c r="L826" s="126"/>
      <c r="M826" s="126"/>
      <c r="N826" s="216">
        <v>0</v>
      </c>
      <c r="O826" s="216">
        <v>3642.55</v>
      </c>
      <c r="P826" s="126" t="s">
        <v>1318</v>
      </c>
    </row>
    <row r="827" spans="1:16" ht="63.75">
      <c r="A827" s="126">
        <v>862</v>
      </c>
      <c r="B827" s="126"/>
      <c r="C827" s="127" t="s">
        <v>876</v>
      </c>
      <c r="D827" s="121">
        <v>43129</v>
      </c>
      <c r="E827" s="122" t="s">
        <v>2261</v>
      </c>
      <c r="F827" s="122" t="s">
        <v>1319</v>
      </c>
      <c r="G827" s="122">
        <v>16468974</v>
      </c>
      <c r="H827" s="126"/>
      <c r="I827" s="130" t="s">
        <v>4472</v>
      </c>
      <c r="J827" s="126"/>
      <c r="K827" s="126"/>
      <c r="L827" s="126"/>
      <c r="M827" s="126"/>
      <c r="N827" s="216">
        <v>0</v>
      </c>
      <c r="O827" s="216">
        <v>180.93</v>
      </c>
      <c r="P827" s="126" t="s">
        <v>1318</v>
      </c>
    </row>
    <row r="828" spans="1:16" ht="63.75">
      <c r="A828" s="126">
        <v>862</v>
      </c>
      <c r="B828" s="126"/>
      <c r="C828" s="127" t="s">
        <v>876</v>
      </c>
      <c r="D828" s="121">
        <v>43129</v>
      </c>
      <c r="E828" s="122" t="s">
        <v>2262</v>
      </c>
      <c r="F828" s="122" t="s">
        <v>1319</v>
      </c>
      <c r="G828" s="122">
        <v>16468969</v>
      </c>
      <c r="H828" s="126"/>
      <c r="I828" s="130" t="s">
        <v>4473</v>
      </c>
      <c r="J828" s="126"/>
      <c r="K828" s="126"/>
      <c r="L828" s="126"/>
      <c r="M828" s="126"/>
      <c r="N828" s="216">
        <v>0</v>
      </c>
      <c r="O828" s="216">
        <v>206.01</v>
      </c>
      <c r="P828" s="126" t="s">
        <v>1318</v>
      </c>
    </row>
    <row r="829" spans="1:16" ht="63.75">
      <c r="A829" s="126">
        <v>862</v>
      </c>
      <c r="B829" s="126"/>
      <c r="C829" s="127" t="s">
        <v>876</v>
      </c>
      <c r="D829" s="121">
        <v>43129</v>
      </c>
      <c r="E829" s="122" t="s">
        <v>2263</v>
      </c>
      <c r="F829" s="122" t="s">
        <v>1319</v>
      </c>
      <c r="G829" s="122">
        <v>16468966</v>
      </c>
      <c r="H829" s="126"/>
      <c r="I829" s="130" t="s">
        <v>4474</v>
      </c>
      <c r="J829" s="126"/>
      <c r="K829" s="126"/>
      <c r="L829" s="126"/>
      <c r="M829" s="126"/>
      <c r="N829" s="216">
        <v>0</v>
      </c>
      <c r="O829" s="216">
        <v>892.09</v>
      </c>
      <c r="P829" s="126" t="s">
        <v>1318</v>
      </c>
    </row>
    <row r="830" spans="1:16" ht="63.75">
      <c r="A830" s="126">
        <v>862</v>
      </c>
      <c r="B830" s="126"/>
      <c r="C830" s="127" t="s">
        <v>876</v>
      </c>
      <c r="D830" s="121">
        <v>43129</v>
      </c>
      <c r="E830" s="122" t="s">
        <v>2264</v>
      </c>
      <c r="F830" s="122" t="s">
        <v>1319</v>
      </c>
      <c r="G830" s="122">
        <v>16468945</v>
      </c>
      <c r="H830" s="126"/>
      <c r="I830" s="130" t="s">
        <v>4475</v>
      </c>
      <c r="J830" s="126"/>
      <c r="K830" s="126"/>
      <c r="L830" s="126"/>
      <c r="M830" s="126"/>
      <c r="N830" s="216">
        <v>0</v>
      </c>
      <c r="O830" s="216">
        <v>516.67999999999995</v>
      </c>
      <c r="P830" s="126" t="s">
        <v>1318</v>
      </c>
    </row>
    <row r="831" spans="1:16" ht="63.75">
      <c r="A831" s="126">
        <v>862</v>
      </c>
      <c r="B831" s="126"/>
      <c r="C831" s="127" t="s">
        <v>876</v>
      </c>
      <c r="D831" s="121">
        <v>43129</v>
      </c>
      <c r="E831" s="122" t="s">
        <v>2265</v>
      </c>
      <c r="F831" s="122" t="s">
        <v>1319</v>
      </c>
      <c r="G831" s="122">
        <v>16468935</v>
      </c>
      <c r="H831" s="126"/>
      <c r="I831" s="130" t="s">
        <v>4476</v>
      </c>
      <c r="J831" s="126"/>
      <c r="K831" s="126"/>
      <c r="L831" s="126"/>
      <c r="M831" s="126"/>
      <c r="N831" s="216">
        <v>0</v>
      </c>
      <c r="O831" s="216">
        <v>226.41</v>
      </c>
      <c r="P831" s="126" t="s">
        <v>1318</v>
      </c>
    </row>
    <row r="832" spans="1:16" ht="63.75">
      <c r="A832" s="126">
        <v>862</v>
      </c>
      <c r="B832" s="126"/>
      <c r="C832" s="127" t="s">
        <v>876</v>
      </c>
      <c r="D832" s="121">
        <v>43129</v>
      </c>
      <c r="E832" s="122" t="s">
        <v>2266</v>
      </c>
      <c r="F832" s="122" t="s">
        <v>1319</v>
      </c>
      <c r="G832" s="122">
        <v>16468931</v>
      </c>
      <c r="H832" s="126"/>
      <c r="I832" s="130" t="s">
        <v>4477</v>
      </c>
      <c r="J832" s="126"/>
      <c r="K832" s="126"/>
      <c r="L832" s="126"/>
      <c r="M832" s="126"/>
      <c r="N832" s="216">
        <v>0</v>
      </c>
      <c r="O832" s="216">
        <v>200.73</v>
      </c>
      <c r="P832" s="126" t="s">
        <v>1318</v>
      </c>
    </row>
    <row r="833" spans="1:16" ht="63.75">
      <c r="A833" s="126">
        <v>862</v>
      </c>
      <c r="B833" s="126"/>
      <c r="C833" s="127" t="s">
        <v>876</v>
      </c>
      <c r="D833" s="121">
        <v>43129</v>
      </c>
      <c r="E833" s="122" t="s">
        <v>2267</v>
      </c>
      <c r="F833" s="122" t="s">
        <v>1319</v>
      </c>
      <c r="G833" s="122">
        <v>16468907</v>
      </c>
      <c r="H833" s="126"/>
      <c r="I833" s="130" t="s">
        <v>4478</v>
      </c>
      <c r="J833" s="126"/>
      <c r="K833" s="126"/>
      <c r="L833" s="126"/>
      <c r="M833" s="126"/>
      <c r="N833" s="216">
        <v>0</v>
      </c>
      <c r="O833" s="216">
        <v>518.4</v>
      </c>
      <c r="P833" s="126" t="s">
        <v>1318</v>
      </c>
    </row>
    <row r="834" spans="1:16" ht="63.75">
      <c r="A834" s="126">
        <v>862</v>
      </c>
      <c r="B834" s="126"/>
      <c r="C834" s="127" t="s">
        <v>876</v>
      </c>
      <c r="D834" s="121">
        <v>43129</v>
      </c>
      <c r="E834" s="122" t="s">
        <v>2268</v>
      </c>
      <c r="F834" s="122" t="s">
        <v>1319</v>
      </c>
      <c r="G834" s="122">
        <v>16468900</v>
      </c>
      <c r="H834" s="126"/>
      <c r="I834" s="130" t="s">
        <v>4479</v>
      </c>
      <c r="J834" s="126"/>
      <c r="K834" s="126"/>
      <c r="L834" s="126"/>
      <c r="M834" s="126"/>
      <c r="N834" s="216">
        <v>0</v>
      </c>
      <c r="O834" s="216">
        <v>313.77</v>
      </c>
      <c r="P834" s="126" t="s">
        <v>1318</v>
      </c>
    </row>
    <row r="835" spans="1:16" ht="63.75">
      <c r="A835" s="126">
        <v>862</v>
      </c>
      <c r="B835" s="126"/>
      <c r="C835" s="127" t="s">
        <v>876</v>
      </c>
      <c r="D835" s="121">
        <v>43129</v>
      </c>
      <c r="E835" s="122" t="s">
        <v>2269</v>
      </c>
      <c r="F835" s="122" t="s">
        <v>1319</v>
      </c>
      <c r="G835" s="122">
        <v>16468897</v>
      </c>
      <c r="H835" s="126"/>
      <c r="I835" s="130" t="s">
        <v>4480</v>
      </c>
      <c r="J835" s="126"/>
      <c r="K835" s="126"/>
      <c r="L835" s="126"/>
      <c r="M835" s="126"/>
      <c r="N835" s="216">
        <v>0</v>
      </c>
      <c r="O835" s="216">
        <v>138.09</v>
      </c>
      <c r="P835" s="126" t="s">
        <v>1318</v>
      </c>
    </row>
    <row r="836" spans="1:16" ht="63.75">
      <c r="A836" s="126">
        <v>862</v>
      </c>
      <c r="B836" s="126"/>
      <c r="C836" s="127" t="s">
        <v>876</v>
      </c>
      <c r="D836" s="121">
        <v>43129</v>
      </c>
      <c r="E836" s="122" t="s">
        <v>2270</v>
      </c>
      <c r="F836" s="122" t="s">
        <v>1319</v>
      </c>
      <c r="G836" s="122">
        <v>16468878</v>
      </c>
      <c r="H836" s="126"/>
      <c r="I836" s="130" t="s">
        <v>4481</v>
      </c>
      <c r="J836" s="126"/>
      <c r="K836" s="126"/>
      <c r="L836" s="126"/>
      <c r="M836" s="126"/>
      <c r="N836" s="216">
        <v>0</v>
      </c>
      <c r="O836" s="216">
        <v>416.85</v>
      </c>
      <c r="P836" s="126" t="s">
        <v>1318</v>
      </c>
    </row>
    <row r="837" spans="1:16" ht="63.75">
      <c r="A837" s="126">
        <v>862</v>
      </c>
      <c r="B837" s="126"/>
      <c r="C837" s="127" t="s">
        <v>876</v>
      </c>
      <c r="D837" s="121">
        <v>43129</v>
      </c>
      <c r="E837" s="122" t="s">
        <v>2271</v>
      </c>
      <c r="F837" s="122" t="s">
        <v>1319</v>
      </c>
      <c r="G837" s="122">
        <v>16468876</v>
      </c>
      <c r="H837" s="126"/>
      <c r="I837" s="130" t="s">
        <v>4482</v>
      </c>
      <c r="J837" s="126"/>
      <c r="K837" s="126"/>
      <c r="L837" s="126"/>
      <c r="M837" s="126"/>
      <c r="N837" s="216">
        <v>0</v>
      </c>
      <c r="O837" s="216">
        <v>3462.95</v>
      </c>
      <c r="P837" s="126" t="s">
        <v>1318</v>
      </c>
    </row>
    <row r="838" spans="1:16" ht="63.75">
      <c r="A838" s="126">
        <v>862</v>
      </c>
      <c r="B838" s="126"/>
      <c r="C838" s="127" t="s">
        <v>876</v>
      </c>
      <c r="D838" s="121">
        <v>43129</v>
      </c>
      <c r="E838" s="122" t="s">
        <v>2272</v>
      </c>
      <c r="F838" s="122" t="s">
        <v>1319</v>
      </c>
      <c r="G838" s="122">
        <v>16468829</v>
      </c>
      <c r="H838" s="126"/>
      <c r="I838" s="130" t="s">
        <v>4483</v>
      </c>
      <c r="J838" s="126"/>
      <c r="K838" s="126"/>
      <c r="L838" s="126"/>
      <c r="M838" s="126"/>
      <c r="N838" s="216">
        <v>0</v>
      </c>
      <c r="O838" s="216">
        <v>202.17</v>
      </c>
      <c r="P838" s="126" t="s">
        <v>1318</v>
      </c>
    </row>
    <row r="839" spans="1:16" ht="63.75">
      <c r="A839" s="126">
        <v>862</v>
      </c>
      <c r="B839" s="126"/>
      <c r="C839" s="127" t="s">
        <v>876</v>
      </c>
      <c r="D839" s="121">
        <v>43129</v>
      </c>
      <c r="E839" s="122" t="s">
        <v>2273</v>
      </c>
      <c r="F839" s="122" t="s">
        <v>1319</v>
      </c>
      <c r="G839" s="122">
        <v>16468827</v>
      </c>
      <c r="H839" s="126"/>
      <c r="I839" s="130" t="s">
        <v>4484</v>
      </c>
      <c r="J839" s="126"/>
      <c r="K839" s="126"/>
      <c r="L839" s="126"/>
      <c r="M839" s="126"/>
      <c r="N839" s="216">
        <v>0</v>
      </c>
      <c r="O839" s="216">
        <v>162.44999999999999</v>
      </c>
      <c r="P839" s="126" t="s">
        <v>1318</v>
      </c>
    </row>
    <row r="840" spans="1:16" ht="63.75">
      <c r="A840" s="126">
        <v>862</v>
      </c>
      <c r="B840" s="126"/>
      <c r="C840" s="127" t="s">
        <v>876</v>
      </c>
      <c r="D840" s="121">
        <v>43129</v>
      </c>
      <c r="E840" s="122" t="s">
        <v>2274</v>
      </c>
      <c r="F840" s="122" t="s">
        <v>1319</v>
      </c>
      <c r="G840" s="122">
        <v>16468825</v>
      </c>
      <c r="H840" s="126"/>
      <c r="I840" s="130" t="s">
        <v>4485</v>
      </c>
      <c r="J840" s="126"/>
      <c r="K840" s="126"/>
      <c r="L840" s="126"/>
      <c r="M840" s="126"/>
      <c r="N840" s="216">
        <v>0</v>
      </c>
      <c r="O840" s="216">
        <v>7021.2</v>
      </c>
      <c r="P840" s="126" t="s">
        <v>1318</v>
      </c>
    </row>
    <row r="841" spans="1:16" ht="63.75">
      <c r="A841" s="126">
        <v>862</v>
      </c>
      <c r="B841" s="126"/>
      <c r="C841" s="127" t="s">
        <v>876</v>
      </c>
      <c r="D841" s="121">
        <v>43129</v>
      </c>
      <c r="E841" s="122" t="s">
        <v>2275</v>
      </c>
      <c r="F841" s="122" t="s">
        <v>1319</v>
      </c>
      <c r="G841" s="122">
        <v>16468823</v>
      </c>
      <c r="H841" s="126"/>
      <c r="I841" s="130" t="s">
        <v>4486</v>
      </c>
      <c r="J841" s="126"/>
      <c r="K841" s="126"/>
      <c r="L841" s="126"/>
      <c r="M841" s="126"/>
      <c r="N841" s="216">
        <v>0</v>
      </c>
      <c r="O841" s="216">
        <v>345.98</v>
      </c>
      <c r="P841" s="126" t="s">
        <v>1318</v>
      </c>
    </row>
    <row r="842" spans="1:16" ht="63.75">
      <c r="A842" s="126">
        <v>862</v>
      </c>
      <c r="B842" s="126"/>
      <c r="C842" s="127" t="s">
        <v>876</v>
      </c>
      <c r="D842" s="121">
        <v>43129</v>
      </c>
      <c r="E842" s="122" t="s">
        <v>2276</v>
      </c>
      <c r="F842" s="122" t="s">
        <v>1319</v>
      </c>
      <c r="G842" s="122">
        <v>16468576</v>
      </c>
      <c r="H842" s="126"/>
      <c r="I842" s="130" t="s">
        <v>4487</v>
      </c>
      <c r="J842" s="126"/>
      <c r="K842" s="126"/>
      <c r="L842" s="126"/>
      <c r="M842" s="126"/>
      <c r="N842" s="216">
        <v>0</v>
      </c>
      <c r="O842" s="216">
        <v>190972.93</v>
      </c>
      <c r="P842" s="126" t="s">
        <v>1318</v>
      </c>
    </row>
    <row r="843" spans="1:16" ht="63.75">
      <c r="A843" s="126">
        <v>862</v>
      </c>
      <c r="B843" s="126"/>
      <c r="C843" s="127" t="s">
        <v>876</v>
      </c>
      <c r="D843" s="121">
        <v>43129</v>
      </c>
      <c r="E843" s="122" t="s">
        <v>2277</v>
      </c>
      <c r="F843" s="122" t="s">
        <v>1319</v>
      </c>
      <c r="G843" s="122">
        <v>16468554</v>
      </c>
      <c r="H843" s="126"/>
      <c r="I843" s="130" t="s">
        <v>4488</v>
      </c>
      <c r="J843" s="126"/>
      <c r="K843" s="126"/>
      <c r="L843" s="126"/>
      <c r="M843" s="126"/>
      <c r="N843" s="216">
        <v>0</v>
      </c>
      <c r="O843" s="216">
        <v>69.03</v>
      </c>
      <c r="P843" s="126" t="s">
        <v>1318</v>
      </c>
    </row>
    <row r="844" spans="1:16" ht="63.75">
      <c r="A844" s="126">
        <v>862</v>
      </c>
      <c r="B844" s="126"/>
      <c r="C844" s="127" t="s">
        <v>876</v>
      </c>
      <c r="D844" s="121">
        <v>43129</v>
      </c>
      <c r="E844" s="122" t="s">
        <v>2278</v>
      </c>
      <c r="F844" s="122" t="s">
        <v>1319</v>
      </c>
      <c r="G844" s="122">
        <v>16468425</v>
      </c>
      <c r="H844" s="126"/>
      <c r="I844" s="130" t="s">
        <v>4489</v>
      </c>
      <c r="J844" s="126"/>
      <c r="K844" s="126"/>
      <c r="L844" s="126"/>
      <c r="M844" s="126"/>
      <c r="N844" s="216">
        <v>0</v>
      </c>
      <c r="O844" s="216">
        <v>3467.41</v>
      </c>
      <c r="P844" s="126" t="s">
        <v>1318</v>
      </c>
    </row>
    <row r="845" spans="1:16" ht="63.75">
      <c r="A845" s="126">
        <v>862</v>
      </c>
      <c r="B845" s="126"/>
      <c r="C845" s="127" t="s">
        <v>876</v>
      </c>
      <c r="D845" s="121">
        <v>43129</v>
      </c>
      <c r="E845" s="122" t="s">
        <v>2279</v>
      </c>
      <c r="F845" s="122" t="s">
        <v>1319</v>
      </c>
      <c r="G845" s="122">
        <v>16468423</v>
      </c>
      <c r="H845" s="126"/>
      <c r="I845" s="130" t="s">
        <v>4490</v>
      </c>
      <c r="J845" s="126"/>
      <c r="K845" s="126"/>
      <c r="L845" s="126"/>
      <c r="M845" s="126"/>
      <c r="N845" s="216">
        <v>0</v>
      </c>
      <c r="O845" s="216">
        <v>259.2</v>
      </c>
      <c r="P845" s="126" t="s">
        <v>1318</v>
      </c>
    </row>
    <row r="846" spans="1:16" ht="63.75">
      <c r="A846" s="126">
        <v>862</v>
      </c>
      <c r="B846" s="126"/>
      <c r="C846" s="127" t="s">
        <v>876</v>
      </c>
      <c r="D846" s="121">
        <v>43129</v>
      </c>
      <c r="E846" s="122" t="s">
        <v>2280</v>
      </c>
      <c r="F846" s="122" t="s">
        <v>1319</v>
      </c>
      <c r="G846" s="122">
        <v>16455275</v>
      </c>
      <c r="H846" s="126"/>
      <c r="I846" s="130" t="s">
        <v>4491</v>
      </c>
      <c r="J846" s="126"/>
      <c r="K846" s="126"/>
      <c r="L846" s="126"/>
      <c r="M846" s="126"/>
      <c r="N846" s="216">
        <v>0</v>
      </c>
      <c r="O846" s="216">
        <v>1329.16</v>
      </c>
      <c r="P846" s="126" t="s">
        <v>1318</v>
      </c>
    </row>
    <row r="847" spans="1:16" ht="63.75">
      <c r="A847" s="126">
        <v>862</v>
      </c>
      <c r="B847" s="126"/>
      <c r="C847" s="127" t="s">
        <v>876</v>
      </c>
      <c r="D847" s="121">
        <v>43129</v>
      </c>
      <c r="E847" s="122" t="s">
        <v>2281</v>
      </c>
      <c r="F847" s="122" t="s">
        <v>1319</v>
      </c>
      <c r="G847" s="122">
        <v>16455273</v>
      </c>
      <c r="H847" s="126"/>
      <c r="I847" s="130" t="s">
        <v>4492</v>
      </c>
      <c r="J847" s="126"/>
      <c r="K847" s="126"/>
      <c r="L847" s="126"/>
      <c r="M847" s="126"/>
      <c r="N847" s="216">
        <v>0</v>
      </c>
      <c r="O847" s="216">
        <v>1196.5999999999999</v>
      </c>
      <c r="P847" s="126" t="s">
        <v>1318</v>
      </c>
    </row>
    <row r="848" spans="1:16" ht="63.75">
      <c r="A848" s="126">
        <v>862</v>
      </c>
      <c r="B848" s="126"/>
      <c r="C848" s="127" t="s">
        <v>876</v>
      </c>
      <c r="D848" s="121">
        <v>43129</v>
      </c>
      <c r="E848" s="122" t="s">
        <v>2282</v>
      </c>
      <c r="F848" s="122" t="s">
        <v>1319</v>
      </c>
      <c r="G848" s="122">
        <v>16455271</v>
      </c>
      <c r="H848" s="126"/>
      <c r="I848" s="130" t="s">
        <v>4493</v>
      </c>
      <c r="J848" s="126"/>
      <c r="K848" s="126"/>
      <c r="L848" s="126"/>
      <c r="M848" s="126"/>
      <c r="N848" s="216">
        <v>0</v>
      </c>
      <c r="O848" s="216">
        <v>52.91</v>
      </c>
      <c r="P848" s="126" t="s">
        <v>1318</v>
      </c>
    </row>
    <row r="849" spans="1:16" ht="63.75">
      <c r="A849" s="126">
        <v>862</v>
      </c>
      <c r="B849" s="126"/>
      <c r="C849" s="127" t="s">
        <v>876</v>
      </c>
      <c r="D849" s="121">
        <v>43129</v>
      </c>
      <c r="E849" s="122" t="s">
        <v>2283</v>
      </c>
      <c r="F849" s="122" t="s">
        <v>1319</v>
      </c>
      <c r="G849" s="122">
        <v>16455269</v>
      </c>
      <c r="H849" s="126"/>
      <c r="I849" s="130" t="s">
        <v>4494</v>
      </c>
      <c r="J849" s="126"/>
      <c r="K849" s="126"/>
      <c r="L849" s="126"/>
      <c r="M849" s="126"/>
      <c r="N849" s="216">
        <v>0</v>
      </c>
      <c r="O849" s="216">
        <v>1492.76</v>
      </c>
      <c r="P849" s="126" t="s">
        <v>1318</v>
      </c>
    </row>
    <row r="850" spans="1:16" ht="63.75">
      <c r="A850" s="126">
        <v>862</v>
      </c>
      <c r="B850" s="126"/>
      <c r="C850" s="127" t="s">
        <v>876</v>
      </c>
      <c r="D850" s="121">
        <v>43129</v>
      </c>
      <c r="E850" s="122" t="s">
        <v>2284</v>
      </c>
      <c r="F850" s="122" t="s">
        <v>1319</v>
      </c>
      <c r="G850" s="122">
        <v>16455267</v>
      </c>
      <c r="H850" s="126"/>
      <c r="I850" s="130" t="s">
        <v>4495</v>
      </c>
      <c r="J850" s="126"/>
      <c r="K850" s="126"/>
      <c r="L850" s="126"/>
      <c r="M850" s="126"/>
      <c r="N850" s="216">
        <v>0</v>
      </c>
      <c r="O850" s="216">
        <v>410.91</v>
      </c>
      <c r="P850" s="126" t="s">
        <v>1318</v>
      </c>
    </row>
    <row r="851" spans="1:16" ht="51">
      <c r="A851" s="126">
        <v>222</v>
      </c>
      <c r="B851" s="126"/>
      <c r="C851" s="127" t="s">
        <v>765</v>
      </c>
      <c r="D851" s="121">
        <v>43129</v>
      </c>
      <c r="E851" s="122" t="s">
        <v>2285</v>
      </c>
      <c r="F851" s="122" t="s">
        <v>6</v>
      </c>
      <c r="G851" s="122">
        <v>935271</v>
      </c>
      <c r="H851" s="126"/>
      <c r="I851" s="130" t="s">
        <v>4496</v>
      </c>
      <c r="J851" s="126"/>
      <c r="K851" s="126"/>
      <c r="L851" s="126"/>
      <c r="M851" s="126"/>
      <c r="N851" s="216">
        <v>0</v>
      </c>
      <c r="O851" s="216">
        <v>2972264</v>
      </c>
      <c r="P851" s="126" t="s">
        <v>1318</v>
      </c>
    </row>
    <row r="852" spans="1:16" ht="76.5">
      <c r="A852" s="126">
        <v>291</v>
      </c>
      <c r="B852" s="126"/>
      <c r="C852" s="127" t="s">
        <v>795</v>
      </c>
      <c r="D852" s="121">
        <v>43129</v>
      </c>
      <c r="E852" s="122" t="s">
        <v>2286</v>
      </c>
      <c r="F852" s="122" t="s">
        <v>6</v>
      </c>
      <c r="G852" s="122">
        <v>935535</v>
      </c>
      <c r="H852" s="126"/>
      <c r="I852" s="130" t="s">
        <v>4497</v>
      </c>
      <c r="J852" s="126"/>
      <c r="K852" s="126"/>
      <c r="L852" s="126"/>
      <c r="M852" s="126"/>
      <c r="N852" s="216">
        <v>0</v>
      </c>
      <c r="O852" s="216">
        <v>4170600</v>
      </c>
      <c r="P852" s="126" t="s">
        <v>1318</v>
      </c>
    </row>
    <row r="853" spans="1:16" ht="51">
      <c r="A853" s="126" t="s">
        <v>623</v>
      </c>
      <c r="B853" s="126"/>
      <c r="C853" s="127" t="s">
        <v>716</v>
      </c>
      <c r="D853" s="121">
        <v>43129</v>
      </c>
      <c r="E853" s="122" t="s">
        <v>2287</v>
      </c>
      <c r="F853" s="122" t="s">
        <v>6</v>
      </c>
      <c r="G853" s="122">
        <v>935588</v>
      </c>
      <c r="H853" s="126"/>
      <c r="I853" s="130" t="s">
        <v>1391</v>
      </c>
      <c r="J853" s="126"/>
      <c r="K853" s="126"/>
      <c r="L853" s="126"/>
      <c r="M853" s="126"/>
      <c r="N853" s="216">
        <v>0</v>
      </c>
      <c r="O853" s="216">
        <v>621.37</v>
      </c>
      <c r="P853" s="126" t="s">
        <v>1318</v>
      </c>
    </row>
    <row r="854" spans="1:16" ht="76.5">
      <c r="A854" s="126" t="s">
        <v>621</v>
      </c>
      <c r="B854" s="126"/>
      <c r="C854" s="127" t="s">
        <v>715</v>
      </c>
      <c r="D854" s="121">
        <v>43129</v>
      </c>
      <c r="E854" s="122" t="s">
        <v>2288</v>
      </c>
      <c r="F854" s="122" t="s">
        <v>6</v>
      </c>
      <c r="G854" s="122">
        <v>935633</v>
      </c>
      <c r="H854" s="126"/>
      <c r="I854" s="130" t="s">
        <v>4498</v>
      </c>
      <c r="J854" s="126"/>
      <c r="K854" s="126"/>
      <c r="L854" s="126"/>
      <c r="M854" s="126"/>
      <c r="N854" s="216">
        <v>0</v>
      </c>
      <c r="O854" s="216">
        <v>18000</v>
      </c>
      <c r="P854" s="126" t="s">
        <v>1318</v>
      </c>
    </row>
    <row r="855" spans="1:16" ht="102">
      <c r="A855" s="126">
        <v>25</v>
      </c>
      <c r="B855" s="126"/>
      <c r="C855" s="127" t="s">
        <v>695</v>
      </c>
      <c r="D855" s="121">
        <v>43129</v>
      </c>
      <c r="E855" s="122" t="s">
        <v>2289</v>
      </c>
      <c r="F855" s="122" t="s">
        <v>6</v>
      </c>
      <c r="G855" s="122">
        <v>912212</v>
      </c>
      <c r="H855" s="126"/>
      <c r="I855" s="130" t="s">
        <v>4499</v>
      </c>
      <c r="J855" s="126"/>
      <c r="K855" s="126"/>
      <c r="L855" s="126"/>
      <c r="M855" s="126"/>
      <c r="N855" s="216">
        <v>0</v>
      </c>
      <c r="O855" s="216">
        <v>281136.99</v>
      </c>
      <c r="P855" s="126" t="s">
        <v>1318</v>
      </c>
    </row>
    <row r="856" spans="1:16">
      <c r="A856" s="126" t="s">
        <v>1374</v>
      </c>
      <c r="B856" s="126"/>
      <c r="C856" s="127" t="s">
        <v>1374</v>
      </c>
      <c r="D856" s="121">
        <v>43129</v>
      </c>
      <c r="E856" s="122" t="s">
        <v>2290</v>
      </c>
      <c r="F856" s="122" t="s">
        <v>13</v>
      </c>
      <c r="G856" s="122">
        <v>378757</v>
      </c>
      <c r="H856" s="126"/>
      <c r="I856" s="130" t="s">
        <v>1403</v>
      </c>
      <c r="J856" s="126"/>
      <c r="K856" s="126"/>
      <c r="L856" s="126"/>
      <c r="M856" s="126"/>
      <c r="N856" s="216">
        <v>23863988.190000001</v>
      </c>
      <c r="O856" s="216">
        <v>0</v>
      </c>
      <c r="P856" s="126" t="s">
        <v>1318</v>
      </c>
    </row>
    <row r="857" spans="1:16">
      <c r="A857" s="126" t="s">
        <v>1374</v>
      </c>
      <c r="B857" s="126"/>
      <c r="C857" s="127" t="s">
        <v>1374</v>
      </c>
      <c r="D857" s="121">
        <v>43129</v>
      </c>
      <c r="E857" s="122" t="s">
        <v>2291</v>
      </c>
      <c r="F857" s="122" t="s">
        <v>13</v>
      </c>
      <c r="G857" s="122">
        <v>378759</v>
      </c>
      <c r="H857" s="126"/>
      <c r="I857" s="130" t="s">
        <v>1403</v>
      </c>
      <c r="J857" s="126"/>
      <c r="K857" s="126"/>
      <c r="L857" s="126"/>
      <c r="M857" s="126"/>
      <c r="N857" s="216">
        <v>9191174.4600000009</v>
      </c>
      <c r="O857" s="216">
        <v>0</v>
      </c>
      <c r="P857" s="126" t="s">
        <v>1318</v>
      </c>
    </row>
    <row r="858" spans="1:16">
      <c r="A858" s="126" t="s">
        <v>1374</v>
      </c>
      <c r="B858" s="126"/>
      <c r="C858" s="127" t="s">
        <v>1374</v>
      </c>
      <c r="D858" s="121">
        <v>43129</v>
      </c>
      <c r="E858" s="122" t="s">
        <v>2292</v>
      </c>
      <c r="F858" s="122" t="s">
        <v>13</v>
      </c>
      <c r="G858" s="122">
        <v>378761</v>
      </c>
      <c r="H858" s="126"/>
      <c r="I858" s="130" t="s">
        <v>1403</v>
      </c>
      <c r="J858" s="126"/>
      <c r="K858" s="126"/>
      <c r="L858" s="126"/>
      <c r="M858" s="126"/>
      <c r="N858" s="216">
        <v>109892607.92</v>
      </c>
      <c r="O858" s="216">
        <v>0</v>
      </c>
      <c r="P858" s="126" t="s">
        <v>1318</v>
      </c>
    </row>
    <row r="859" spans="1:16">
      <c r="A859" s="126" t="s">
        <v>1374</v>
      </c>
      <c r="B859" s="126"/>
      <c r="C859" s="127" t="s">
        <v>1374</v>
      </c>
      <c r="D859" s="121">
        <v>43129</v>
      </c>
      <c r="E859" s="122" t="s">
        <v>2293</v>
      </c>
      <c r="F859" s="122" t="s">
        <v>13</v>
      </c>
      <c r="G859" s="122">
        <v>378763</v>
      </c>
      <c r="H859" s="126"/>
      <c r="I859" s="130" t="s">
        <v>1403</v>
      </c>
      <c r="J859" s="126"/>
      <c r="K859" s="126"/>
      <c r="L859" s="126"/>
      <c r="M859" s="126"/>
      <c r="N859" s="216">
        <v>47231779.759999998</v>
      </c>
      <c r="O859" s="216">
        <v>0</v>
      </c>
      <c r="P859" s="126" t="s">
        <v>1318</v>
      </c>
    </row>
    <row r="860" spans="1:16">
      <c r="A860" s="126" t="s">
        <v>1374</v>
      </c>
      <c r="B860" s="126"/>
      <c r="C860" s="127" t="s">
        <v>1374</v>
      </c>
      <c r="D860" s="121">
        <v>43129</v>
      </c>
      <c r="E860" s="122" t="s">
        <v>2294</v>
      </c>
      <c r="F860" s="122" t="s">
        <v>13</v>
      </c>
      <c r="G860" s="122">
        <v>378765</v>
      </c>
      <c r="H860" s="126"/>
      <c r="I860" s="130" t="s">
        <v>1403</v>
      </c>
      <c r="J860" s="126"/>
      <c r="K860" s="126"/>
      <c r="L860" s="126"/>
      <c r="M860" s="126"/>
      <c r="N860" s="216">
        <v>10874.06</v>
      </c>
      <c r="O860" s="216">
        <v>0</v>
      </c>
      <c r="P860" s="126" t="s">
        <v>1318</v>
      </c>
    </row>
    <row r="861" spans="1:16">
      <c r="A861" s="126" t="s">
        <v>1374</v>
      </c>
      <c r="B861" s="126"/>
      <c r="C861" s="127" t="s">
        <v>1374</v>
      </c>
      <c r="D861" s="121">
        <v>43129</v>
      </c>
      <c r="E861" s="122" t="s">
        <v>2295</v>
      </c>
      <c r="F861" s="122" t="s">
        <v>13</v>
      </c>
      <c r="G861" s="122">
        <v>378767</v>
      </c>
      <c r="H861" s="126"/>
      <c r="I861" s="130" t="s">
        <v>1403</v>
      </c>
      <c r="J861" s="126"/>
      <c r="K861" s="126"/>
      <c r="L861" s="126"/>
      <c r="M861" s="126"/>
      <c r="N861" s="216">
        <v>17377.41</v>
      </c>
      <c r="O861" s="216">
        <v>0</v>
      </c>
      <c r="P861" s="126" t="s">
        <v>1318</v>
      </c>
    </row>
    <row r="862" spans="1:16">
      <c r="A862" s="126" t="s">
        <v>1374</v>
      </c>
      <c r="B862" s="126"/>
      <c r="C862" s="127" t="s">
        <v>1374</v>
      </c>
      <c r="D862" s="121">
        <v>43129</v>
      </c>
      <c r="E862" s="122" t="s">
        <v>2296</v>
      </c>
      <c r="F862" s="122" t="s">
        <v>13</v>
      </c>
      <c r="G862" s="122">
        <v>378769</v>
      </c>
      <c r="H862" s="126"/>
      <c r="I862" s="130" t="s">
        <v>1403</v>
      </c>
      <c r="J862" s="126"/>
      <c r="K862" s="126"/>
      <c r="L862" s="126"/>
      <c r="M862" s="126"/>
      <c r="N862" s="216">
        <v>1072.22</v>
      </c>
      <c r="O862" s="216">
        <v>0</v>
      </c>
      <c r="P862" s="126" t="s">
        <v>1318</v>
      </c>
    </row>
    <row r="863" spans="1:16">
      <c r="A863" s="126" t="s">
        <v>1374</v>
      </c>
      <c r="B863" s="126"/>
      <c r="C863" s="127" t="s">
        <v>1374</v>
      </c>
      <c r="D863" s="121">
        <v>43129</v>
      </c>
      <c r="E863" s="122" t="s">
        <v>2297</v>
      </c>
      <c r="F863" s="122" t="s">
        <v>13</v>
      </c>
      <c r="G863" s="122">
        <v>378771</v>
      </c>
      <c r="H863" s="126"/>
      <c r="I863" s="130" t="s">
        <v>1403</v>
      </c>
      <c r="J863" s="126"/>
      <c r="K863" s="126"/>
      <c r="L863" s="126"/>
      <c r="M863" s="126"/>
      <c r="N863" s="216">
        <v>16580.349999999999</v>
      </c>
      <c r="O863" s="216">
        <v>0</v>
      </c>
      <c r="P863" s="126" t="s">
        <v>1318</v>
      </c>
    </row>
    <row r="864" spans="1:16">
      <c r="A864" s="126" t="s">
        <v>1374</v>
      </c>
      <c r="B864" s="126"/>
      <c r="C864" s="127" t="s">
        <v>1374</v>
      </c>
      <c r="D864" s="121">
        <v>43129</v>
      </c>
      <c r="E864" s="122" t="s">
        <v>2298</v>
      </c>
      <c r="F864" s="122" t="s">
        <v>13</v>
      </c>
      <c r="G864" s="122">
        <v>378773</v>
      </c>
      <c r="H864" s="126"/>
      <c r="I864" s="130" t="s">
        <v>1403</v>
      </c>
      <c r="J864" s="126"/>
      <c r="K864" s="126"/>
      <c r="L864" s="126"/>
      <c r="M864" s="126"/>
      <c r="N864" s="216">
        <v>16580.349999999999</v>
      </c>
      <c r="O864" s="216">
        <v>0</v>
      </c>
      <c r="P864" s="126" t="s">
        <v>1318</v>
      </c>
    </row>
    <row r="865" spans="1:16">
      <c r="A865" s="126" t="s">
        <v>1374</v>
      </c>
      <c r="B865" s="126"/>
      <c r="C865" s="127" t="s">
        <v>1374</v>
      </c>
      <c r="D865" s="121">
        <v>43129</v>
      </c>
      <c r="E865" s="122" t="s">
        <v>2299</v>
      </c>
      <c r="F865" s="122" t="s">
        <v>13</v>
      </c>
      <c r="G865" s="122">
        <v>378775</v>
      </c>
      <c r="H865" s="126"/>
      <c r="I865" s="130" t="s">
        <v>1403</v>
      </c>
      <c r="J865" s="126"/>
      <c r="K865" s="126"/>
      <c r="L865" s="126"/>
      <c r="M865" s="126"/>
      <c r="N865" s="216">
        <v>16580.349999999999</v>
      </c>
      <c r="O865" s="216">
        <v>0</v>
      </c>
      <c r="P865" s="126" t="s">
        <v>1318</v>
      </c>
    </row>
    <row r="866" spans="1:16">
      <c r="A866" s="126" t="s">
        <v>1374</v>
      </c>
      <c r="B866" s="126"/>
      <c r="C866" s="127" t="s">
        <v>1374</v>
      </c>
      <c r="D866" s="121">
        <v>43129</v>
      </c>
      <c r="E866" s="122" t="s">
        <v>2300</v>
      </c>
      <c r="F866" s="122" t="s">
        <v>13</v>
      </c>
      <c r="G866" s="122">
        <v>378777</v>
      </c>
      <c r="H866" s="126"/>
      <c r="I866" s="130" t="s">
        <v>1403</v>
      </c>
      <c r="J866" s="126"/>
      <c r="K866" s="126"/>
      <c r="L866" s="126"/>
      <c r="M866" s="126"/>
      <c r="N866" s="216">
        <v>16580.349999999999</v>
      </c>
      <c r="O866" s="216">
        <v>0</v>
      </c>
      <c r="P866" s="126" t="s">
        <v>1318</v>
      </c>
    </row>
    <row r="867" spans="1:16">
      <c r="A867" s="126" t="s">
        <v>1374</v>
      </c>
      <c r="B867" s="126"/>
      <c r="C867" s="127" t="s">
        <v>1374</v>
      </c>
      <c r="D867" s="121">
        <v>43129</v>
      </c>
      <c r="E867" s="122" t="s">
        <v>2301</v>
      </c>
      <c r="F867" s="122" t="s">
        <v>13</v>
      </c>
      <c r="G867" s="122">
        <v>378779</v>
      </c>
      <c r="H867" s="126"/>
      <c r="I867" s="130" t="s">
        <v>1403</v>
      </c>
      <c r="J867" s="126"/>
      <c r="K867" s="126"/>
      <c r="L867" s="126"/>
      <c r="M867" s="126"/>
      <c r="N867" s="216">
        <v>314878.53000000003</v>
      </c>
      <c r="O867" s="216">
        <v>0</v>
      </c>
      <c r="P867" s="126" t="s">
        <v>1318</v>
      </c>
    </row>
    <row r="868" spans="1:16">
      <c r="A868" s="126" t="s">
        <v>1374</v>
      </c>
      <c r="B868" s="126"/>
      <c r="C868" s="127" t="s">
        <v>1374</v>
      </c>
      <c r="D868" s="121">
        <v>43129</v>
      </c>
      <c r="E868" s="122" t="s">
        <v>2302</v>
      </c>
      <c r="F868" s="122" t="s">
        <v>13</v>
      </c>
      <c r="G868" s="122">
        <v>378781</v>
      </c>
      <c r="H868" s="126"/>
      <c r="I868" s="130" t="s">
        <v>1403</v>
      </c>
      <c r="J868" s="126"/>
      <c r="K868" s="126"/>
      <c r="L868" s="126"/>
      <c r="M868" s="126"/>
      <c r="N868" s="216">
        <v>6141.62</v>
      </c>
      <c r="O868" s="216">
        <v>0</v>
      </c>
      <c r="P868" s="126" t="s">
        <v>1318</v>
      </c>
    </row>
    <row r="869" spans="1:16">
      <c r="A869" s="126" t="s">
        <v>1374</v>
      </c>
      <c r="B869" s="126"/>
      <c r="C869" s="127" t="s">
        <v>1374</v>
      </c>
      <c r="D869" s="121">
        <v>43129</v>
      </c>
      <c r="E869" s="122" t="s">
        <v>2303</v>
      </c>
      <c r="F869" s="122" t="s">
        <v>13</v>
      </c>
      <c r="G869" s="122">
        <v>378783</v>
      </c>
      <c r="H869" s="126"/>
      <c r="I869" s="130" t="s">
        <v>1403</v>
      </c>
      <c r="J869" s="126"/>
      <c r="K869" s="126"/>
      <c r="L869" s="126"/>
      <c r="M869" s="126"/>
      <c r="N869" s="216">
        <v>378.95</v>
      </c>
      <c r="O869" s="216">
        <v>0</v>
      </c>
      <c r="P869" s="126" t="s">
        <v>1318</v>
      </c>
    </row>
    <row r="870" spans="1:16">
      <c r="A870" s="126" t="s">
        <v>1374</v>
      </c>
      <c r="B870" s="126"/>
      <c r="C870" s="127" t="s">
        <v>1374</v>
      </c>
      <c r="D870" s="121">
        <v>43129</v>
      </c>
      <c r="E870" s="122" t="s">
        <v>2304</v>
      </c>
      <c r="F870" s="122" t="s">
        <v>13</v>
      </c>
      <c r="G870" s="122">
        <v>378785</v>
      </c>
      <c r="H870" s="126"/>
      <c r="I870" s="130" t="s">
        <v>1403</v>
      </c>
      <c r="J870" s="126"/>
      <c r="K870" s="126"/>
      <c r="L870" s="126"/>
      <c r="M870" s="126"/>
      <c r="N870" s="216">
        <v>1356.08</v>
      </c>
      <c r="O870" s="216">
        <v>0</v>
      </c>
      <c r="P870" s="126" t="s">
        <v>1318</v>
      </c>
    </row>
    <row r="871" spans="1:16">
      <c r="A871" s="126" t="s">
        <v>1374</v>
      </c>
      <c r="B871" s="126"/>
      <c r="C871" s="127" t="s">
        <v>1374</v>
      </c>
      <c r="D871" s="121">
        <v>43129</v>
      </c>
      <c r="E871" s="122" t="s">
        <v>2305</v>
      </c>
      <c r="F871" s="122" t="s">
        <v>13</v>
      </c>
      <c r="G871" s="122">
        <v>378787</v>
      </c>
      <c r="H871" s="126"/>
      <c r="I871" s="130" t="s">
        <v>1403</v>
      </c>
      <c r="J871" s="126"/>
      <c r="K871" s="126"/>
      <c r="L871" s="126"/>
      <c r="M871" s="126"/>
      <c r="N871" s="216">
        <v>5859.88</v>
      </c>
      <c r="O871" s="216">
        <v>0</v>
      </c>
      <c r="P871" s="126" t="s">
        <v>1318</v>
      </c>
    </row>
    <row r="872" spans="1:16">
      <c r="A872" s="126" t="s">
        <v>1374</v>
      </c>
      <c r="B872" s="126"/>
      <c r="C872" s="127" t="s">
        <v>1374</v>
      </c>
      <c r="D872" s="121">
        <v>43129</v>
      </c>
      <c r="E872" s="122" t="s">
        <v>2306</v>
      </c>
      <c r="F872" s="122" t="s">
        <v>13</v>
      </c>
      <c r="G872" s="122">
        <v>378789</v>
      </c>
      <c r="H872" s="126"/>
      <c r="I872" s="130" t="s">
        <v>1403</v>
      </c>
      <c r="J872" s="126"/>
      <c r="K872" s="126"/>
      <c r="L872" s="126"/>
      <c r="M872" s="126"/>
      <c r="N872" s="216">
        <v>5859.88</v>
      </c>
      <c r="O872" s="216">
        <v>0</v>
      </c>
      <c r="P872" s="126" t="s">
        <v>1318</v>
      </c>
    </row>
    <row r="873" spans="1:16">
      <c r="A873" s="126" t="s">
        <v>1374</v>
      </c>
      <c r="B873" s="126"/>
      <c r="C873" s="127" t="s">
        <v>1374</v>
      </c>
      <c r="D873" s="121">
        <v>43129</v>
      </c>
      <c r="E873" s="122" t="s">
        <v>2307</v>
      </c>
      <c r="F873" s="122" t="s">
        <v>13</v>
      </c>
      <c r="G873" s="122">
        <v>378791</v>
      </c>
      <c r="H873" s="126"/>
      <c r="I873" s="130" t="s">
        <v>1403</v>
      </c>
      <c r="J873" s="126"/>
      <c r="K873" s="126"/>
      <c r="L873" s="126"/>
      <c r="M873" s="126"/>
      <c r="N873" s="216">
        <v>5859.88</v>
      </c>
      <c r="O873" s="216">
        <v>0</v>
      </c>
      <c r="P873" s="126" t="s">
        <v>1318</v>
      </c>
    </row>
    <row r="874" spans="1:16">
      <c r="A874" s="126" t="s">
        <v>1374</v>
      </c>
      <c r="B874" s="126"/>
      <c r="C874" s="127" t="s">
        <v>1374</v>
      </c>
      <c r="D874" s="121">
        <v>43129</v>
      </c>
      <c r="E874" s="122" t="s">
        <v>2308</v>
      </c>
      <c r="F874" s="122" t="s">
        <v>13</v>
      </c>
      <c r="G874" s="122">
        <v>378793</v>
      </c>
      <c r="H874" s="126"/>
      <c r="I874" s="130" t="s">
        <v>1403</v>
      </c>
      <c r="J874" s="126"/>
      <c r="K874" s="126"/>
      <c r="L874" s="126"/>
      <c r="M874" s="126"/>
      <c r="N874" s="216">
        <v>5859.88</v>
      </c>
      <c r="O874" s="216">
        <v>0</v>
      </c>
      <c r="P874" s="126" t="s">
        <v>1318</v>
      </c>
    </row>
    <row r="875" spans="1:16">
      <c r="A875" s="126" t="s">
        <v>1374</v>
      </c>
      <c r="B875" s="126"/>
      <c r="C875" s="127" t="s">
        <v>1374</v>
      </c>
      <c r="D875" s="121">
        <v>43129</v>
      </c>
      <c r="E875" s="122" t="s">
        <v>2309</v>
      </c>
      <c r="F875" s="122" t="s">
        <v>13</v>
      </c>
      <c r="G875" s="122">
        <v>378795</v>
      </c>
      <c r="H875" s="126"/>
      <c r="I875" s="130" t="s">
        <v>1403</v>
      </c>
      <c r="J875" s="126"/>
      <c r="K875" s="126"/>
      <c r="L875" s="126"/>
      <c r="M875" s="126"/>
      <c r="N875" s="216">
        <v>47729.14</v>
      </c>
      <c r="O875" s="216">
        <v>0</v>
      </c>
      <c r="P875" s="126" t="s">
        <v>1318</v>
      </c>
    </row>
    <row r="876" spans="1:16">
      <c r="A876" s="126" t="s">
        <v>1374</v>
      </c>
      <c r="B876" s="126"/>
      <c r="C876" s="127" t="s">
        <v>1374</v>
      </c>
      <c r="D876" s="121">
        <v>43129</v>
      </c>
      <c r="E876" s="122" t="s">
        <v>2310</v>
      </c>
      <c r="F876" s="122" t="s">
        <v>13</v>
      </c>
      <c r="G876" s="122">
        <v>378797</v>
      </c>
      <c r="H876" s="126"/>
      <c r="I876" s="130" t="s">
        <v>1403</v>
      </c>
      <c r="J876" s="126"/>
      <c r="K876" s="126"/>
      <c r="L876" s="126"/>
      <c r="M876" s="126"/>
      <c r="N876" s="216">
        <v>2945</v>
      </c>
      <c r="O876" s="216">
        <v>0</v>
      </c>
      <c r="P876" s="126" t="s">
        <v>1318</v>
      </c>
    </row>
    <row r="877" spans="1:16">
      <c r="A877" s="126" t="s">
        <v>1374</v>
      </c>
      <c r="B877" s="126"/>
      <c r="C877" s="127" t="s">
        <v>1374</v>
      </c>
      <c r="D877" s="121">
        <v>43129</v>
      </c>
      <c r="E877" s="122" t="s">
        <v>2311</v>
      </c>
      <c r="F877" s="122" t="s">
        <v>13</v>
      </c>
      <c r="G877" s="122">
        <v>378799</v>
      </c>
      <c r="H877" s="126"/>
      <c r="I877" s="130" t="s">
        <v>1403</v>
      </c>
      <c r="J877" s="126"/>
      <c r="K877" s="126"/>
      <c r="L877" s="126"/>
      <c r="M877" s="126"/>
      <c r="N877" s="216">
        <v>10538.61</v>
      </c>
      <c r="O877" s="216">
        <v>0</v>
      </c>
      <c r="P877" s="126" t="s">
        <v>1318</v>
      </c>
    </row>
    <row r="878" spans="1:16">
      <c r="A878" s="126" t="s">
        <v>1374</v>
      </c>
      <c r="B878" s="126"/>
      <c r="C878" s="127" t="s">
        <v>1374</v>
      </c>
      <c r="D878" s="121">
        <v>43129</v>
      </c>
      <c r="E878" s="122" t="s">
        <v>2312</v>
      </c>
      <c r="F878" s="122" t="s">
        <v>13</v>
      </c>
      <c r="G878" s="122">
        <v>378801</v>
      </c>
      <c r="H878" s="126"/>
      <c r="I878" s="130" t="s">
        <v>1403</v>
      </c>
      <c r="J878" s="126"/>
      <c r="K878" s="126"/>
      <c r="L878" s="126"/>
      <c r="M878" s="126"/>
      <c r="N878" s="216">
        <v>45539.839999999997</v>
      </c>
      <c r="O878" s="216">
        <v>0</v>
      </c>
      <c r="P878" s="126" t="s">
        <v>1318</v>
      </c>
    </row>
    <row r="879" spans="1:16">
      <c r="A879" s="126" t="s">
        <v>1374</v>
      </c>
      <c r="B879" s="126"/>
      <c r="C879" s="127" t="s">
        <v>1374</v>
      </c>
      <c r="D879" s="121">
        <v>43129</v>
      </c>
      <c r="E879" s="122" t="s">
        <v>2313</v>
      </c>
      <c r="F879" s="122" t="s">
        <v>13</v>
      </c>
      <c r="G879" s="122">
        <v>378803</v>
      </c>
      <c r="H879" s="126"/>
      <c r="I879" s="130" t="s">
        <v>1403</v>
      </c>
      <c r="J879" s="126"/>
      <c r="K879" s="126"/>
      <c r="L879" s="126"/>
      <c r="M879" s="126"/>
      <c r="N879" s="216">
        <v>45539.839999999997</v>
      </c>
      <c r="O879" s="216">
        <v>0</v>
      </c>
      <c r="P879" s="126" t="s">
        <v>1318</v>
      </c>
    </row>
    <row r="880" spans="1:16">
      <c r="A880" s="126" t="s">
        <v>1374</v>
      </c>
      <c r="B880" s="126"/>
      <c r="C880" s="127" t="s">
        <v>1374</v>
      </c>
      <c r="D880" s="121">
        <v>43129</v>
      </c>
      <c r="E880" s="122" t="s">
        <v>2314</v>
      </c>
      <c r="F880" s="122" t="s">
        <v>13</v>
      </c>
      <c r="G880" s="122">
        <v>378805</v>
      </c>
      <c r="H880" s="126"/>
      <c r="I880" s="130" t="s">
        <v>1403</v>
      </c>
      <c r="J880" s="126"/>
      <c r="K880" s="126"/>
      <c r="L880" s="126"/>
      <c r="M880" s="126"/>
      <c r="N880" s="216">
        <v>45539.839999999997</v>
      </c>
      <c r="O880" s="216">
        <v>0</v>
      </c>
      <c r="P880" s="126" t="s">
        <v>1318</v>
      </c>
    </row>
    <row r="881" spans="1:16">
      <c r="A881" s="126" t="s">
        <v>1374</v>
      </c>
      <c r="B881" s="126"/>
      <c r="C881" s="127" t="s">
        <v>1374</v>
      </c>
      <c r="D881" s="121">
        <v>43129</v>
      </c>
      <c r="E881" s="122" t="s">
        <v>2315</v>
      </c>
      <c r="F881" s="122" t="s">
        <v>13</v>
      </c>
      <c r="G881" s="122">
        <v>378807</v>
      </c>
      <c r="H881" s="126"/>
      <c r="I881" s="130" t="s">
        <v>1403</v>
      </c>
      <c r="J881" s="126"/>
      <c r="K881" s="126"/>
      <c r="L881" s="126"/>
      <c r="M881" s="126"/>
      <c r="N881" s="216">
        <v>45539.839999999997</v>
      </c>
      <c r="O881" s="216">
        <v>0</v>
      </c>
      <c r="P881" s="126" t="s">
        <v>1318</v>
      </c>
    </row>
    <row r="882" spans="1:16">
      <c r="A882" s="126" t="s">
        <v>1374</v>
      </c>
      <c r="B882" s="126"/>
      <c r="C882" s="127" t="s">
        <v>1374</v>
      </c>
      <c r="D882" s="121">
        <v>43129</v>
      </c>
      <c r="E882" s="122" t="s">
        <v>2316</v>
      </c>
      <c r="F882" s="122" t="s">
        <v>13</v>
      </c>
      <c r="G882" s="122">
        <v>378809</v>
      </c>
      <c r="H882" s="126"/>
      <c r="I882" s="130" t="s">
        <v>1403</v>
      </c>
      <c r="J882" s="126"/>
      <c r="K882" s="126"/>
      <c r="L882" s="126"/>
      <c r="M882" s="126"/>
      <c r="N882" s="216">
        <v>4503.8</v>
      </c>
      <c r="O882" s="216">
        <v>0</v>
      </c>
      <c r="P882" s="126" t="s">
        <v>1318</v>
      </c>
    </row>
    <row r="883" spans="1:16">
      <c r="A883" s="126" t="s">
        <v>1374</v>
      </c>
      <c r="B883" s="126"/>
      <c r="C883" s="127" t="s">
        <v>1374</v>
      </c>
      <c r="D883" s="121">
        <v>43129</v>
      </c>
      <c r="E883" s="122" t="s">
        <v>2317</v>
      </c>
      <c r="F883" s="122" t="s">
        <v>13</v>
      </c>
      <c r="G883" s="122">
        <v>378811</v>
      </c>
      <c r="H883" s="126"/>
      <c r="I883" s="130" t="s">
        <v>1403</v>
      </c>
      <c r="J883" s="126"/>
      <c r="K883" s="126"/>
      <c r="L883" s="126"/>
      <c r="M883" s="126"/>
      <c r="N883" s="216">
        <v>5480.93</v>
      </c>
      <c r="O883" s="216">
        <v>0</v>
      </c>
      <c r="P883" s="126" t="s">
        <v>1318</v>
      </c>
    </row>
    <row r="884" spans="1:16">
      <c r="A884" s="126" t="s">
        <v>1374</v>
      </c>
      <c r="B884" s="126"/>
      <c r="C884" s="127" t="s">
        <v>1374</v>
      </c>
      <c r="D884" s="121">
        <v>43129</v>
      </c>
      <c r="E884" s="122" t="s">
        <v>2318</v>
      </c>
      <c r="F884" s="122" t="s">
        <v>13</v>
      </c>
      <c r="G884" s="122">
        <v>378813</v>
      </c>
      <c r="H884" s="126"/>
      <c r="I884" s="130" t="s">
        <v>1403</v>
      </c>
      <c r="J884" s="126"/>
      <c r="K884" s="126"/>
      <c r="L884" s="126"/>
      <c r="M884" s="126"/>
      <c r="N884" s="216">
        <v>2016.7</v>
      </c>
      <c r="O884" s="216">
        <v>0</v>
      </c>
      <c r="P884" s="126" t="s">
        <v>1318</v>
      </c>
    </row>
    <row r="885" spans="1:16">
      <c r="A885" s="126" t="s">
        <v>1374</v>
      </c>
      <c r="B885" s="126"/>
      <c r="C885" s="127" t="s">
        <v>1374</v>
      </c>
      <c r="D885" s="121">
        <v>43129</v>
      </c>
      <c r="E885" s="122" t="s">
        <v>2319</v>
      </c>
      <c r="F885" s="122" t="s">
        <v>13</v>
      </c>
      <c r="G885" s="122">
        <v>378815</v>
      </c>
      <c r="H885" s="126"/>
      <c r="I885" s="130" t="s">
        <v>1403</v>
      </c>
      <c r="J885" s="126"/>
      <c r="K885" s="126"/>
      <c r="L885" s="126"/>
      <c r="M885" s="126"/>
      <c r="N885" s="216">
        <v>5706.22</v>
      </c>
      <c r="O885" s="216">
        <v>0</v>
      </c>
      <c r="P885" s="126" t="s">
        <v>1318</v>
      </c>
    </row>
    <row r="886" spans="1:16">
      <c r="A886" s="126" t="s">
        <v>1374</v>
      </c>
      <c r="B886" s="126"/>
      <c r="C886" s="127" t="s">
        <v>1374</v>
      </c>
      <c r="D886" s="121">
        <v>43129</v>
      </c>
      <c r="E886" s="122" t="s">
        <v>2320</v>
      </c>
      <c r="F886" s="122" t="s">
        <v>13</v>
      </c>
      <c r="G886" s="122">
        <v>378817</v>
      </c>
      <c r="H886" s="126"/>
      <c r="I886" s="130" t="s">
        <v>1403</v>
      </c>
      <c r="J886" s="126"/>
      <c r="K886" s="126"/>
      <c r="L886" s="126"/>
      <c r="M886" s="126"/>
      <c r="N886" s="216">
        <v>12743.41</v>
      </c>
      <c r="O886" s="216">
        <v>0</v>
      </c>
      <c r="P886" s="126" t="s">
        <v>1318</v>
      </c>
    </row>
    <row r="887" spans="1:16">
      <c r="A887" s="126" t="s">
        <v>1374</v>
      </c>
      <c r="B887" s="126"/>
      <c r="C887" s="127" t="s">
        <v>1374</v>
      </c>
      <c r="D887" s="121">
        <v>43129</v>
      </c>
      <c r="E887" s="122" t="s">
        <v>2321</v>
      </c>
      <c r="F887" s="122" t="s">
        <v>13</v>
      </c>
      <c r="G887" s="122">
        <v>378819</v>
      </c>
      <c r="H887" s="126"/>
      <c r="I887" s="130" t="s">
        <v>1403</v>
      </c>
      <c r="J887" s="126"/>
      <c r="K887" s="126"/>
      <c r="L887" s="126"/>
      <c r="M887" s="126"/>
      <c r="N887" s="216">
        <v>15672.9</v>
      </c>
      <c r="O887" s="216">
        <v>0</v>
      </c>
      <c r="P887" s="126" t="s">
        <v>1318</v>
      </c>
    </row>
    <row r="888" spans="1:16">
      <c r="A888" s="126" t="s">
        <v>1374</v>
      </c>
      <c r="B888" s="126"/>
      <c r="C888" s="127" t="s">
        <v>1374</v>
      </c>
      <c r="D888" s="121">
        <v>43129</v>
      </c>
      <c r="E888" s="122" t="s">
        <v>2322</v>
      </c>
      <c r="F888" s="122" t="s">
        <v>13</v>
      </c>
      <c r="G888" s="122">
        <v>378821</v>
      </c>
      <c r="H888" s="126"/>
      <c r="I888" s="130" t="s">
        <v>1403</v>
      </c>
      <c r="J888" s="126"/>
      <c r="K888" s="126"/>
      <c r="L888" s="126"/>
      <c r="M888" s="126"/>
      <c r="N888" s="216">
        <v>42594.84</v>
      </c>
      <c r="O888" s="216">
        <v>0</v>
      </c>
      <c r="P888" s="126" t="s">
        <v>1318</v>
      </c>
    </row>
    <row r="889" spans="1:16">
      <c r="A889" s="126" t="s">
        <v>1374</v>
      </c>
      <c r="B889" s="126"/>
      <c r="C889" s="127" t="s">
        <v>1374</v>
      </c>
      <c r="D889" s="121">
        <v>43129</v>
      </c>
      <c r="E889" s="122" t="s">
        <v>2323</v>
      </c>
      <c r="F889" s="122" t="s">
        <v>13</v>
      </c>
      <c r="G889" s="122">
        <v>378629</v>
      </c>
      <c r="H889" s="126"/>
      <c r="I889" s="130" t="s">
        <v>1403</v>
      </c>
      <c r="J889" s="126"/>
      <c r="K889" s="126"/>
      <c r="L889" s="126"/>
      <c r="M889" s="126"/>
      <c r="N889" s="216">
        <v>160833.10999999999</v>
      </c>
      <c r="O889" s="216">
        <v>0</v>
      </c>
      <c r="P889" s="126" t="s">
        <v>1318</v>
      </c>
    </row>
    <row r="890" spans="1:16">
      <c r="A890" s="126" t="s">
        <v>1374</v>
      </c>
      <c r="B890" s="126"/>
      <c r="C890" s="127" t="s">
        <v>1374</v>
      </c>
      <c r="D890" s="121">
        <v>43129</v>
      </c>
      <c r="E890" s="122" t="s">
        <v>2324</v>
      </c>
      <c r="F890" s="122" t="s">
        <v>13</v>
      </c>
      <c r="G890" s="122">
        <v>378631</v>
      </c>
      <c r="H890" s="126"/>
      <c r="I890" s="130" t="s">
        <v>1403</v>
      </c>
      <c r="J890" s="126"/>
      <c r="K890" s="126"/>
      <c r="L890" s="126"/>
      <c r="M890" s="126"/>
      <c r="N890" s="216">
        <v>4480042.84</v>
      </c>
      <c r="O890" s="216">
        <v>0</v>
      </c>
      <c r="P890" s="126" t="s">
        <v>1318</v>
      </c>
    </row>
    <row r="891" spans="1:16">
      <c r="A891" s="126" t="s">
        <v>1374</v>
      </c>
      <c r="B891" s="126"/>
      <c r="C891" s="127" t="s">
        <v>1374</v>
      </c>
      <c r="D891" s="121">
        <v>43129</v>
      </c>
      <c r="E891" s="122" t="s">
        <v>2325</v>
      </c>
      <c r="F891" s="122" t="s">
        <v>13</v>
      </c>
      <c r="G891" s="122">
        <v>378633</v>
      </c>
      <c r="H891" s="126"/>
      <c r="I891" s="130" t="s">
        <v>1403</v>
      </c>
      <c r="J891" s="126"/>
      <c r="K891" s="126"/>
      <c r="L891" s="126"/>
      <c r="M891" s="126"/>
      <c r="N891" s="216">
        <v>1339091.83</v>
      </c>
      <c r="O891" s="216">
        <v>0</v>
      </c>
      <c r="P891" s="126" t="s">
        <v>1318</v>
      </c>
    </row>
    <row r="892" spans="1:16">
      <c r="A892" s="126" t="s">
        <v>1374</v>
      </c>
      <c r="B892" s="126"/>
      <c r="C892" s="127" t="s">
        <v>1374</v>
      </c>
      <c r="D892" s="121">
        <v>43129</v>
      </c>
      <c r="E892" s="122" t="s">
        <v>2326</v>
      </c>
      <c r="F892" s="122" t="s">
        <v>13</v>
      </c>
      <c r="G892" s="122">
        <v>378635</v>
      </c>
      <c r="H892" s="126"/>
      <c r="I892" s="130" t="s">
        <v>1403</v>
      </c>
      <c r="J892" s="126"/>
      <c r="K892" s="126"/>
      <c r="L892" s="126"/>
      <c r="M892" s="126"/>
      <c r="N892" s="216">
        <v>1027798.13</v>
      </c>
      <c r="O892" s="216">
        <v>0</v>
      </c>
      <c r="P892" s="126" t="s">
        <v>1318</v>
      </c>
    </row>
    <row r="893" spans="1:16">
      <c r="A893" s="126" t="s">
        <v>1374</v>
      </c>
      <c r="B893" s="126"/>
      <c r="C893" s="127" t="s">
        <v>1374</v>
      </c>
      <c r="D893" s="121">
        <v>43129</v>
      </c>
      <c r="E893" s="122" t="s">
        <v>2327</v>
      </c>
      <c r="F893" s="122" t="s">
        <v>13</v>
      </c>
      <c r="G893" s="122">
        <v>378637</v>
      </c>
      <c r="H893" s="126"/>
      <c r="I893" s="130" t="s">
        <v>1403</v>
      </c>
      <c r="J893" s="126"/>
      <c r="K893" s="126"/>
      <c r="L893" s="126"/>
      <c r="M893" s="126"/>
      <c r="N893" s="216">
        <v>676676.23</v>
      </c>
      <c r="O893" s="216">
        <v>0</v>
      </c>
      <c r="P893" s="126" t="s">
        <v>1318</v>
      </c>
    </row>
    <row r="894" spans="1:16">
      <c r="A894" s="126" t="s">
        <v>1374</v>
      </c>
      <c r="B894" s="126"/>
      <c r="C894" s="127" t="s">
        <v>1374</v>
      </c>
      <c r="D894" s="121">
        <v>43129</v>
      </c>
      <c r="E894" s="122" t="s">
        <v>2328</v>
      </c>
      <c r="F894" s="122" t="s">
        <v>13</v>
      </c>
      <c r="G894" s="122">
        <v>378639</v>
      </c>
      <c r="H894" s="126"/>
      <c r="I894" s="130" t="s">
        <v>1403</v>
      </c>
      <c r="J894" s="126"/>
      <c r="K894" s="126"/>
      <c r="L894" s="126"/>
      <c r="M894" s="126"/>
      <c r="N894" s="216">
        <v>2326216.94</v>
      </c>
      <c r="O894" s="216">
        <v>0</v>
      </c>
      <c r="P894" s="126" t="s">
        <v>1318</v>
      </c>
    </row>
    <row r="895" spans="1:16">
      <c r="A895" s="126" t="s">
        <v>1374</v>
      </c>
      <c r="B895" s="126"/>
      <c r="C895" s="127" t="s">
        <v>1374</v>
      </c>
      <c r="D895" s="121">
        <v>43129</v>
      </c>
      <c r="E895" s="122" t="s">
        <v>2329</v>
      </c>
      <c r="F895" s="122" t="s">
        <v>13</v>
      </c>
      <c r="G895" s="122">
        <v>378641</v>
      </c>
      <c r="H895" s="126"/>
      <c r="I895" s="130" t="s">
        <v>1403</v>
      </c>
      <c r="J895" s="126"/>
      <c r="K895" s="126"/>
      <c r="L895" s="126"/>
      <c r="M895" s="126"/>
      <c r="N895" s="216">
        <v>2350932.36</v>
      </c>
      <c r="O895" s="216">
        <v>0</v>
      </c>
      <c r="P895" s="126" t="s">
        <v>1318</v>
      </c>
    </row>
    <row r="896" spans="1:16">
      <c r="A896" s="126" t="s">
        <v>1374</v>
      </c>
      <c r="B896" s="126"/>
      <c r="C896" s="127" t="s">
        <v>1374</v>
      </c>
      <c r="D896" s="121">
        <v>43129</v>
      </c>
      <c r="E896" s="122" t="s">
        <v>2330</v>
      </c>
      <c r="F896" s="122" t="s">
        <v>13</v>
      </c>
      <c r="G896" s="122">
        <v>378643</v>
      </c>
      <c r="H896" s="126"/>
      <c r="I896" s="130" t="s">
        <v>1403</v>
      </c>
      <c r="J896" s="126"/>
      <c r="K896" s="126"/>
      <c r="L896" s="126"/>
      <c r="M896" s="126"/>
      <c r="N896" s="216">
        <v>1991480.78</v>
      </c>
      <c r="O896" s="216">
        <v>0</v>
      </c>
      <c r="P896" s="126" t="s">
        <v>1318</v>
      </c>
    </row>
    <row r="897" spans="1:16">
      <c r="A897" s="126" t="s">
        <v>1374</v>
      </c>
      <c r="B897" s="126"/>
      <c r="C897" s="127" t="s">
        <v>1374</v>
      </c>
      <c r="D897" s="121">
        <v>43129</v>
      </c>
      <c r="E897" s="122" t="s">
        <v>2331</v>
      </c>
      <c r="F897" s="122" t="s">
        <v>13</v>
      </c>
      <c r="G897" s="122">
        <v>378645</v>
      </c>
      <c r="H897" s="126"/>
      <c r="I897" s="130" t="s">
        <v>1403</v>
      </c>
      <c r="J897" s="126"/>
      <c r="K897" s="126"/>
      <c r="L897" s="126"/>
      <c r="M897" s="126"/>
      <c r="N897" s="216">
        <v>2247403.98</v>
      </c>
      <c r="O897" s="216">
        <v>0</v>
      </c>
      <c r="P897" s="126" t="s">
        <v>1318</v>
      </c>
    </row>
    <row r="898" spans="1:16">
      <c r="A898" s="126" t="s">
        <v>1374</v>
      </c>
      <c r="B898" s="126"/>
      <c r="C898" s="127" t="s">
        <v>1374</v>
      </c>
      <c r="D898" s="121">
        <v>43129</v>
      </c>
      <c r="E898" s="122" t="s">
        <v>2332</v>
      </c>
      <c r="F898" s="122" t="s">
        <v>13</v>
      </c>
      <c r="G898" s="122">
        <v>378647</v>
      </c>
      <c r="H898" s="126"/>
      <c r="I898" s="130" t="s">
        <v>1403</v>
      </c>
      <c r="J898" s="126"/>
      <c r="K898" s="126"/>
      <c r="L898" s="126"/>
      <c r="M898" s="126"/>
      <c r="N898" s="216">
        <v>18609674.300000001</v>
      </c>
      <c r="O898" s="216">
        <v>0</v>
      </c>
      <c r="P898" s="126" t="s">
        <v>1318</v>
      </c>
    </row>
    <row r="899" spans="1:16">
      <c r="A899" s="126" t="s">
        <v>1374</v>
      </c>
      <c r="B899" s="126"/>
      <c r="C899" s="127" t="s">
        <v>1374</v>
      </c>
      <c r="D899" s="121">
        <v>43129</v>
      </c>
      <c r="E899" s="122" t="s">
        <v>2333</v>
      </c>
      <c r="F899" s="122" t="s">
        <v>13</v>
      </c>
      <c r="G899" s="122">
        <v>378649</v>
      </c>
      <c r="H899" s="126"/>
      <c r="I899" s="130" t="s">
        <v>1403</v>
      </c>
      <c r="J899" s="126"/>
      <c r="K899" s="126"/>
      <c r="L899" s="126"/>
      <c r="M899" s="126"/>
      <c r="N899" s="216">
        <v>8157605.8399999999</v>
      </c>
      <c r="O899" s="216">
        <v>0</v>
      </c>
      <c r="P899" s="126" t="s">
        <v>1318</v>
      </c>
    </row>
    <row r="900" spans="1:16">
      <c r="A900" s="126" t="s">
        <v>1374</v>
      </c>
      <c r="B900" s="126"/>
      <c r="C900" s="127" t="s">
        <v>1374</v>
      </c>
      <c r="D900" s="121">
        <v>43129</v>
      </c>
      <c r="E900" s="122" t="s">
        <v>2334</v>
      </c>
      <c r="F900" s="122" t="s">
        <v>13</v>
      </c>
      <c r="G900" s="122">
        <v>378651</v>
      </c>
      <c r="H900" s="126"/>
      <c r="I900" s="130" t="s">
        <v>1403</v>
      </c>
      <c r="J900" s="126"/>
      <c r="K900" s="126"/>
      <c r="L900" s="126"/>
      <c r="M900" s="126"/>
      <c r="N900" s="216">
        <v>3836.94</v>
      </c>
      <c r="O900" s="216">
        <v>0</v>
      </c>
      <c r="P900" s="126" t="s">
        <v>1318</v>
      </c>
    </row>
    <row r="901" spans="1:16">
      <c r="A901" s="126" t="s">
        <v>1374</v>
      </c>
      <c r="B901" s="126"/>
      <c r="C901" s="127" t="s">
        <v>1374</v>
      </c>
      <c r="D901" s="121">
        <v>43129</v>
      </c>
      <c r="E901" s="122" t="s">
        <v>2335</v>
      </c>
      <c r="F901" s="122" t="s">
        <v>13</v>
      </c>
      <c r="G901" s="122">
        <v>378653</v>
      </c>
      <c r="H901" s="126"/>
      <c r="I901" s="130" t="s">
        <v>1403</v>
      </c>
      <c r="J901" s="126"/>
      <c r="K901" s="126"/>
      <c r="L901" s="126"/>
      <c r="M901" s="126"/>
      <c r="N901" s="216">
        <v>16580.349999999999</v>
      </c>
      <c r="O901" s="216">
        <v>0</v>
      </c>
      <c r="P901" s="126" t="s">
        <v>1318</v>
      </c>
    </row>
    <row r="902" spans="1:16">
      <c r="A902" s="126" t="s">
        <v>1374</v>
      </c>
      <c r="B902" s="126"/>
      <c r="C902" s="127" t="s">
        <v>1374</v>
      </c>
      <c r="D902" s="121">
        <v>43129</v>
      </c>
      <c r="E902" s="122" t="s">
        <v>2336</v>
      </c>
      <c r="F902" s="122" t="s">
        <v>13</v>
      </c>
      <c r="G902" s="122">
        <v>378655</v>
      </c>
      <c r="H902" s="126"/>
      <c r="I902" s="130" t="s">
        <v>1403</v>
      </c>
      <c r="J902" s="126"/>
      <c r="K902" s="126"/>
      <c r="L902" s="126"/>
      <c r="M902" s="126"/>
      <c r="N902" s="216">
        <v>3843.18</v>
      </c>
      <c r="O902" s="216">
        <v>0</v>
      </c>
      <c r="P902" s="126" t="s">
        <v>1318</v>
      </c>
    </row>
    <row r="903" spans="1:16">
      <c r="A903" s="126" t="s">
        <v>1374</v>
      </c>
      <c r="B903" s="126"/>
      <c r="C903" s="127" t="s">
        <v>1374</v>
      </c>
      <c r="D903" s="121">
        <v>43129</v>
      </c>
      <c r="E903" s="122" t="s">
        <v>2337</v>
      </c>
      <c r="F903" s="122" t="s">
        <v>13</v>
      </c>
      <c r="G903" s="122">
        <v>378657</v>
      </c>
      <c r="H903" s="126"/>
      <c r="I903" s="130" t="s">
        <v>1403</v>
      </c>
      <c r="J903" s="126"/>
      <c r="K903" s="126"/>
      <c r="L903" s="126"/>
      <c r="M903" s="126"/>
      <c r="N903" s="216">
        <v>5859.88</v>
      </c>
      <c r="O903" s="216">
        <v>0</v>
      </c>
      <c r="P903" s="126" t="s">
        <v>1318</v>
      </c>
    </row>
    <row r="904" spans="1:16">
      <c r="A904" s="126" t="s">
        <v>1374</v>
      </c>
      <c r="B904" s="126"/>
      <c r="C904" s="127" t="s">
        <v>1374</v>
      </c>
      <c r="D904" s="121">
        <v>43129</v>
      </c>
      <c r="E904" s="122" t="s">
        <v>2338</v>
      </c>
      <c r="F904" s="122" t="s">
        <v>13</v>
      </c>
      <c r="G904" s="122">
        <v>378659</v>
      </c>
      <c r="H904" s="126"/>
      <c r="I904" s="130" t="s">
        <v>1403</v>
      </c>
      <c r="J904" s="126"/>
      <c r="K904" s="126"/>
      <c r="L904" s="126"/>
      <c r="M904" s="126"/>
      <c r="N904" s="216">
        <v>29866.93</v>
      </c>
      <c r="O904" s="216">
        <v>0</v>
      </c>
      <c r="P904" s="126" t="s">
        <v>1318</v>
      </c>
    </row>
    <row r="905" spans="1:16">
      <c r="A905" s="126" t="s">
        <v>1374</v>
      </c>
      <c r="B905" s="126"/>
      <c r="C905" s="127" t="s">
        <v>1374</v>
      </c>
      <c r="D905" s="121">
        <v>43129</v>
      </c>
      <c r="E905" s="122" t="s">
        <v>2339</v>
      </c>
      <c r="F905" s="122" t="s">
        <v>13</v>
      </c>
      <c r="G905" s="122">
        <v>378661</v>
      </c>
      <c r="H905" s="126"/>
      <c r="I905" s="130" t="s">
        <v>1403</v>
      </c>
      <c r="J905" s="126"/>
      <c r="K905" s="126"/>
      <c r="L905" s="126"/>
      <c r="M905" s="126"/>
      <c r="N905" s="216">
        <v>45539.839999999997</v>
      </c>
      <c r="O905" s="216">
        <v>0</v>
      </c>
      <c r="P905" s="126" t="s">
        <v>1318</v>
      </c>
    </row>
    <row r="906" spans="1:16">
      <c r="A906" s="126" t="s">
        <v>1374</v>
      </c>
      <c r="B906" s="126"/>
      <c r="C906" s="127" t="s">
        <v>1374</v>
      </c>
      <c r="D906" s="121">
        <v>43129</v>
      </c>
      <c r="E906" s="122" t="s">
        <v>2340</v>
      </c>
      <c r="F906" s="122" t="s">
        <v>13</v>
      </c>
      <c r="G906" s="122">
        <v>378663</v>
      </c>
      <c r="H906" s="126"/>
      <c r="I906" s="130" t="s">
        <v>1403</v>
      </c>
      <c r="J906" s="126"/>
      <c r="K906" s="126"/>
      <c r="L906" s="126"/>
      <c r="M906" s="126"/>
      <c r="N906" s="216">
        <v>54384.02</v>
      </c>
      <c r="O906" s="216">
        <v>0</v>
      </c>
      <c r="P906" s="126" t="s">
        <v>1318</v>
      </c>
    </row>
    <row r="907" spans="1:16">
      <c r="A907" s="126" t="s">
        <v>1374</v>
      </c>
      <c r="B907" s="126"/>
      <c r="C907" s="127" t="s">
        <v>1374</v>
      </c>
      <c r="D907" s="121">
        <v>43129</v>
      </c>
      <c r="E907" s="122" t="s">
        <v>2341</v>
      </c>
      <c r="F907" s="122" t="s">
        <v>13</v>
      </c>
      <c r="G907" s="122">
        <v>378665</v>
      </c>
      <c r="H907" s="126"/>
      <c r="I907" s="130" t="s">
        <v>1403</v>
      </c>
      <c r="J907" s="126"/>
      <c r="K907" s="126"/>
      <c r="L907" s="126"/>
      <c r="M907" s="126"/>
      <c r="N907" s="216">
        <v>15508.13</v>
      </c>
      <c r="O907" s="216">
        <v>0</v>
      </c>
      <c r="P907" s="126" t="s">
        <v>1318</v>
      </c>
    </row>
    <row r="908" spans="1:16">
      <c r="A908" s="126" t="s">
        <v>1374</v>
      </c>
      <c r="B908" s="126"/>
      <c r="C908" s="127" t="s">
        <v>1374</v>
      </c>
      <c r="D908" s="121">
        <v>43129</v>
      </c>
      <c r="E908" s="122" t="s">
        <v>2342</v>
      </c>
      <c r="F908" s="122" t="s">
        <v>13</v>
      </c>
      <c r="G908" s="122">
        <v>378667</v>
      </c>
      <c r="H908" s="126"/>
      <c r="I908" s="130" t="s">
        <v>1403</v>
      </c>
      <c r="J908" s="126"/>
      <c r="K908" s="126"/>
      <c r="L908" s="126"/>
      <c r="M908" s="126"/>
      <c r="N908" s="216">
        <v>35001.230000000003</v>
      </c>
      <c r="O908" s="216">
        <v>0</v>
      </c>
      <c r="P908" s="126" t="s">
        <v>1318</v>
      </c>
    </row>
    <row r="909" spans="1:16">
      <c r="A909" s="126" t="s">
        <v>1374</v>
      </c>
      <c r="B909" s="126"/>
      <c r="C909" s="127" t="s">
        <v>1374</v>
      </c>
      <c r="D909" s="121">
        <v>43129</v>
      </c>
      <c r="E909" s="122" t="s">
        <v>2343</v>
      </c>
      <c r="F909" s="122" t="s">
        <v>13</v>
      </c>
      <c r="G909" s="122">
        <v>378669</v>
      </c>
      <c r="H909" s="126"/>
      <c r="I909" s="130" t="s">
        <v>1403</v>
      </c>
      <c r="J909" s="126"/>
      <c r="K909" s="126"/>
      <c r="L909" s="126"/>
      <c r="M909" s="126"/>
      <c r="N909" s="216">
        <v>2487050.06</v>
      </c>
      <c r="O909" s="216">
        <v>0</v>
      </c>
      <c r="P909" s="126" t="s">
        <v>1318</v>
      </c>
    </row>
    <row r="910" spans="1:16">
      <c r="A910" s="126" t="s">
        <v>1374</v>
      </c>
      <c r="B910" s="126"/>
      <c r="C910" s="127" t="s">
        <v>1374</v>
      </c>
      <c r="D910" s="121">
        <v>43129</v>
      </c>
      <c r="E910" s="122" t="s">
        <v>2344</v>
      </c>
      <c r="F910" s="122" t="s">
        <v>13</v>
      </c>
      <c r="G910" s="122">
        <v>378671</v>
      </c>
      <c r="H910" s="126"/>
      <c r="I910" s="130" t="s">
        <v>1403</v>
      </c>
      <c r="J910" s="126"/>
      <c r="K910" s="126"/>
      <c r="L910" s="126"/>
      <c r="M910" s="126"/>
      <c r="N910" s="216">
        <v>6830975.2000000002</v>
      </c>
      <c r="O910" s="216">
        <v>0</v>
      </c>
      <c r="P910" s="126" t="s">
        <v>1318</v>
      </c>
    </row>
    <row r="911" spans="1:16">
      <c r="A911" s="126" t="s">
        <v>1374</v>
      </c>
      <c r="B911" s="126"/>
      <c r="C911" s="127" t="s">
        <v>1374</v>
      </c>
      <c r="D911" s="121">
        <v>43129</v>
      </c>
      <c r="E911" s="122" t="s">
        <v>2345</v>
      </c>
      <c r="F911" s="122" t="s">
        <v>13</v>
      </c>
      <c r="G911" s="122">
        <v>378673</v>
      </c>
      <c r="H911" s="126"/>
      <c r="I911" s="130" t="s">
        <v>1403</v>
      </c>
      <c r="J911" s="126"/>
      <c r="K911" s="126"/>
      <c r="L911" s="126"/>
      <c r="M911" s="126"/>
      <c r="N911" s="216">
        <v>6830975.2000000002</v>
      </c>
      <c r="O911" s="216">
        <v>0</v>
      </c>
      <c r="P911" s="126" t="s">
        <v>1318</v>
      </c>
    </row>
    <row r="912" spans="1:16">
      <c r="A912" s="126" t="s">
        <v>1374</v>
      </c>
      <c r="B912" s="126"/>
      <c r="C912" s="127" t="s">
        <v>1374</v>
      </c>
      <c r="D912" s="121">
        <v>43129</v>
      </c>
      <c r="E912" s="122" t="s">
        <v>2346</v>
      </c>
      <c r="F912" s="122" t="s">
        <v>13</v>
      </c>
      <c r="G912" s="122">
        <v>378675</v>
      </c>
      <c r="H912" s="126"/>
      <c r="I912" s="130" t="s">
        <v>1403</v>
      </c>
      <c r="J912" s="126"/>
      <c r="K912" s="126"/>
      <c r="L912" s="126"/>
      <c r="M912" s="126"/>
      <c r="N912" s="216">
        <v>6830975.2000000002</v>
      </c>
      <c r="O912" s="216">
        <v>0</v>
      </c>
      <c r="P912" s="126" t="s">
        <v>1318</v>
      </c>
    </row>
    <row r="913" spans="1:16">
      <c r="A913" s="126" t="s">
        <v>1374</v>
      </c>
      <c r="B913" s="126"/>
      <c r="C913" s="127" t="s">
        <v>1374</v>
      </c>
      <c r="D913" s="121">
        <v>43129</v>
      </c>
      <c r="E913" s="122" t="s">
        <v>2347</v>
      </c>
      <c r="F913" s="122" t="s">
        <v>13</v>
      </c>
      <c r="G913" s="122">
        <v>378677</v>
      </c>
      <c r="H913" s="126"/>
      <c r="I913" s="130" t="s">
        <v>1403</v>
      </c>
      <c r="J913" s="126"/>
      <c r="K913" s="126"/>
      <c r="L913" s="126"/>
      <c r="M913" s="126"/>
      <c r="N913" s="216">
        <v>6830975.2000000002</v>
      </c>
      <c r="O913" s="216">
        <v>0</v>
      </c>
      <c r="P913" s="126" t="s">
        <v>1318</v>
      </c>
    </row>
    <row r="914" spans="1:16">
      <c r="A914" s="126" t="s">
        <v>1374</v>
      </c>
      <c r="B914" s="126"/>
      <c r="C914" s="127" t="s">
        <v>1374</v>
      </c>
      <c r="D914" s="121">
        <v>43129</v>
      </c>
      <c r="E914" s="122" t="s">
        <v>2348</v>
      </c>
      <c r="F914" s="122" t="s">
        <v>13</v>
      </c>
      <c r="G914" s="122">
        <v>378679</v>
      </c>
      <c r="H914" s="126"/>
      <c r="I914" s="130" t="s">
        <v>1403</v>
      </c>
      <c r="J914" s="126"/>
      <c r="K914" s="126"/>
      <c r="L914" s="126"/>
      <c r="M914" s="126"/>
      <c r="N914" s="216">
        <v>5786536.5</v>
      </c>
      <c r="O914" s="216">
        <v>0</v>
      </c>
      <c r="P914" s="126" t="s">
        <v>1318</v>
      </c>
    </row>
    <row r="915" spans="1:16">
      <c r="A915" s="126" t="s">
        <v>1374</v>
      </c>
      <c r="B915" s="126"/>
      <c r="C915" s="127" t="s">
        <v>1374</v>
      </c>
      <c r="D915" s="121">
        <v>43129</v>
      </c>
      <c r="E915" s="122" t="s">
        <v>2349</v>
      </c>
      <c r="F915" s="122" t="s">
        <v>13</v>
      </c>
      <c r="G915" s="122">
        <v>378681</v>
      </c>
      <c r="H915" s="126"/>
      <c r="I915" s="130" t="s">
        <v>1403</v>
      </c>
      <c r="J915" s="126"/>
      <c r="K915" s="126"/>
      <c r="L915" s="126"/>
      <c r="M915" s="126"/>
      <c r="N915" s="216">
        <v>5786536.5</v>
      </c>
      <c r="O915" s="216">
        <v>0</v>
      </c>
      <c r="P915" s="126" t="s">
        <v>1318</v>
      </c>
    </row>
    <row r="916" spans="1:16">
      <c r="A916" s="126" t="s">
        <v>1374</v>
      </c>
      <c r="B916" s="126"/>
      <c r="C916" s="127" t="s">
        <v>1374</v>
      </c>
      <c r="D916" s="121">
        <v>43129</v>
      </c>
      <c r="E916" s="122" t="s">
        <v>2350</v>
      </c>
      <c r="F916" s="122" t="s">
        <v>13</v>
      </c>
      <c r="G916" s="122">
        <v>378683</v>
      </c>
      <c r="H916" s="126"/>
      <c r="I916" s="130" t="s">
        <v>1403</v>
      </c>
      <c r="J916" s="126"/>
      <c r="K916" s="126"/>
      <c r="L916" s="126"/>
      <c r="M916" s="126"/>
      <c r="N916" s="216">
        <v>5786536.5</v>
      </c>
      <c r="O916" s="216">
        <v>0</v>
      </c>
      <c r="P916" s="126" t="s">
        <v>1318</v>
      </c>
    </row>
    <row r="917" spans="1:16">
      <c r="A917" s="126" t="s">
        <v>1374</v>
      </c>
      <c r="B917" s="126"/>
      <c r="C917" s="127" t="s">
        <v>1374</v>
      </c>
      <c r="D917" s="121">
        <v>43129</v>
      </c>
      <c r="E917" s="122" t="s">
        <v>2351</v>
      </c>
      <c r="F917" s="122" t="s">
        <v>13</v>
      </c>
      <c r="G917" s="122">
        <v>378685</v>
      </c>
      <c r="H917" s="126"/>
      <c r="I917" s="130" t="s">
        <v>1403</v>
      </c>
      <c r="J917" s="126"/>
      <c r="K917" s="126"/>
      <c r="L917" s="126"/>
      <c r="M917" s="126"/>
      <c r="N917" s="216">
        <v>5786536.5</v>
      </c>
      <c r="O917" s="216">
        <v>0</v>
      </c>
      <c r="P917" s="126" t="s">
        <v>1318</v>
      </c>
    </row>
    <row r="918" spans="1:16">
      <c r="A918" s="126" t="s">
        <v>1374</v>
      </c>
      <c r="B918" s="126"/>
      <c r="C918" s="127" t="s">
        <v>1374</v>
      </c>
      <c r="D918" s="121">
        <v>43129</v>
      </c>
      <c r="E918" s="122" t="s">
        <v>2352</v>
      </c>
      <c r="F918" s="122" t="s">
        <v>13</v>
      </c>
      <c r="G918" s="122">
        <v>378687</v>
      </c>
      <c r="H918" s="126"/>
      <c r="I918" s="130" t="s">
        <v>1403</v>
      </c>
      <c r="J918" s="126"/>
      <c r="K918" s="126"/>
      <c r="L918" s="126"/>
      <c r="M918" s="126"/>
      <c r="N918" s="216">
        <v>15893402.279999999</v>
      </c>
      <c r="O918" s="216">
        <v>0</v>
      </c>
      <c r="P918" s="126" t="s">
        <v>1318</v>
      </c>
    </row>
    <row r="919" spans="1:16">
      <c r="A919" s="126" t="s">
        <v>1374</v>
      </c>
      <c r="B919" s="126"/>
      <c r="C919" s="127" t="s">
        <v>1374</v>
      </c>
      <c r="D919" s="121">
        <v>43129</v>
      </c>
      <c r="E919" s="122" t="s">
        <v>2353</v>
      </c>
      <c r="F919" s="122" t="s">
        <v>13</v>
      </c>
      <c r="G919" s="122">
        <v>378689</v>
      </c>
      <c r="H919" s="126"/>
      <c r="I919" s="130" t="s">
        <v>1403</v>
      </c>
      <c r="J919" s="126"/>
      <c r="K919" s="126"/>
      <c r="L919" s="126"/>
      <c r="M919" s="126"/>
      <c r="N919" s="216">
        <v>15893402.279999999</v>
      </c>
      <c r="O919" s="216">
        <v>0</v>
      </c>
      <c r="P919" s="126" t="s">
        <v>1318</v>
      </c>
    </row>
    <row r="920" spans="1:16">
      <c r="A920" s="126" t="s">
        <v>1374</v>
      </c>
      <c r="B920" s="126"/>
      <c r="C920" s="127" t="s">
        <v>1374</v>
      </c>
      <c r="D920" s="121">
        <v>43129</v>
      </c>
      <c r="E920" s="122" t="s">
        <v>2354</v>
      </c>
      <c r="F920" s="122" t="s">
        <v>13</v>
      </c>
      <c r="G920" s="122">
        <v>378691</v>
      </c>
      <c r="H920" s="126"/>
      <c r="I920" s="130" t="s">
        <v>1403</v>
      </c>
      <c r="J920" s="126"/>
      <c r="K920" s="126"/>
      <c r="L920" s="126"/>
      <c r="M920" s="126"/>
      <c r="N920" s="216">
        <v>15893402.279999999</v>
      </c>
      <c r="O920" s="216">
        <v>0</v>
      </c>
      <c r="P920" s="126" t="s">
        <v>1318</v>
      </c>
    </row>
    <row r="921" spans="1:16">
      <c r="A921" s="126" t="s">
        <v>1374</v>
      </c>
      <c r="B921" s="126"/>
      <c r="C921" s="127" t="s">
        <v>1374</v>
      </c>
      <c r="D921" s="121">
        <v>43129</v>
      </c>
      <c r="E921" s="122" t="s">
        <v>2355</v>
      </c>
      <c r="F921" s="122" t="s">
        <v>13</v>
      </c>
      <c r="G921" s="122">
        <v>378693</v>
      </c>
      <c r="H921" s="126"/>
      <c r="I921" s="130" t="s">
        <v>1403</v>
      </c>
      <c r="J921" s="126"/>
      <c r="K921" s="126"/>
      <c r="L921" s="126"/>
      <c r="M921" s="126"/>
      <c r="N921" s="216">
        <v>15893402.279999999</v>
      </c>
      <c r="O921" s="216">
        <v>0</v>
      </c>
      <c r="P921" s="126" t="s">
        <v>1318</v>
      </c>
    </row>
    <row r="922" spans="1:16">
      <c r="A922" s="126" t="s">
        <v>1374</v>
      </c>
      <c r="B922" s="126"/>
      <c r="C922" s="127" t="s">
        <v>1374</v>
      </c>
      <c r="D922" s="121">
        <v>43129</v>
      </c>
      <c r="E922" s="122" t="s">
        <v>2356</v>
      </c>
      <c r="F922" s="122" t="s">
        <v>13</v>
      </c>
      <c r="G922" s="122">
        <v>378695</v>
      </c>
      <c r="H922" s="126"/>
      <c r="I922" s="130" t="s">
        <v>1403</v>
      </c>
      <c r="J922" s="126"/>
      <c r="K922" s="126"/>
      <c r="L922" s="126"/>
      <c r="M922" s="126"/>
      <c r="N922" s="216">
        <v>2924080.21</v>
      </c>
      <c r="O922" s="216">
        <v>0</v>
      </c>
      <c r="P922" s="126" t="s">
        <v>1318</v>
      </c>
    </row>
    <row r="923" spans="1:16">
      <c r="A923" s="126" t="s">
        <v>1374</v>
      </c>
      <c r="B923" s="126"/>
      <c r="C923" s="127" t="s">
        <v>1374</v>
      </c>
      <c r="D923" s="121">
        <v>43129</v>
      </c>
      <c r="E923" s="122" t="s">
        <v>2357</v>
      </c>
      <c r="F923" s="122" t="s">
        <v>13</v>
      </c>
      <c r="G923" s="122">
        <v>378697</v>
      </c>
      <c r="H923" s="126"/>
      <c r="I923" s="130" t="s">
        <v>1403</v>
      </c>
      <c r="J923" s="126"/>
      <c r="K923" s="126"/>
      <c r="L923" s="126"/>
      <c r="M923" s="126"/>
      <c r="N923" s="216">
        <v>2924080.21</v>
      </c>
      <c r="O923" s="216">
        <v>0</v>
      </c>
      <c r="P923" s="126" t="s">
        <v>1318</v>
      </c>
    </row>
    <row r="924" spans="1:16">
      <c r="A924" s="126" t="s">
        <v>1374</v>
      </c>
      <c r="B924" s="126"/>
      <c r="C924" s="127" t="s">
        <v>1374</v>
      </c>
      <c r="D924" s="121">
        <v>43129</v>
      </c>
      <c r="E924" s="122" t="s">
        <v>2358</v>
      </c>
      <c r="F924" s="122" t="s">
        <v>13</v>
      </c>
      <c r="G924" s="122">
        <v>378699</v>
      </c>
      <c r="H924" s="126"/>
      <c r="I924" s="130" t="s">
        <v>1403</v>
      </c>
      <c r="J924" s="126"/>
      <c r="K924" s="126"/>
      <c r="L924" s="126"/>
      <c r="M924" s="126"/>
      <c r="N924" s="216">
        <v>2924080.21</v>
      </c>
      <c r="O924" s="216">
        <v>0</v>
      </c>
      <c r="P924" s="126" t="s">
        <v>1318</v>
      </c>
    </row>
    <row r="925" spans="1:16">
      <c r="A925" s="126" t="s">
        <v>1374</v>
      </c>
      <c r="B925" s="126"/>
      <c r="C925" s="127" t="s">
        <v>1374</v>
      </c>
      <c r="D925" s="121">
        <v>43129</v>
      </c>
      <c r="E925" s="122" t="s">
        <v>2359</v>
      </c>
      <c r="F925" s="122" t="s">
        <v>13</v>
      </c>
      <c r="G925" s="122">
        <v>378701</v>
      </c>
      <c r="H925" s="126"/>
      <c r="I925" s="130" t="s">
        <v>1403</v>
      </c>
      <c r="J925" s="126"/>
      <c r="K925" s="126"/>
      <c r="L925" s="126"/>
      <c r="M925" s="126"/>
      <c r="N925" s="216">
        <v>2924080.21</v>
      </c>
      <c r="O925" s="216">
        <v>0</v>
      </c>
      <c r="P925" s="126" t="s">
        <v>1318</v>
      </c>
    </row>
    <row r="926" spans="1:16">
      <c r="A926" s="126" t="s">
        <v>1374</v>
      </c>
      <c r="B926" s="126"/>
      <c r="C926" s="127" t="s">
        <v>1374</v>
      </c>
      <c r="D926" s="121">
        <v>43129</v>
      </c>
      <c r="E926" s="122" t="s">
        <v>2360</v>
      </c>
      <c r="F926" s="122" t="s">
        <v>13</v>
      </c>
      <c r="G926" s="122">
        <v>378703</v>
      </c>
      <c r="H926" s="126"/>
      <c r="I926" s="130" t="s">
        <v>1403</v>
      </c>
      <c r="J926" s="126"/>
      <c r="K926" s="126"/>
      <c r="L926" s="126"/>
      <c r="M926" s="126"/>
      <c r="N926" s="216">
        <v>1631112.76</v>
      </c>
      <c r="O926" s="216">
        <v>0</v>
      </c>
      <c r="P926" s="126" t="s">
        <v>1318</v>
      </c>
    </row>
    <row r="927" spans="1:16">
      <c r="A927" s="126" t="s">
        <v>1374</v>
      </c>
      <c r="B927" s="126"/>
      <c r="C927" s="127" t="s">
        <v>1374</v>
      </c>
      <c r="D927" s="121">
        <v>43129</v>
      </c>
      <c r="E927" s="122" t="s">
        <v>2361</v>
      </c>
      <c r="F927" s="122" t="s">
        <v>13</v>
      </c>
      <c r="G927" s="122">
        <v>378705</v>
      </c>
      <c r="H927" s="126"/>
      <c r="I927" s="130" t="s">
        <v>1403</v>
      </c>
      <c r="J927" s="126"/>
      <c r="K927" s="126"/>
      <c r="L927" s="126"/>
      <c r="M927" s="126"/>
      <c r="N927" s="216">
        <v>2606613.34</v>
      </c>
      <c r="O927" s="216">
        <v>0</v>
      </c>
      <c r="P927" s="126" t="s">
        <v>1318</v>
      </c>
    </row>
    <row r="928" spans="1:16">
      <c r="A928" s="126" t="s">
        <v>1374</v>
      </c>
      <c r="B928" s="126"/>
      <c r="C928" s="127" t="s">
        <v>1374</v>
      </c>
      <c r="D928" s="121">
        <v>43129</v>
      </c>
      <c r="E928" s="122" t="s">
        <v>2362</v>
      </c>
      <c r="F928" s="122" t="s">
        <v>13</v>
      </c>
      <c r="G928" s="122">
        <v>378707</v>
      </c>
      <c r="H928" s="126"/>
      <c r="I928" s="130" t="s">
        <v>1403</v>
      </c>
      <c r="J928" s="126"/>
      <c r="K928" s="126"/>
      <c r="L928" s="126"/>
      <c r="M928" s="126"/>
      <c r="N928" s="216">
        <v>575540.9</v>
      </c>
      <c r="O928" s="216">
        <v>0</v>
      </c>
      <c r="P928" s="126" t="s">
        <v>1318</v>
      </c>
    </row>
    <row r="929" spans="1:16">
      <c r="A929" s="126" t="s">
        <v>1374</v>
      </c>
      <c r="B929" s="126"/>
      <c r="C929" s="127" t="s">
        <v>1374</v>
      </c>
      <c r="D929" s="121">
        <v>43129</v>
      </c>
      <c r="E929" s="122" t="s">
        <v>2363</v>
      </c>
      <c r="F929" s="122" t="s">
        <v>13</v>
      </c>
      <c r="G929" s="122">
        <v>378709</v>
      </c>
      <c r="H929" s="126"/>
      <c r="I929" s="130" t="s">
        <v>1403</v>
      </c>
      <c r="J929" s="126"/>
      <c r="K929" s="126"/>
      <c r="L929" s="126"/>
      <c r="M929" s="126"/>
      <c r="N929" s="216">
        <v>1580790.69</v>
      </c>
      <c r="O929" s="216">
        <v>0</v>
      </c>
      <c r="P929" s="126" t="s">
        <v>1318</v>
      </c>
    </row>
    <row r="930" spans="1:16">
      <c r="A930" s="126" t="s">
        <v>1374</v>
      </c>
      <c r="B930" s="126"/>
      <c r="C930" s="127" t="s">
        <v>1374</v>
      </c>
      <c r="D930" s="121">
        <v>43129</v>
      </c>
      <c r="E930" s="122" t="s">
        <v>2364</v>
      </c>
      <c r="F930" s="122" t="s">
        <v>13</v>
      </c>
      <c r="G930" s="122">
        <v>378711</v>
      </c>
      <c r="H930" s="126"/>
      <c r="I930" s="130" t="s">
        <v>1403</v>
      </c>
      <c r="J930" s="126"/>
      <c r="K930" s="126"/>
      <c r="L930" s="126"/>
      <c r="M930" s="126"/>
      <c r="N930" s="216">
        <v>7159369.7800000003</v>
      </c>
      <c r="O930" s="216">
        <v>0</v>
      </c>
      <c r="P930" s="126" t="s">
        <v>1318</v>
      </c>
    </row>
    <row r="931" spans="1:16">
      <c r="A931" s="126" t="s">
        <v>1374</v>
      </c>
      <c r="B931" s="126"/>
      <c r="C931" s="127" t="s">
        <v>1374</v>
      </c>
      <c r="D931" s="121">
        <v>43129</v>
      </c>
      <c r="E931" s="122" t="s">
        <v>2365</v>
      </c>
      <c r="F931" s="122" t="s">
        <v>13</v>
      </c>
      <c r="G931" s="122">
        <v>378713</v>
      </c>
      <c r="H931" s="126"/>
      <c r="I931" s="130" t="s">
        <v>1403</v>
      </c>
      <c r="J931" s="126"/>
      <c r="K931" s="126"/>
      <c r="L931" s="126"/>
      <c r="M931" s="126"/>
      <c r="N931" s="216">
        <v>441747.02</v>
      </c>
      <c r="O931" s="216">
        <v>0</v>
      </c>
      <c r="P931" s="126" t="s">
        <v>1318</v>
      </c>
    </row>
    <row r="932" spans="1:16">
      <c r="A932" s="126" t="s">
        <v>1374</v>
      </c>
      <c r="B932" s="126"/>
      <c r="C932" s="127" t="s">
        <v>1374</v>
      </c>
      <c r="D932" s="121">
        <v>43129</v>
      </c>
      <c r="E932" s="122" t="s">
        <v>2366</v>
      </c>
      <c r="F932" s="122" t="s">
        <v>13</v>
      </c>
      <c r="G932" s="122">
        <v>378715</v>
      </c>
      <c r="H932" s="126"/>
      <c r="I932" s="130" t="s">
        <v>1403</v>
      </c>
      <c r="J932" s="126"/>
      <c r="K932" s="126"/>
      <c r="L932" s="126"/>
      <c r="M932" s="126"/>
      <c r="N932" s="216">
        <v>3795055.72</v>
      </c>
      <c r="O932" s="216">
        <v>0</v>
      </c>
      <c r="P932" s="126" t="s">
        <v>1318</v>
      </c>
    </row>
    <row r="933" spans="1:16">
      <c r="A933" s="126" t="s">
        <v>1374</v>
      </c>
      <c r="B933" s="126"/>
      <c r="C933" s="127" t="s">
        <v>1374</v>
      </c>
      <c r="D933" s="121">
        <v>43129</v>
      </c>
      <c r="E933" s="122" t="s">
        <v>2367</v>
      </c>
      <c r="F933" s="122" t="s">
        <v>13</v>
      </c>
      <c r="G933" s="122">
        <v>378717</v>
      </c>
      <c r="H933" s="126"/>
      <c r="I933" s="130" t="s">
        <v>1403</v>
      </c>
      <c r="J933" s="126"/>
      <c r="K933" s="126"/>
      <c r="L933" s="126"/>
      <c r="M933" s="126"/>
      <c r="N933" s="216">
        <v>6064720.4100000001</v>
      </c>
      <c r="O933" s="216">
        <v>0</v>
      </c>
      <c r="P933" s="126" t="s">
        <v>1318</v>
      </c>
    </row>
    <row r="934" spans="1:16">
      <c r="A934" s="126" t="s">
        <v>1374</v>
      </c>
      <c r="B934" s="126"/>
      <c r="C934" s="127" t="s">
        <v>1374</v>
      </c>
      <c r="D934" s="121">
        <v>43129</v>
      </c>
      <c r="E934" s="122" t="s">
        <v>2368</v>
      </c>
      <c r="F934" s="122" t="s">
        <v>13</v>
      </c>
      <c r="G934" s="122">
        <v>378719</v>
      </c>
      <c r="H934" s="126"/>
      <c r="I934" s="130" t="s">
        <v>1403</v>
      </c>
      <c r="J934" s="126"/>
      <c r="K934" s="126"/>
      <c r="L934" s="126"/>
      <c r="M934" s="126"/>
      <c r="N934" s="216">
        <v>374205.04</v>
      </c>
      <c r="O934" s="216">
        <v>0</v>
      </c>
      <c r="P934" s="126" t="s">
        <v>1318</v>
      </c>
    </row>
    <row r="935" spans="1:16">
      <c r="A935" s="126" t="s">
        <v>1374</v>
      </c>
      <c r="B935" s="126"/>
      <c r="C935" s="127" t="s">
        <v>1374</v>
      </c>
      <c r="D935" s="121">
        <v>43129</v>
      </c>
      <c r="E935" s="122" t="s">
        <v>2369</v>
      </c>
      <c r="F935" s="122" t="s">
        <v>13</v>
      </c>
      <c r="G935" s="122">
        <v>378721</v>
      </c>
      <c r="H935" s="126"/>
      <c r="I935" s="130" t="s">
        <v>1403</v>
      </c>
      <c r="J935" s="126"/>
      <c r="K935" s="126"/>
      <c r="L935" s="126"/>
      <c r="M935" s="126"/>
      <c r="N935" s="216">
        <v>16657467.02</v>
      </c>
      <c r="O935" s="216">
        <v>0</v>
      </c>
      <c r="P935" s="126" t="s">
        <v>1318</v>
      </c>
    </row>
    <row r="936" spans="1:16">
      <c r="A936" s="126" t="s">
        <v>1374</v>
      </c>
      <c r="B936" s="126"/>
      <c r="C936" s="127" t="s">
        <v>1374</v>
      </c>
      <c r="D936" s="121">
        <v>43129</v>
      </c>
      <c r="E936" s="122" t="s">
        <v>2370</v>
      </c>
      <c r="F936" s="122" t="s">
        <v>13</v>
      </c>
      <c r="G936" s="122">
        <v>378723</v>
      </c>
      <c r="H936" s="126"/>
      <c r="I936" s="130" t="s">
        <v>1403</v>
      </c>
      <c r="J936" s="126"/>
      <c r="K936" s="126"/>
      <c r="L936" s="126"/>
      <c r="M936" s="126"/>
      <c r="N936" s="216">
        <v>3677972.95</v>
      </c>
      <c r="O936" s="216">
        <v>0</v>
      </c>
      <c r="P936" s="126" t="s">
        <v>1318</v>
      </c>
    </row>
    <row r="937" spans="1:16">
      <c r="A937" s="126" t="s">
        <v>1374</v>
      </c>
      <c r="B937" s="126"/>
      <c r="C937" s="127" t="s">
        <v>1374</v>
      </c>
      <c r="D937" s="121">
        <v>43129</v>
      </c>
      <c r="E937" s="122" t="s">
        <v>2371</v>
      </c>
      <c r="F937" s="122" t="s">
        <v>13</v>
      </c>
      <c r="G937" s="122">
        <v>378725</v>
      </c>
      <c r="H937" s="126"/>
      <c r="I937" s="130" t="s">
        <v>1403</v>
      </c>
      <c r="J937" s="126"/>
      <c r="K937" s="126"/>
      <c r="L937" s="126"/>
      <c r="M937" s="126"/>
      <c r="N937" s="216">
        <v>10423566.4</v>
      </c>
      <c r="O937" s="216">
        <v>0</v>
      </c>
      <c r="P937" s="126" t="s">
        <v>1318</v>
      </c>
    </row>
    <row r="938" spans="1:16">
      <c r="A938" s="126" t="s">
        <v>1374</v>
      </c>
      <c r="B938" s="126"/>
      <c r="C938" s="127" t="s">
        <v>1374</v>
      </c>
      <c r="D938" s="121">
        <v>43129</v>
      </c>
      <c r="E938" s="122" t="s">
        <v>2372</v>
      </c>
      <c r="F938" s="122" t="s">
        <v>13</v>
      </c>
      <c r="G938" s="122">
        <v>378727</v>
      </c>
      <c r="H938" s="126"/>
      <c r="I938" s="130" t="s">
        <v>1403</v>
      </c>
      <c r="J938" s="126"/>
      <c r="K938" s="126"/>
      <c r="L938" s="126"/>
      <c r="M938" s="126"/>
      <c r="N938" s="216">
        <v>3064653.41</v>
      </c>
      <c r="O938" s="216">
        <v>0</v>
      </c>
      <c r="P938" s="126" t="s">
        <v>1318</v>
      </c>
    </row>
    <row r="939" spans="1:16">
      <c r="A939" s="126" t="s">
        <v>1374</v>
      </c>
      <c r="B939" s="126"/>
      <c r="C939" s="127" t="s">
        <v>1374</v>
      </c>
      <c r="D939" s="121">
        <v>43129</v>
      </c>
      <c r="E939" s="122" t="s">
        <v>2373</v>
      </c>
      <c r="F939" s="122" t="s">
        <v>13</v>
      </c>
      <c r="G939" s="122">
        <v>378729</v>
      </c>
      <c r="H939" s="126"/>
      <c r="I939" s="130" t="s">
        <v>1403</v>
      </c>
      <c r="J939" s="126"/>
      <c r="K939" s="126"/>
      <c r="L939" s="126"/>
      <c r="M939" s="126"/>
      <c r="N939" s="216">
        <v>189095.08</v>
      </c>
      <c r="O939" s="216">
        <v>0</v>
      </c>
      <c r="P939" s="126" t="s">
        <v>1318</v>
      </c>
    </row>
    <row r="940" spans="1:16">
      <c r="A940" s="126" t="s">
        <v>1374</v>
      </c>
      <c r="B940" s="126"/>
      <c r="C940" s="127" t="s">
        <v>1374</v>
      </c>
      <c r="D940" s="121">
        <v>43129</v>
      </c>
      <c r="E940" s="122" t="s">
        <v>2374</v>
      </c>
      <c r="F940" s="122" t="s">
        <v>13</v>
      </c>
      <c r="G940" s="122">
        <v>378731</v>
      </c>
      <c r="H940" s="126"/>
      <c r="I940" s="130" t="s">
        <v>1403</v>
      </c>
      <c r="J940" s="126"/>
      <c r="K940" s="126"/>
      <c r="L940" s="126"/>
      <c r="M940" s="126"/>
      <c r="N940" s="216">
        <v>1917735.64</v>
      </c>
      <c r="O940" s="216">
        <v>0</v>
      </c>
      <c r="P940" s="126" t="s">
        <v>1318</v>
      </c>
    </row>
    <row r="941" spans="1:16">
      <c r="A941" s="126" t="s">
        <v>1374</v>
      </c>
      <c r="B941" s="126"/>
      <c r="C941" s="127" t="s">
        <v>1374</v>
      </c>
      <c r="D941" s="121">
        <v>43129</v>
      </c>
      <c r="E941" s="122" t="s">
        <v>2375</v>
      </c>
      <c r="F941" s="122" t="s">
        <v>13</v>
      </c>
      <c r="G941" s="122">
        <v>378733</v>
      </c>
      <c r="H941" s="126"/>
      <c r="I941" s="130" t="s">
        <v>1403</v>
      </c>
      <c r="J941" s="126"/>
      <c r="K941" s="126"/>
      <c r="L941" s="126"/>
      <c r="M941" s="126"/>
      <c r="N941" s="216">
        <v>855937.29</v>
      </c>
      <c r="O941" s="216">
        <v>0</v>
      </c>
      <c r="P941" s="126" t="s">
        <v>1318</v>
      </c>
    </row>
    <row r="942" spans="1:16">
      <c r="A942" s="126" t="s">
        <v>1374</v>
      </c>
      <c r="B942" s="126"/>
      <c r="C942" s="127" t="s">
        <v>1374</v>
      </c>
      <c r="D942" s="121">
        <v>43129</v>
      </c>
      <c r="E942" s="122" t="s">
        <v>2376</v>
      </c>
      <c r="F942" s="122" t="s">
        <v>13</v>
      </c>
      <c r="G942" s="122">
        <v>378735</v>
      </c>
      <c r="H942" s="126"/>
      <c r="I942" s="130" t="s">
        <v>1403</v>
      </c>
      <c r="J942" s="126"/>
      <c r="K942" s="126"/>
      <c r="L942" s="126"/>
      <c r="M942" s="126"/>
      <c r="N942" s="216">
        <v>1911509.16</v>
      </c>
      <c r="O942" s="216">
        <v>0</v>
      </c>
      <c r="P942" s="126" t="s">
        <v>1318</v>
      </c>
    </row>
    <row r="943" spans="1:16">
      <c r="A943" s="126" t="s">
        <v>1374</v>
      </c>
      <c r="B943" s="126"/>
      <c r="C943" s="127" t="s">
        <v>1374</v>
      </c>
      <c r="D943" s="121">
        <v>43129</v>
      </c>
      <c r="E943" s="122" t="s">
        <v>2377</v>
      </c>
      <c r="F943" s="122" t="s">
        <v>13</v>
      </c>
      <c r="G943" s="122">
        <v>378737</v>
      </c>
      <c r="H943" s="126"/>
      <c r="I943" s="130" t="s">
        <v>1403</v>
      </c>
      <c r="J943" s="126"/>
      <c r="K943" s="126"/>
      <c r="L943" s="126"/>
      <c r="M943" s="126"/>
      <c r="N943" s="216">
        <v>5250184.5199999996</v>
      </c>
      <c r="O943" s="216">
        <v>0</v>
      </c>
      <c r="P943" s="126" t="s">
        <v>1318</v>
      </c>
    </row>
    <row r="944" spans="1:16">
      <c r="A944" s="126" t="s">
        <v>1374</v>
      </c>
      <c r="B944" s="126"/>
      <c r="C944" s="127" t="s">
        <v>1374</v>
      </c>
      <c r="D944" s="121">
        <v>43129</v>
      </c>
      <c r="E944" s="122" t="s">
        <v>2378</v>
      </c>
      <c r="F944" s="122" t="s">
        <v>13</v>
      </c>
      <c r="G944" s="122">
        <v>378739</v>
      </c>
      <c r="H944" s="126"/>
      <c r="I944" s="130" t="s">
        <v>1403</v>
      </c>
      <c r="J944" s="126"/>
      <c r="K944" s="126"/>
      <c r="L944" s="126"/>
      <c r="M944" s="126"/>
      <c r="N944" s="216">
        <v>6389228.1100000003</v>
      </c>
      <c r="O944" s="216">
        <v>0</v>
      </c>
      <c r="P944" s="126" t="s">
        <v>1318</v>
      </c>
    </row>
    <row r="945" spans="1:16">
      <c r="A945" s="126" t="s">
        <v>1374</v>
      </c>
      <c r="B945" s="126"/>
      <c r="C945" s="127" t="s">
        <v>1374</v>
      </c>
      <c r="D945" s="121">
        <v>43129</v>
      </c>
      <c r="E945" s="122" t="s">
        <v>2379</v>
      </c>
      <c r="F945" s="122" t="s">
        <v>13</v>
      </c>
      <c r="G945" s="122">
        <v>378741</v>
      </c>
      <c r="H945" s="126"/>
      <c r="I945" s="130" t="s">
        <v>1403</v>
      </c>
      <c r="J945" s="126"/>
      <c r="K945" s="126"/>
      <c r="L945" s="126"/>
      <c r="M945" s="126"/>
      <c r="N945" s="216">
        <v>4447444.67</v>
      </c>
      <c r="O945" s="216">
        <v>0</v>
      </c>
      <c r="P945" s="126" t="s">
        <v>1318</v>
      </c>
    </row>
    <row r="946" spans="1:16">
      <c r="A946" s="126" t="s">
        <v>1374</v>
      </c>
      <c r="B946" s="126"/>
      <c r="C946" s="127" t="s">
        <v>1374</v>
      </c>
      <c r="D946" s="121">
        <v>43129</v>
      </c>
      <c r="E946" s="122" t="s">
        <v>2380</v>
      </c>
      <c r="F946" s="122" t="s">
        <v>13</v>
      </c>
      <c r="G946" s="122">
        <v>378743</v>
      </c>
      <c r="H946" s="126"/>
      <c r="I946" s="130" t="s">
        <v>1403</v>
      </c>
      <c r="J946" s="126"/>
      <c r="K946" s="126"/>
      <c r="L946" s="126"/>
      <c r="M946" s="126"/>
      <c r="N946" s="216">
        <v>5412331.46</v>
      </c>
      <c r="O946" s="216">
        <v>0</v>
      </c>
      <c r="P946" s="126" t="s">
        <v>1318</v>
      </c>
    </row>
    <row r="947" spans="1:16">
      <c r="A947" s="126" t="s">
        <v>1374</v>
      </c>
      <c r="B947" s="126"/>
      <c r="C947" s="127" t="s">
        <v>1374</v>
      </c>
      <c r="D947" s="121">
        <v>43129</v>
      </c>
      <c r="E947" s="122" t="s">
        <v>2381</v>
      </c>
      <c r="F947" s="122" t="s">
        <v>13</v>
      </c>
      <c r="G947" s="122">
        <v>378745</v>
      </c>
      <c r="H947" s="126"/>
      <c r="I947" s="130" t="s">
        <v>1403</v>
      </c>
      <c r="J947" s="126"/>
      <c r="K947" s="126"/>
      <c r="L947" s="126"/>
      <c r="M947" s="126"/>
      <c r="N947" s="216">
        <v>14865604.15</v>
      </c>
      <c r="O947" s="216">
        <v>0</v>
      </c>
      <c r="P947" s="126" t="s">
        <v>1318</v>
      </c>
    </row>
    <row r="948" spans="1:16">
      <c r="A948" s="126" t="s">
        <v>1374</v>
      </c>
      <c r="B948" s="126"/>
      <c r="C948" s="127" t="s">
        <v>1374</v>
      </c>
      <c r="D948" s="121">
        <v>43129</v>
      </c>
      <c r="E948" s="122" t="s">
        <v>2382</v>
      </c>
      <c r="F948" s="122" t="s">
        <v>13</v>
      </c>
      <c r="G948" s="122">
        <v>378747</v>
      </c>
      <c r="H948" s="126"/>
      <c r="I948" s="130" t="s">
        <v>1403</v>
      </c>
      <c r="J948" s="126"/>
      <c r="K948" s="126"/>
      <c r="L948" s="126"/>
      <c r="M948" s="126"/>
      <c r="N948" s="216">
        <v>5469835.8899999997</v>
      </c>
      <c r="O948" s="216">
        <v>0</v>
      </c>
      <c r="P948" s="126" t="s">
        <v>1318</v>
      </c>
    </row>
    <row r="949" spans="1:16">
      <c r="A949" s="126" t="s">
        <v>1374</v>
      </c>
      <c r="B949" s="126"/>
      <c r="C949" s="127" t="s">
        <v>1374</v>
      </c>
      <c r="D949" s="121">
        <v>43129</v>
      </c>
      <c r="E949" s="122" t="s">
        <v>2383</v>
      </c>
      <c r="F949" s="122" t="s">
        <v>13</v>
      </c>
      <c r="G949" s="122">
        <v>378749</v>
      </c>
      <c r="H949" s="126"/>
      <c r="I949" s="130" t="s">
        <v>1403</v>
      </c>
      <c r="J949" s="126"/>
      <c r="K949" s="126"/>
      <c r="L949" s="126"/>
      <c r="M949" s="126"/>
      <c r="N949" s="216">
        <v>12215429.27</v>
      </c>
      <c r="O949" s="216">
        <v>0</v>
      </c>
      <c r="P949" s="126" t="s">
        <v>1318</v>
      </c>
    </row>
    <row r="950" spans="1:16">
      <c r="A950" s="126" t="s">
        <v>1374</v>
      </c>
      <c r="B950" s="126"/>
      <c r="C950" s="127" t="s">
        <v>1374</v>
      </c>
      <c r="D950" s="121">
        <v>43129</v>
      </c>
      <c r="E950" s="122" t="s">
        <v>2384</v>
      </c>
      <c r="F950" s="122" t="s">
        <v>13</v>
      </c>
      <c r="G950" s="122">
        <v>378751</v>
      </c>
      <c r="H950" s="126"/>
      <c r="I950" s="130" t="s">
        <v>1403</v>
      </c>
      <c r="J950" s="126"/>
      <c r="K950" s="126"/>
      <c r="L950" s="126"/>
      <c r="M950" s="126"/>
      <c r="N950" s="216">
        <v>2734985.14</v>
      </c>
      <c r="O950" s="216">
        <v>0</v>
      </c>
      <c r="P950" s="126" t="s">
        <v>1318</v>
      </c>
    </row>
    <row r="951" spans="1:16">
      <c r="A951" s="126" t="s">
        <v>1374</v>
      </c>
      <c r="B951" s="126"/>
      <c r="C951" s="127" t="s">
        <v>1374</v>
      </c>
      <c r="D951" s="121">
        <v>43129</v>
      </c>
      <c r="E951" s="122" t="s">
        <v>2385</v>
      </c>
      <c r="F951" s="122" t="s">
        <v>13</v>
      </c>
      <c r="G951" s="122">
        <v>378753</v>
      </c>
      <c r="H951" s="126"/>
      <c r="I951" s="130" t="s">
        <v>1403</v>
      </c>
      <c r="J951" s="126"/>
      <c r="K951" s="126"/>
      <c r="L951" s="126"/>
      <c r="M951" s="126"/>
      <c r="N951" s="216">
        <v>1006344.58</v>
      </c>
      <c r="O951" s="216">
        <v>0</v>
      </c>
      <c r="P951" s="126" t="s">
        <v>1318</v>
      </c>
    </row>
    <row r="952" spans="1:16">
      <c r="A952" s="126" t="s">
        <v>1374</v>
      </c>
      <c r="B952" s="126"/>
      <c r="C952" s="127" t="s">
        <v>1374</v>
      </c>
      <c r="D952" s="121">
        <v>43129</v>
      </c>
      <c r="E952" s="122" t="s">
        <v>2386</v>
      </c>
      <c r="F952" s="122" t="s">
        <v>13</v>
      </c>
      <c r="G952" s="122">
        <v>378755</v>
      </c>
      <c r="H952" s="126"/>
      <c r="I952" s="130" t="s">
        <v>1403</v>
      </c>
      <c r="J952" s="126"/>
      <c r="K952" s="126"/>
      <c r="L952" s="126"/>
      <c r="M952" s="126"/>
      <c r="N952" s="216">
        <v>18980029.579999998</v>
      </c>
      <c r="O952" s="216">
        <v>0</v>
      </c>
      <c r="P952" s="126" t="s">
        <v>1318</v>
      </c>
    </row>
    <row r="953" spans="1:16" ht="63.75">
      <c r="A953" s="126" t="s">
        <v>621</v>
      </c>
      <c r="B953" s="126"/>
      <c r="C953" s="127" t="s">
        <v>715</v>
      </c>
      <c r="D953" s="121">
        <v>43129</v>
      </c>
      <c r="E953" s="122" t="s">
        <v>2387</v>
      </c>
      <c r="F953" s="122" t="s">
        <v>11</v>
      </c>
      <c r="G953" s="122">
        <v>10322</v>
      </c>
      <c r="H953" s="126"/>
      <c r="I953" s="130" t="s">
        <v>4500</v>
      </c>
      <c r="J953" s="126"/>
      <c r="K953" s="126"/>
      <c r="L953" s="126"/>
      <c r="M953" s="126"/>
      <c r="N953" s="216">
        <v>2680.06</v>
      </c>
      <c r="O953" s="216">
        <v>0</v>
      </c>
      <c r="P953" s="126" t="s">
        <v>1318</v>
      </c>
    </row>
    <row r="954" spans="1:16" ht="51">
      <c r="A954" s="126" t="s">
        <v>621</v>
      </c>
      <c r="B954" s="126"/>
      <c r="C954" s="127" t="s">
        <v>715</v>
      </c>
      <c r="D954" s="121">
        <v>43129</v>
      </c>
      <c r="E954" s="122" t="s">
        <v>2388</v>
      </c>
      <c r="F954" s="122" t="s">
        <v>11</v>
      </c>
      <c r="G954" s="122">
        <v>10263</v>
      </c>
      <c r="H954" s="126"/>
      <c r="I954" s="130" t="s">
        <v>4501</v>
      </c>
      <c r="J954" s="126"/>
      <c r="K954" s="126"/>
      <c r="L954" s="126"/>
      <c r="M954" s="126"/>
      <c r="N954" s="216">
        <v>305.12</v>
      </c>
      <c r="O954" s="216">
        <v>0</v>
      </c>
      <c r="P954" s="126" t="s">
        <v>1318</v>
      </c>
    </row>
    <row r="955" spans="1:16" ht="63.75">
      <c r="A955" s="126" t="s">
        <v>621</v>
      </c>
      <c r="B955" s="126"/>
      <c r="C955" s="127" t="s">
        <v>715</v>
      </c>
      <c r="D955" s="121">
        <v>43129</v>
      </c>
      <c r="E955" s="122" t="s">
        <v>2389</v>
      </c>
      <c r="F955" s="122" t="s">
        <v>11</v>
      </c>
      <c r="G955" s="122">
        <v>10302</v>
      </c>
      <c r="H955" s="126"/>
      <c r="I955" s="130" t="s">
        <v>4502</v>
      </c>
      <c r="J955" s="126"/>
      <c r="K955" s="126"/>
      <c r="L955" s="126"/>
      <c r="M955" s="126"/>
      <c r="N955" s="216">
        <v>3406.39</v>
      </c>
      <c r="O955" s="216">
        <v>0</v>
      </c>
      <c r="P955" s="126" t="s">
        <v>1318</v>
      </c>
    </row>
    <row r="956" spans="1:16" ht="51">
      <c r="A956" s="126" t="s">
        <v>621</v>
      </c>
      <c r="B956" s="126"/>
      <c r="C956" s="127" t="s">
        <v>715</v>
      </c>
      <c r="D956" s="121">
        <v>43129</v>
      </c>
      <c r="E956" s="122" t="s">
        <v>2390</v>
      </c>
      <c r="F956" s="122" t="s">
        <v>11</v>
      </c>
      <c r="G956" s="122">
        <v>10303</v>
      </c>
      <c r="H956" s="126"/>
      <c r="I956" s="130" t="s">
        <v>4503</v>
      </c>
      <c r="J956" s="126"/>
      <c r="K956" s="126"/>
      <c r="L956" s="126"/>
      <c r="M956" s="126"/>
      <c r="N956" s="216">
        <v>330.85</v>
      </c>
      <c r="O956" s="216">
        <v>0</v>
      </c>
      <c r="P956" s="126" t="s">
        <v>1318</v>
      </c>
    </row>
    <row r="957" spans="1:16" ht="63.75">
      <c r="A957" s="126" t="s">
        <v>621</v>
      </c>
      <c r="B957" s="126"/>
      <c r="C957" s="127" t="s">
        <v>715</v>
      </c>
      <c r="D957" s="121">
        <v>43129</v>
      </c>
      <c r="E957" s="122" t="s">
        <v>2391</v>
      </c>
      <c r="F957" s="122" t="s">
        <v>11</v>
      </c>
      <c r="G957" s="122">
        <v>10372</v>
      </c>
      <c r="H957" s="126"/>
      <c r="I957" s="130" t="s">
        <v>4504</v>
      </c>
      <c r="J957" s="126"/>
      <c r="K957" s="126"/>
      <c r="L957" s="126"/>
      <c r="M957" s="126"/>
      <c r="N957" s="216">
        <v>330.23</v>
      </c>
      <c r="O957" s="216">
        <v>0</v>
      </c>
      <c r="P957" s="126" t="s">
        <v>1318</v>
      </c>
    </row>
    <row r="958" spans="1:16" ht="51">
      <c r="A958" s="126">
        <v>586</v>
      </c>
      <c r="B958" s="126"/>
      <c r="C958" s="127" t="s">
        <v>223</v>
      </c>
      <c r="D958" s="121">
        <v>43129</v>
      </c>
      <c r="E958" s="122" t="s">
        <v>2392</v>
      </c>
      <c r="F958" s="122" t="s">
        <v>15</v>
      </c>
      <c r="G958" s="122">
        <v>651955</v>
      </c>
      <c r="H958" s="126"/>
      <c r="I958" s="130" t="s">
        <v>4505</v>
      </c>
      <c r="J958" s="126"/>
      <c r="K958" s="126"/>
      <c r="L958" s="126"/>
      <c r="M958" s="126"/>
      <c r="N958" s="216">
        <v>50</v>
      </c>
      <c r="O958" s="216">
        <v>0</v>
      </c>
      <c r="P958" s="126" t="s">
        <v>1318</v>
      </c>
    </row>
    <row r="959" spans="1:16" ht="63.75">
      <c r="A959" s="126">
        <v>513</v>
      </c>
      <c r="B959" s="126"/>
      <c r="C959" s="127" t="s">
        <v>201</v>
      </c>
      <c r="D959" s="121">
        <v>43129</v>
      </c>
      <c r="E959" s="122" t="s">
        <v>2393</v>
      </c>
      <c r="F959" s="122" t="s">
        <v>15</v>
      </c>
      <c r="G959" s="122">
        <v>652075</v>
      </c>
      <c r="H959" s="126"/>
      <c r="I959" s="130" t="s">
        <v>4506</v>
      </c>
      <c r="J959" s="126"/>
      <c r="K959" s="126"/>
      <c r="L959" s="126"/>
      <c r="M959" s="126"/>
      <c r="N959" s="216">
        <v>50</v>
      </c>
      <c r="O959" s="216">
        <v>0</v>
      </c>
      <c r="P959" s="126" t="s">
        <v>1318</v>
      </c>
    </row>
    <row r="960" spans="1:16" ht="63.75">
      <c r="A960" s="126" t="s">
        <v>623</v>
      </c>
      <c r="B960" s="126"/>
      <c r="C960" s="127" t="s">
        <v>716</v>
      </c>
      <c r="D960" s="121">
        <v>43129</v>
      </c>
      <c r="E960" s="122" t="s">
        <v>2394</v>
      </c>
      <c r="F960" s="122" t="s">
        <v>1319</v>
      </c>
      <c r="G960" s="122">
        <v>16407132</v>
      </c>
      <c r="H960" s="126"/>
      <c r="I960" s="130" t="s">
        <v>4507</v>
      </c>
      <c r="J960" s="126"/>
      <c r="K960" s="126"/>
      <c r="L960" s="126"/>
      <c r="M960" s="126"/>
      <c r="N960" s="216">
        <v>5421</v>
      </c>
      <c r="O960" s="216">
        <v>0</v>
      </c>
      <c r="P960" s="126" t="s">
        <v>1318</v>
      </c>
    </row>
    <row r="961" spans="1:16" ht="63.75">
      <c r="A961" s="126" t="s">
        <v>623</v>
      </c>
      <c r="B961" s="126"/>
      <c r="C961" s="127" t="s">
        <v>716</v>
      </c>
      <c r="D961" s="121">
        <v>43129</v>
      </c>
      <c r="E961" s="122" t="s">
        <v>2395</v>
      </c>
      <c r="F961" s="122" t="s">
        <v>1319</v>
      </c>
      <c r="G961" s="122">
        <v>16407148</v>
      </c>
      <c r="H961" s="126"/>
      <c r="I961" s="130" t="s">
        <v>4508</v>
      </c>
      <c r="J961" s="126"/>
      <c r="K961" s="126"/>
      <c r="L961" s="126"/>
      <c r="M961" s="126"/>
      <c r="N961" s="216">
        <v>16509</v>
      </c>
      <c r="O961" s="216">
        <v>0</v>
      </c>
      <c r="P961" s="126" t="s">
        <v>1318</v>
      </c>
    </row>
    <row r="962" spans="1:16" ht="63.75">
      <c r="A962" s="126" t="s">
        <v>623</v>
      </c>
      <c r="B962" s="126"/>
      <c r="C962" s="127" t="s">
        <v>716</v>
      </c>
      <c r="D962" s="121">
        <v>43129</v>
      </c>
      <c r="E962" s="122" t="s">
        <v>2396</v>
      </c>
      <c r="F962" s="122" t="s">
        <v>1319</v>
      </c>
      <c r="G962" s="122">
        <v>16423119</v>
      </c>
      <c r="H962" s="126"/>
      <c r="I962" s="130" t="s">
        <v>4509</v>
      </c>
      <c r="J962" s="126"/>
      <c r="K962" s="126"/>
      <c r="L962" s="126"/>
      <c r="M962" s="126"/>
      <c r="N962" s="216">
        <v>23038.5</v>
      </c>
      <c r="O962" s="216">
        <v>0</v>
      </c>
      <c r="P962" s="126" t="s">
        <v>1318</v>
      </c>
    </row>
    <row r="963" spans="1:16" ht="89.25">
      <c r="A963" s="126">
        <v>586</v>
      </c>
      <c r="B963" s="126"/>
      <c r="C963" s="127" t="s">
        <v>223</v>
      </c>
      <c r="D963" s="121">
        <v>43129</v>
      </c>
      <c r="E963" s="122" t="s">
        <v>2397</v>
      </c>
      <c r="F963" s="122" t="s">
        <v>11</v>
      </c>
      <c r="G963" s="122">
        <v>912152</v>
      </c>
      <c r="H963" s="126"/>
      <c r="I963" s="130" t="s">
        <v>4510</v>
      </c>
      <c r="J963" s="126"/>
      <c r="K963" s="126"/>
      <c r="L963" s="126"/>
      <c r="M963" s="126"/>
      <c r="N963" s="216">
        <v>288.45</v>
      </c>
      <c r="O963" s="216">
        <v>0</v>
      </c>
      <c r="P963" s="126" t="s">
        <v>1318</v>
      </c>
    </row>
    <row r="964" spans="1:16" ht="51">
      <c r="A964" s="126">
        <v>117</v>
      </c>
      <c r="B964" s="126"/>
      <c r="C964" s="127" t="s">
        <v>723</v>
      </c>
      <c r="D964" s="121">
        <v>43129</v>
      </c>
      <c r="E964" s="122" t="s">
        <v>2398</v>
      </c>
      <c r="F964" s="122" t="s">
        <v>11</v>
      </c>
      <c r="G964" s="122">
        <v>912167</v>
      </c>
      <c r="H964" s="126"/>
      <c r="I964" s="130" t="s">
        <v>4511</v>
      </c>
      <c r="J964" s="126"/>
      <c r="K964" s="126"/>
      <c r="L964" s="126"/>
      <c r="M964" s="126"/>
      <c r="N964" s="216">
        <v>50</v>
      </c>
      <c r="O964" s="216">
        <v>0</v>
      </c>
      <c r="P964" s="126" t="s">
        <v>1318</v>
      </c>
    </row>
    <row r="965" spans="1:16" ht="63.75">
      <c r="A965" s="126">
        <v>513</v>
      </c>
      <c r="B965" s="126"/>
      <c r="C965" s="127" t="s">
        <v>201</v>
      </c>
      <c r="D965" s="121">
        <v>43129</v>
      </c>
      <c r="E965" s="122" t="s">
        <v>2399</v>
      </c>
      <c r="F965" s="122" t="s">
        <v>11</v>
      </c>
      <c r="G965" s="122">
        <v>912170</v>
      </c>
      <c r="H965" s="126"/>
      <c r="I965" s="130" t="s">
        <v>4512</v>
      </c>
      <c r="J965" s="126"/>
      <c r="K965" s="126"/>
      <c r="L965" s="126"/>
      <c r="M965" s="126"/>
      <c r="N965" s="216">
        <v>50</v>
      </c>
      <c r="O965" s="216">
        <v>0</v>
      </c>
      <c r="P965" s="126" t="s">
        <v>1318</v>
      </c>
    </row>
    <row r="966" spans="1:16" ht="63.75">
      <c r="A966" s="126">
        <v>35</v>
      </c>
      <c r="B966" s="126"/>
      <c r="C966" s="127" t="s">
        <v>697</v>
      </c>
      <c r="D966" s="121">
        <v>43129</v>
      </c>
      <c r="E966" s="122" t="s">
        <v>2400</v>
      </c>
      <c r="F966" s="122" t="s">
        <v>11</v>
      </c>
      <c r="G966" s="122">
        <v>912229</v>
      </c>
      <c r="H966" s="126"/>
      <c r="I966" s="130" t="s">
        <v>1375</v>
      </c>
      <c r="J966" s="126"/>
      <c r="K966" s="126"/>
      <c r="L966" s="126"/>
      <c r="M966" s="126"/>
      <c r="N966" s="216">
        <v>50</v>
      </c>
      <c r="O966" s="216">
        <v>0</v>
      </c>
      <c r="P966" s="126" t="s">
        <v>1318</v>
      </c>
    </row>
    <row r="967" spans="1:16" ht="38.25">
      <c r="A967" s="126">
        <v>117</v>
      </c>
      <c r="B967" s="126"/>
      <c r="C967" s="127" t="s">
        <v>723</v>
      </c>
      <c r="D967" s="121">
        <v>43129</v>
      </c>
      <c r="E967" s="122" t="s">
        <v>2401</v>
      </c>
      <c r="F967" s="122" t="s">
        <v>11</v>
      </c>
      <c r="G967" s="122">
        <v>912230</v>
      </c>
      <c r="H967" s="126"/>
      <c r="I967" s="130" t="s">
        <v>4513</v>
      </c>
      <c r="J967" s="126"/>
      <c r="K967" s="126"/>
      <c r="L967" s="126"/>
      <c r="M967" s="126"/>
      <c r="N967" s="216">
        <v>50</v>
      </c>
      <c r="O967" s="216">
        <v>0</v>
      </c>
      <c r="P967" s="126" t="s">
        <v>1318</v>
      </c>
    </row>
    <row r="968" spans="1:16" ht="51">
      <c r="A968" s="126">
        <v>119</v>
      </c>
      <c r="B968" s="126"/>
      <c r="C968" s="127" t="s">
        <v>724</v>
      </c>
      <c r="D968" s="121">
        <v>43129</v>
      </c>
      <c r="E968" s="122" t="s">
        <v>2402</v>
      </c>
      <c r="F968" s="122" t="s">
        <v>11</v>
      </c>
      <c r="G968" s="122">
        <v>912239</v>
      </c>
      <c r="H968" s="126"/>
      <c r="I968" s="130" t="s">
        <v>4514</v>
      </c>
      <c r="J968" s="126"/>
      <c r="K968" s="126"/>
      <c r="L968" s="126"/>
      <c r="M968" s="126"/>
      <c r="N968" s="216">
        <v>50</v>
      </c>
      <c r="O968" s="216">
        <v>0</v>
      </c>
      <c r="P968" s="126" t="s">
        <v>1318</v>
      </c>
    </row>
    <row r="969" spans="1:16">
      <c r="A969" s="126" t="s">
        <v>1374</v>
      </c>
      <c r="B969" s="126"/>
      <c r="C969" s="127" t="s">
        <v>1374</v>
      </c>
      <c r="D969" s="121">
        <v>43129</v>
      </c>
      <c r="E969" s="122" t="s">
        <v>2403</v>
      </c>
      <c r="F969" s="122" t="s">
        <v>13</v>
      </c>
      <c r="G969" s="122">
        <v>378613</v>
      </c>
      <c r="H969" s="126"/>
      <c r="I969" s="130" t="s">
        <v>1403</v>
      </c>
      <c r="J969" s="126"/>
      <c r="K969" s="126"/>
      <c r="L969" s="126"/>
      <c r="M969" s="126"/>
      <c r="N969" s="216">
        <v>2487050.06</v>
      </c>
      <c r="O969" s="216">
        <v>0</v>
      </c>
      <c r="P969" s="126" t="s">
        <v>1318</v>
      </c>
    </row>
    <row r="970" spans="1:16">
      <c r="A970" s="126" t="s">
        <v>1374</v>
      </c>
      <c r="B970" s="126"/>
      <c r="C970" s="127" t="s">
        <v>1374</v>
      </c>
      <c r="D970" s="121">
        <v>43129</v>
      </c>
      <c r="E970" s="122" t="s">
        <v>2404</v>
      </c>
      <c r="F970" s="122" t="s">
        <v>13</v>
      </c>
      <c r="G970" s="122">
        <v>378615</v>
      </c>
      <c r="H970" s="126"/>
      <c r="I970" s="130" t="s">
        <v>1403</v>
      </c>
      <c r="J970" s="126"/>
      <c r="K970" s="126"/>
      <c r="L970" s="126"/>
      <c r="M970" s="126"/>
      <c r="N970" s="216">
        <v>2487050.06</v>
      </c>
      <c r="O970" s="216">
        <v>0</v>
      </c>
      <c r="P970" s="126" t="s">
        <v>1318</v>
      </c>
    </row>
    <row r="971" spans="1:16">
      <c r="A971" s="126" t="s">
        <v>1374</v>
      </c>
      <c r="B971" s="126"/>
      <c r="C971" s="127" t="s">
        <v>1374</v>
      </c>
      <c r="D971" s="121">
        <v>43129</v>
      </c>
      <c r="E971" s="122" t="s">
        <v>2405</v>
      </c>
      <c r="F971" s="122" t="s">
        <v>13</v>
      </c>
      <c r="G971" s="122">
        <v>378617</v>
      </c>
      <c r="H971" s="126"/>
      <c r="I971" s="130" t="s">
        <v>1403</v>
      </c>
      <c r="J971" s="126"/>
      <c r="K971" s="126"/>
      <c r="L971" s="126"/>
      <c r="M971" s="126"/>
      <c r="N971" s="216">
        <v>2487050.06</v>
      </c>
      <c r="O971" s="216">
        <v>0</v>
      </c>
      <c r="P971" s="126" t="s">
        <v>1318</v>
      </c>
    </row>
    <row r="972" spans="1:16">
      <c r="A972" s="126" t="s">
        <v>1374</v>
      </c>
      <c r="B972" s="126"/>
      <c r="C972" s="127" t="s">
        <v>1374</v>
      </c>
      <c r="D972" s="121">
        <v>43129</v>
      </c>
      <c r="E972" s="122" t="s">
        <v>2406</v>
      </c>
      <c r="F972" s="122" t="s">
        <v>13</v>
      </c>
      <c r="G972" s="122">
        <v>378619</v>
      </c>
      <c r="H972" s="126"/>
      <c r="I972" s="130" t="s">
        <v>1403</v>
      </c>
      <c r="J972" s="126"/>
      <c r="K972" s="126"/>
      <c r="L972" s="126"/>
      <c r="M972" s="126"/>
      <c r="N972" s="216">
        <v>2487050.06</v>
      </c>
      <c r="O972" s="216">
        <v>0</v>
      </c>
      <c r="P972" s="126" t="s">
        <v>1318</v>
      </c>
    </row>
    <row r="973" spans="1:16">
      <c r="A973" s="126" t="s">
        <v>1374</v>
      </c>
      <c r="B973" s="126"/>
      <c r="C973" s="127" t="s">
        <v>1374</v>
      </c>
      <c r="D973" s="121">
        <v>43129</v>
      </c>
      <c r="E973" s="122" t="s">
        <v>2407</v>
      </c>
      <c r="F973" s="122" t="s">
        <v>13</v>
      </c>
      <c r="G973" s="122">
        <v>378621</v>
      </c>
      <c r="H973" s="126"/>
      <c r="I973" s="130" t="s">
        <v>1403</v>
      </c>
      <c r="J973" s="126"/>
      <c r="K973" s="126"/>
      <c r="L973" s="126"/>
      <c r="M973" s="126"/>
      <c r="N973" s="216">
        <v>6830975.2000000002</v>
      </c>
      <c r="O973" s="216">
        <v>0</v>
      </c>
      <c r="P973" s="126" t="s">
        <v>1318</v>
      </c>
    </row>
    <row r="974" spans="1:16">
      <c r="A974" s="126" t="s">
        <v>1374</v>
      </c>
      <c r="B974" s="126"/>
      <c r="C974" s="127" t="s">
        <v>1374</v>
      </c>
      <c r="D974" s="121">
        <v>43129</v>
      </c>
      <c r="E974" s="122" t="s">
        <v>2408</v>
      </c>
      <c r="F974" s="122" t="s">
        <v>13</v>
      </c>
      <c r="G974" s="122">
        <v>378623</v>
      </c>
      <c r="H974" s="126"/>
      <c r="I974" s="130" t="s">
        <v>1403</v>
      </c>
      <c r="J974" s="126"/>
      <c r="K974" s="126"/>
      <c r="L974" s="126"/>
      <c r="M974" s="126"/>
      <c r="N974" s="216">
        <v>5786536.5</v>
      </c>
      <c r="O974" s="216">
        <v>0</v>
      </c>
      <c r="P974" s="126" t="s">
        <v>1318</v>
      </c>
    </row>
    <row r="975" spans="1:16">
      <c r="A975" s="126" t="s">
        <v>1374</v>
      </c>
      <c r="B975" s="126"/>
      <c r="C975" s="127" t="s">
        <v>1374</v>
      </c>
      <c r="D975" s="121">
        <v>43129</v>
      </c>
      <c r="E975" s="122" t="s">
        <v>2409</v>
      </c>
      <c r="F975" s="122" t="s">
        <v>13</v>
      </c>
      <c r="G975" s="122">
        <v>378625</v>
      </c>
      <c r="H975" s="126"/>
      <c r="I975" s="130" t="s">
        <v>1403</v>
      </c>
      <c r="J975" s="126"/>
      <c r="K975" s="126"/>
      <c r="L975" s="126"/>
      <c r="M975" s="126"/>
      <c r="N975" s="216">
        <v>15893402.279999999</v>
      </c>
      <c r="O975" s="216">
        <v>0</v>
      </c>
      <c r="P975" s="126" t="s">
        <v>1318</v>
      </c>
    </row>
    <row r="976" spans="1:16">
      <c r="A976" s="126" t="s">
        <v>1374</v>
      </c>
      <c r="B976" s="126"/>
      <c r="C976" s="127" t="s">
        <v>1374</v>
      </c>
      <c r="D976" s="121">
        <v>43129</v>
      </c>
      <c r="E976" s="122" t="s">
        <v>2410</v>
      </c>
      <c r="F976" s="122" t="s">
        <v>13</v>
      </c>
      <c r="G976" s="122">
        <v>378627</v>
      </c>
      <c r="H976" s="126"/>
      <c r="I976" s="130" t="s">
        <v>1403</v>
      </c>
      <c r="J976" s="126"/>
      <c r="K976" s="126"/>
      <c r="L976" s="126"/>
      <c r="M976" s="126"/>
      <c r="N976" s="216">
        <v>2924080.21</v>
      </c>
      <c r="O976" s="216">
        <v>0</v>
      </c>
      <c r="P976" s="126" t="s">
        <v>1318</v>
      </c>
    </row>
    <row r="977" spans="1:16" ht="51">
      <c r="A977" s="126" t="s">
        <v>620</v>
      </c>
      <c r="B977" s="126"/>
      <c r="C977" s="127" t="s">
        <v>714</v>
      </c>
      <c r="D977" s="121">
        <v>43130</v>
      </c>
      <c r="E977" s="122" t="s">
        <v>2411</v>
      </c>
      <c r="F977" s="122" t="s">
        <v>1319</v>
      </c>
      <c r="G977" s="122">
        <v>16484953</v>
      </c>
      <c r="H977" s="126"/>
      <c r="I977" s="130" t="s">
        <v>4515</v>
      </c>
      <c r="J977" s="126"/>
      <c r="K977" s="126"/>
      <c r="L977" s="126"/>
      <c r="M977" s="126"/>
      <c r="N977" s="216">
        <v>0</v>
      </c>
      <c r="O977" s="216">
        <v>30251.23</v>
      </c>
      <c r="P977" s="126" t="s">
        <v>1318</v>
      </c>
    </row>
    <row r="978" spans="1:16" ht="51">
      <c r="A978" s="126" t="s">
        <v>620</v>
      </c>
      <c r="B978" s="126"/>
      <c r="C978" s="127" t="s">
        <v>714</v>
      </c>
      <c r="D978" s="121">
        <v>43130</v>
      </c>
      <c r="E978" s="122" t="s">
        <v>2412</v>
      </c>
      <c r="F978" s="122" t="s">
        <v>1319</v>
      </c>
      <c r="G978" s="122">
        <v>16484608</v>
      </c>
      <c r="H978" s="126"/>
      <c r="I978" s="130" t="s">
        <v>4516</v>
      </c>
      <c r="J978" s="126"/>
      <c r="K978" s="126"/>
      <c r="L978" s="126"/>
      <c r="M978" s="126"/>
      <c r="N978" s="216">
        <v>0</v>
      </c>
      <c r="O978" s="216">
        <v>265131.21000000002</v>
      </c>
      <c r="P978" s="126" t="s">
        <v>1318</v>
      </c>
    </row>
    <row r="979" spans="1:16" ht="63.75">
      <c r="A979" s="126" t="s">
        <v>620</v>
      </c>
      <c r="B979" s="126"/>
      <c r="C979" s="127" t="s">
        <v>714</v>
      </c>
      <c r="D979" s="121">
        <v>43130</v>
      </c>
      <c r="E979" s="122" t="s">
        <v>2413</v>
      </c>
      <c r="F979" s="122" t="s">
        <v>1319</v>
      </c>
      <c r="G979" s="122">
        <v>16484602</v>
      </c>
      <c r="H979" s="126"/>
      <c r="I979" s="130" t="s">
        <v>4517</v>
      </c>
      <c r="J979" s="126"/>
      <c r="K979" s="126"/>
      <c r="L979" s="126"/>
      <c r="M979" s="126"/>
      <c r="N979" s="216">
        <v>0</v>
      </c>
      <c r="O979" s="216">
        <v>133054.76999999999</v>
      </c>
      <c r="P979" s="126" t="s">
        <v>1318</v>
      </c>
    </row>
    <row r="980" spans="1:16" ht="76.5">
      <c r="A980" s="126" t="s">
        <v>620</v>
      </c>
      <c r="B980" s="126"/>
      <c r="C980" s="127" t="s">
        <v>714</v>
      </c>
      <c r="D980" s="121">
        <v>43130</v>
      </c>
      <c r="E980" s="122" t="s">
        <v>2414</v>
      </c>
      <c r="F980" s="122" t="s">
        <v>1319</v>
      </c>
      <c r="G980" s="122">
        <v>16484573</v>
      </c>
      <c r="H980" s="126"/>
      <c r="I980" s="130" t="s">
        <v>4518</v>
      </c>
      <c r="J980" s="126"/>
      <c r="K980" s="126"/>
      <c r="L980" s="126"/>
      <c r="M980" s="126"/>
      <c r="N980" s="216">
        <v>0</v>
      </c>
      <c r="O980" s="216">
        <v>100975.17</v>
      </c>
      <c r="P980" s="126" t="s">
        <v>1318</v>
      </c>
    </row>
    <row r="981" spans="1:16" ht="63.75">
      <c r="A981" s="126" t="s">
        <v>620</v>
      </c>
      <c r="B981" s="126"/>
      <c r="C981" s="127" t="s">
        <v>714</v>
      </c>
      <c r="D981" s="121">
        <v>43130</v>
      </c>
      <c r="E981" s="122" t="s">
        <v>2415</v>
      </c>
      <c r="F981" s="122" t="s">
        <v>1319</v>
      </c>
      <c r="G981" s="122">
        <v>16484521</v>
      </c>
      <c r="H981" s="126"/>
      <c r="I981" s="130" t="s">
        <v>4519</v>
      </c>
      <c r="J981" s="126"/>
      <c r="K981" s="126"/>
      <c r="L981" s="126"/>
      <c r="M981" s="126"/>
      <c r="N981" s="216">
        <v>0</v>
      </c>
      <c r="O981" s="216">
        <v>10851.56</v>
      </c>
      <c r="P981" s="126" t="s">
        <v>1318</v>
      </c>
    </row>
    <row r="982" spans="1:16" ht="63.75">
      <c r="A982" s="126" t="s">
        <v>620</v>
      </c>
      <c r="B982" s="126"/>
      <c r="C982" s="127" t="s">
        <v>714</v>
      </c>
      <c r="D982" s="121">
        <v>43130</v>
      </c>
      <c r="E982" s="122" t="s">
        <v>2416</v>
      </c>
      <c r="F982" s="122" t="s">
        <v>1319</v>
      </c>
      <c r="G982" s="122">
        <v>16484515</v>
      </c>
      <c r="H982" s="126"/>
      <c r="I982" s="130" t="s">
        <v>4520</v>
      </c>
      <c r="J982" s="126"/>
      <c r="K982" s="126"/>
      <c r="L982" s="126"/>
      <c r="M982" s="126"/>
      <c r="N982" s="216">
        <v>0</v>
      </c>
      <c r="O982" s="216">
        <v>5233.1899999999996</v>
      </c>
      <c r="P982" s="126" t="s">
        <v>1318</v>
      </c>
    </row>
    <row r="983" spans="1:16" ht="63.75">
      <c r="A983" s="126">
        <v>862</v>
      </c>
      <c r="B983" s="126"/>
      <c r="C983" s="127" t="s">
        <v>876</v>
      </c>
      <c r="D983" s="121">
        <v>43130</v>
      </c>
      <c r="E983" s="122" t="s">
        <v>2417</v>
      </c>
      <c r="F983" s="122" t="s">
        <v>1319</v>
      </c>
      <c r="G983" s="122">
        <v>16470600</v>
      </c>
      <c r="H983" s="126"/>
      <c r="I983" s="130" t="s">
        <v>4521</v>
      </c>
      <c r="J983" s="126"/>
      <c r="K983" s="126"/>
      <c r="L983" s="126"/>
      <c r="M983" s="126"/>
      <c r="N983" s="216">
        <v>0</v>
      </c>
      <c r="O983" s="216">
        <v>5668.65</v>
      </c>
      <c r="P983" s="126" t="s">
        <v>1318</v>
      </c>
    </row>
    <row r="984" spans="1:16" ht="63.75">
      <c r="A984" s="126">
        <v>862</v>
      </c>
      <c r="B984" s="126"/>
      <c r="C984" s="127" t="s">
        <v>876</v>
      </c>
      <c r="D984" s="121">
        <v>43130</v>
      </c>
      <c r="E984" s="122" t="s">
        <v>2418</v>
      </c>
      <c r="F984" s="122" t="s">
        <v>1319</v>
      </c>
      <c r="G984" s="122">
        <v>16470598</v>
      </c>
      <c r="H984" s="126"/>
      <c r="I984" s="130" t="s">
        <v>4522</v>
      </c>
      <c r="J984" s="126"/>
      <c r="K984" s="126"/>
      <c r="L984" s="126"/>
      <c r="M984" s="126"/>
      <c r="N984" s="216">
        <v>0</v>
      </c>
      <c r="O984" s="216">
        <v>486083.99</v>
      </c>
      <c r="P984" s="126" t="s">
        <v>1318</v>
      </c>
    </row>
    <row r="985" spans="1:16" ht="63.75">
      <c r="A985" s="126">
        <v>862</v>
      </c>
      <c r="B985" s="126"/>
      <c r="C985" s="127" t="s">
        <v>876</v>
      </c>
      <c r="D985" s="121">
        <v>43130</v>
      </c>
      <c r="E985" s="122" t="s">
        <v>2419</v>
      </c>
      <c r="F985" s="122" t="s">
        <v>1319</v>
      </c>
      <c r="G985" s="122">
        <v>16470596</v>
      </c>
      <c r="H985" s="126"/>
      <c r="I985" s="130" t="s">
        <v>4523</v>
      </c>
      <c r="J985" s="126"/>
      <c r="K985" s="126"/>
      <c r="L985" s="126"/>
      <c r="M985" s="126"/>
      <c r="N985" s="216">
        <v>0</v>
      </c>
      <c r="O985" s="216">
        <v>701548.37</v>
      </c>
      <c r="P985" s="126" t="s">
        <v>1318</v>
      </c>
    </row>
    <row r="986" spans="1:16" ht="63.75">
      <c r="A986" s="126">
        <v>862</v>
      </c>
      <c r="B986" s="126"/>
      <c r="C986" s="127" t="s">
        <v>876</v>
      </c>
      <c r="D986" s="121">
        <v>43130</v>
      </c>
      <c r="E986" s="122" t="s">
        <v>2420</v>
      </c>
      <c r="F986" s="122" t="s">
        <v>1319</v>
      </c>
      <c r="G986" s="122">
        <v>16470594</v>
      </c>
      <c r="H986" s="126"/>
      <c r="I986" s="130" t="s">
        <v>4524</v>
      </c>
      <c r="J986" s="126"/>
      <c r="K986" s="126"/>
      <c r="L986" s="126"/>
      <c r="M986" s="126"/>
      <c r="N986" s="216">
        <v>0</v>
      </c>
      <c r="O986" s="216">
        <v>396.63</v>
      </c>
      <c r="P986" s="126" t="s">
        <v>1318</v>
      </c>
    </row>
    <row r="987" spans="1:16" ht="63.75">
      <c r="A987" s="126">
        <v>862</v>
      </c>
      <c r="B987" s="126"/>
      <c r="C987" s="127" t="s">
        <v>876</v>
      </c>
      <c r="D987" s="121">
        <v>43130</v>
      </c>
      <c r="E987" s="122" t="s">
        <v>2421</v>
      </c>
      <c r="F987" s="122" t="s">
        <v>1319</v>
      </c>
      <c r="G987" s="122">
        <v>16470592</v>
      </c>
      <c r="H987" s="126"/>
      <c r="I987" s="130" t="s">
        <v>4525</v>
      </c>
      <c r="J987" s="126"/>
      <c r="K987" s="126"/>
      <c r="L987" s="126"/>
      <c r="M987" s="126"/>
      <c r="N987" s="216">
        <v>0</v>
      </c>
      <c r="O987" s="216">
        <v>311.44</v>
      </c>
      <c r="P987" s="126" t="s">
        <v>1318</v>
      </c>
    </row>
    <row r="988" spans="1:16" ht="63.75">
      <c r="A988" s="126">
        <v>862</v>
      </c>
      <c r="B988" s="126"/>
      <c r="C988" s="127" t="s">
        <v>876</v>
      </c>
      <c r="D988" s="121">
        <v>43130</v>
      </c>
      <c r="E988" s="122" t="s">
        <v>2422</v>
      </c>
      <c r="F988" s="122" t="s">
        <v>1319</v>
      </c>
      <c r="G988" s="122">
        <v>16470590</v>
      </c>
      <c r="H988" s="126"/>
      <c r="I988" s="130" t="s">
        <v>4526</v>
      </c>
      <c r="J988" s="126"/>
      <c r="K988" s="126"/>
      <c r="L988" s="126"/>
      <c r="M988" s="126"/>
      <c r="N988" s="216">
        <v>0</v>
      </c>
      <c r="O988" s="216">
        <v>87.51</v>
      </c>
      <c r="P988" s="126" t="s">
        <v>1318</v>
      </c>
    </row>
    <row r="989" spans="1:16" ht="63.75">
      <c r="A989" s="126">
        <v>862</v>
      </c>
      <c r="B989" s="126"/>
      <c r="C989" s="127" t="s">
        <v>876</v>
      </c>
      <c r="D989" s="121">
        <v>43130</v>
      </c>
      <c r="E989" s="122" t="s">
        <v>2423</v>
      </c>
      <c r="F989" s="122" t="s">
        <v>1319</v>
      </c>
      <c r="G989" s="122">
        <v>16470588</v>
      </c>
      <c r="H989" s="126"/>
      <c r="I989" s="130" t="s">
        <v>4527</v>
      </c>
      <c r="J989" s="126"/>
      <c r="K989" s="126"/>
      <c r="L989" s="126"/>
      <c r="M989" s="126"/>
      <c r="N989" s="216">
        <v>0</v>
      </c>
      <c r="O989" s="216">
        <v>1575.03</v>
      </c>
      <c r="P989" s="126" t="s">
        <v>1318</v>
      </c>
    </row>
    <row r="990" spans="1:16" ht="63.75">
      <c r="A990" s="126">
        <v>862</v>
      </c>
      <c r="B990" s="126"/>
      <c r="C990" s="127" t="s">
        <v>876</v>
      </c>
      <c r="D990" s="121">
        <v>43130</v>
      </c>
      <c r="E990" s="122" t="s">
        <v>2424</v>
      </c>
      <c r="F990" s="122" t="s">
        <v>1319</v>
      </c>
      <c r="G990" s="122">
        <v>16470586</v>
      </c>
      <c r="H990" s="126"/>
      <c r="I990" s="130" t="s">
        <v>4528</v>
      </c>
      <c r="J990" s="126"/>
      <c r="K990" s="126"/>
      <c r="L990" s="126"/>
      <c r="M990" s="126"/>
      <c r="N990" s="216">
        <v>0</v>
      </c>
      <c r="O990" s="216">
        <v>92.64</v>
      </c>
      <c r="P990" s="126" t="s">
        <v>1318</v>
      </c>
    </row>
    <row r="991" spans="1:16" ht="63.75">
      <c r="A991" s="126">
        <v>862</v>
      </c>
      <c r="B991" s="126"/>
      <c r="C991" s="127" t="s">
        <v>876</v>
      </c>
      <c r="D991" s="121">
        <v>43130</v>
      </c>
      <c r="E991" s="122" t="s">
        <v>2425</v>
      </c>
      <c r="F991" s="122" t="s">
        <v>1319</v>
      </c>
      <c r="G991" s="122">
        <v>16470584</v>
      </c>
      <c r="H991" s="126"/>
      <c r="I991" s="130" t="s">
        <v>4529</v>
      </c>
      <c r="J991" s="126"/>
      <c r="K991" s="126"/>
      <c r="L991" s="126"/>
      <c r="M991" s="126"/>
      <c r="N991" s="216">
        <v>0</v>
      </c>
      <c r="O991" s="216">
        <v>1161.52</v>
      </c>
      <c r="P991" s="126" t="s">
        <v>1318</v>
      </c>
    </row>
    <row r="992" spans="1:16" ht="63.75">
      <c r="A992" s="126">
        <v>862</v>
      </c>
      <c r="B992" s="126"/>
      <c r="C992" s="127" t="s">
        <v>876</v>
      </c>
      <c r="D992" s="121">
        <v>43130</v>
      </c>
      <c r="E992" s="122" t="s">
        <v>2426</v>
      </c>
      <c r="F992" s="122" t="s">
        <v>1319</v>
      </c>
      <c r="G992" s="122">
        <v>16470582</v>
      </c>
      <c r="H992" s="126"/>
      <c r="I992" s="130" t="s">
        <v>4530</v>
      </c>
      <c r="J992" s="126"/>
      <c r="K992" s="126"/>
      <c r="L992" s="126"/>
      <c r="M992" s="126"/>
      <c r="N992" s="216">
        <v>0</v>
      </c>
      <c r="O992" s="216">
        <v>2525.06</v>
      </c>
      <c r="P992" s="126" t="s">
        <v>1318</v>
      </c>
    </row>
    <row r="993" spans="1:16" ht="63.75">
      <c r="A993" s="126">
        <v>862</v>
      </c>
      <c r="B993" s="126"/>
      <c r="C993" s="127" t="s">
        <v>876</v>
      </c>
      <c r="D993" s="121">
        <v>43130</v>
      </c>
      <c r="E993" s="122" t="s">
        <v>2427</v>
      </c>
      <c r="F993" s="122" t="s">
        <v>1319</v>
      </c>
      <c r="G993" s="122">
        <v>16470580</v>
      </c>
      <c r="H993" s="126"/>
      <c r="I993" s="130" t="s">
        <v>4531</v>
      </c>
      <c r="J993" s="126"/>
      <c r="K993" s="126"/>
      <c r="L993" s="126"/>
      <c r="M993" s="126"/>
      <c r="N993" s="216">
        <v>0</v>
      </c>
      <c r="O993" s="216">
        <v>169.29</v>
      </c>
      <c r="P993" s="126" t="s">
        <v>1318</v>
      </c>
    </row>
    <row r="994" spans="1:16" ht="63.75">
      <c r="A994" s="126">
        <v>862</v>
      </c>
      <c r="B994" s="126"/>
      <c r="C994" s="127" t="s">
        <v>876</v>
      </c>
      <c r="D994" s="121">
        <v>43130</v>
      </c>
      <c r="E994" s="122" t="s">
        <v>2428</v>
      </c>
      <c r="F994" s="122" t="s">
        <v>1319</v>
      </c>
      <c r="G994" s="122">
        <v>16470578</v>
      </c>
      <c r="H994" s="126"/>
      <c r="I994" s="130" t="s">
        <v>4532</v>
      </c>
      <c r="J994" s="126"/>
      <c r="K994" s="126"/>
      <c r="L994" s="126"/>
      <c r="M994" s="126"/>
      <c r="N994" s="216">
        <v>0</v>
      </c>
      <c r="O994" s="216">
        <v>502.04</v>
      </c>
      <c r="P994" s="126" t="s">
        <v>1318</v>
      </c>
    </row>
    <row r="995" spans="1:16" ht="63.75">
      <c r="A995" s="126">
        <v>862</v>
      </c>
      <c r="B995" s="126"/>
      <c r="C995" s="127" t="s">
        <v>876</v>
      </c>
      <c r="D995" s="121">
        <v>43130</v>
      </c>
      <c r="E995" s="122" t="s">
        <v>2429</v>
      </c>
      <c r="F995" s="122" t="s">
        <v>1319</v>
      </c>
      <c r="G995" s="122">
        <v>16470576</v>
      </c>
      <c r="H995" s="126"/>
      <c r="I995" s="130" t="s">
        <v>4533</v>
      </c>
      <c r="J995" s="126"/>
      <c r="K995" s="126"/>
      <c r="L995" s="126"/>
      <c r="M995" s="126"/>
      <c r="N995" s="216">
        <v>0</v>
      </c>
      <c r="O995" s="216">
        <v>430.9</v>
      </c>
      <c r="P995" s="126" t="s">
        <v>1318</v>
      </c>
    </row>
    <row r="996" spans="1:16" ht="63.75">
      <c r="A996" s="126">
        <v>862</v>
      </c>
      <c r="B996" s="126"/>
      <c r="C996" s="127" t="s">
        <v>876</v>
      </c>
      <c r="D996" s="121">
        <v>43130</v>
      </c>
      <c r="E996" s="122" t="s">
        <v>2430</v>
      </c>
      <c r="F996" s="122" t="s">
        <v>1319</v>
      </c>
      <c r="G996" s="122">
        <v>16470574</v>
      </c>
      <c r="H996" s="126"/>
      <c r="I996" s="130" t="s">
        <v>4534</v>
      </c>
      <c r="J996" s="126"/>
      <c r="K996" s="126"/>
      <c r="L996" s="126"/>
      <c r="M996" s="126"/>
      <c r="N996" s="216">
        <v>0</v>
      </c>
      <c r="O996" s="216">
        <v>12336.65</v>
      </c>
      <c r="P996" s="126" t="s">
        <v>1318</v>
      </c>
    </row>
    <row r="997" spans="1:16" ht="63.75">
      <c r="A997" s="126">
        <v>862</v>
      </c>
      <c r="B997" s="126"/>
      <c r="C997" s="127" t="s">
        <v>876</v>
      </c>
      <c r="D997" s="121">
        <v>43130</v>
      </c>
      <c r="E997" s="122" t="s">
        <v>2431</v>
      </c>
      <c r="F997" s="122" t="s">
        <v>1319</v>
      </c>
      <c r="G997" s="122">
        <v>16470572</v>
      </c>
      <c r="H997" s="126"/>
      <c r="I997" s="130" t="s">
        <v>4535</v>
      </c>
      <c r="J997" s="126"/>
      <c r="K997" s="126"/>
      <c r="L997" s="126"/>
      <c r="M997" s="126"/>
      <c r="N997" s="216">
        <v>0</v>
      </c>
      <c r="O997" s="216">
        <v>921743.65</v>
      </c>
      <c r="P997" s="126" t="s">
        <v>1318</v>
      </c>
    </row>
    <row r="998" spans="1:16" ht="63.75">
      <c r="A998" s="126">
        <v>862</v>
      </c>
      <c r="B998" s="126"/>
      <c r="C998" s="127" t="s">
        <v>876</v>
      </c>
      <c r="D998" s="121">
        <v>43130</v>
      </c>
      <c r="E998" s="122" t="s">
        <v>2432</v>
      </c>
      <c r="F998" s="122" t="s">
        <v>1319</v>
      </c>
      <c r="G998" s="122">
        <v>16470571</v>
      </c>
      <c r="H998" s="126"/>
      <c r="I998" s="130" t="s">
        <v>4536</v>
      </c>
      <c r="J998" s="126"/>
      <c r="K998" s="126"/>
      <c r="L998" s="126"/>
      <c r="M998" s="126"/>
      <c r="N998" s="216">
        <v>0</v>
      </c>
      <c r="O998" s="216">
        <v>458.66</v>
      </c>
      <c r="P998" s="126" t="s">
        <v>1318</v>
      </c>
    </row>
    <row r="999" spans="1:16" ht="63.75">
      <c r="A999" s="126">
        <v>862</v>
      </c>
      <c r="B999" s="126"/>
      <c r="C999" s="127" t="s">
        <v>876</v>
      </c>
      <c r="D999" s="121">
        <v>43130</v>
      </c>
      <c r="E999" s="122" t="s">
        <v>2433</v>
      </c>
      <c r="F999" s="122" t="s">
        <v>1319</v>
      </c>
      <c r="G999" s="122">
        <v>16470568</v>
      </c>
      <c r="H999" s="126"/>
      <c r="I999" s="130" t="s">
        <v>4537</v>
      </c>
      <c r="J999" s="126"/>
      <c r="K999" s="126"/>
      <c r="L999" s="126"/>
      <c r="M999" s="126"/>
      <c r="N999" s="216">
        <v>0</v>
      </c>
      <c r="O999" s="216">
        <v>402.65</v>
      </c>
      <c r="P999" s="126" t="s">
        <v>1318</v>
      </c>
    </row>
    <row r="1000" spans="1:16" ht="63.75">
      <c r="A1000" s="126">
        <v>862</v>
      </c>
      <c r="B1000" s="126"/>
      <c r="C1000" s="127" t="s">
        <v>876</v>
      </c>
      <c r="D1000" s="121">
        <v>43130</v>
      </c>
      <c r="E1000" s="122" t="s">
        <v>2434</v>
      </c>
      <c r="F1000" s="122" t="s">
        <v>1319</v>
      </c>
      <c r="G1000" s="122">
        <v>16470566</v>
      </c>
      <c r="H1000" s="126"/>
      <c r="I1000" s="130" t="s">
        <v>4538</v>
      </c>
      <c r="J1000" s="126"/>
      <c r="K1000" s="126"/>
      <c r="L1000" s="126"/>
      <c r="M1000" s="126"/>
      <c r="N1000" s="216">
        <v>0</v>
      </c>
      <c r="O1000" s="216">
        <v>355736.91</v>
      </c>
      <c r="P1000" s="126" t="s">
        <v>1318</v>
      </c>
    </row>
    <row r="1001" spans="1:16" ht="76.5">
      <c r="A1001" s="126">
        <v>862</v>
      </c>
      <c r="B1001" s="126"/>
      <c r="C1001" s="127" t="s">
        <v>876</v>
      </c>
      <c r="D1001" s="121">
        <v>43130</v>
      </c>
      <c r="E1001" s="122" t="s">
        <v>2435</v>
      </c>
      <c r="F1001" s="122" t="s">
        <v>1319</v>
      </c>
      <c r="G1001" s="122">
        <v>16470565</v>
      </c>
      <c r="H1001" s="126"/>
      <c r="I1001" s="130" t="s">
        <v>4539</v>
      </c>
      <c r="J1001" s="126"/>
      <c r="K1001" s="126"/>
      <c r="L1001" s="126"/>
      <c r="M1001" s="126"/>
      <c r="N1001" s="216">
        <v>0</v>
      </c>
      <c r="O1001" s="216">
        <v>11806.11</v>
      </c>
      <c r="P1001" s="126" t="s">
        <v>1318</v>
      </c>
    </row>
    <row r="1002" spans="1:16" ht="63.75">
      <c r="A1002" s="126">
        <v>862</v>
      </c>
      <c r="B1002" s="126"/>
      <c r="C1002" s="127" t="s">
        <v>876</v>
      </c>
      <c r="D1002" s="121">
        <v>43130</v>
      </c>
      <c r="E1002" s="122" t="s">
        <v>2436</v>
      </c>
      <c r="F1002" s="122" t="s">
        <v>1319</v>
      </c>
      <c r="G1002" s="122">
        <v>16470562</v>
      </c>
      <c r="H1002" s="126"/>
      <c r="I1002" s="130" t="s">
        <v>4540</v>
      </c>
      <c r="J1002" s="126"/>
      <c r="K1002" s="126"/>
      <c r="L1002" s="126"/>
      <c r="M1002" s="126"/>
      <c r="N1002" s="216">
        <v>0</v>
      </c>
      <c r="O1002" s="216">
        <v>113.11</v>
      </c>
      <c r="P1002" s="126" t="s">
        <v>1318</v>
      </c>
    </row>
    <row r="1003" spans="1:16" ht="63.75">
      <c r="A1003" s="126">
        <v>862</v>
      </c>
      <c r="B1003" s="126"/>
      <c r="C1003" s="127" t="s">
        <v>876</v>
      </c>
      <c r="D1003" s="121">
        <v>43130</v>
      </c>
      <c r="E1003" s="122" t="s">
        <v>2437</v>
      </c>
      <c r="F1003" s="122" t="s">
        <v>1319</v>
      </c>
      <c r="G1003" s="122">
        <v>16470560</v>
      </c>
      <c r="H1003" s="126"/>
      <c r="I1003" s="130" t="s">
        <v>4541</v>
      </c>
      <c r="J1003" s="126"/>
      <c r="K1003" s="126"/>
      <c r="L1003" s="126"/>
      <c r="M1003" s="126"/>
      <c r="N1003" s="216">
        <v>0</v>
      </c>
      <c r="O1003" s="216">
        <v>85.65</v>
      </c>
      <c r="P1003" s="126" t="s">
        <v>1318</v>
      </c>
    </row>
    <row r="1004" spans="1:16" ht="63.75">
      <c r="A1004" s="126">
        <v>862</v>
      </c>
      <c r="B1004" s="126"/>
      <c r="C1004" s="127" t="s">
        <v>876</v>
      </c>
      <c r="D1004" s="121">
        <v>43130</v>
      </c>
      <c r="E1004" s="122" t="s">
        <v>2438</v>
      </c>
      <c r="F1004" s="122" t="s">
        <v>1319</v>
      </c>
      <c r="G1004" s="122">
        <v>16470558</v>
      </c>
      <c r="H1004" s="126"/>
      <c r="I1004" s="130" t="s">
        <v>4542</v>
      </c>
      <c r="J1004" s="126"/>
      <c r="K1004" s="126"/>
      <c r="L1004" s="126"/>
      <c r="M1004" s="126"/>
      <c r="N1004" s="216">
        <v>0</v>
      </c>
      <c r="O1004" s="216">
        <v>836</v>
      </c>
      <c r="P1004" s="126" t="s">
        <v>1318</v>
      </c>
    </row>
    <row r="1005" spans="1:16" ht="63.75">
      <c r="A1005" s="126">
        <v>862</v>
      </c>
      <c r="B1005" s="126"/>
      <c r="C1005" s="127" t="s">
        <v>876</v>
      </c>
      <c r="D1005" s="121">
        <v>43130</v>
      </c>
      <c r="E1005" s="122" t="s">
        <v>2439</v>
      </c>
      <c r="F1005" s="122" t="s">
        <v>1319</v>
      </c>
      <c r="G1005" s="122">
        <v>16470556</v>
      </c>
      <c r="H1005" s="126"/>
      <c r="I1005" s="130" t="s">
        <v>4543</v>
      </c>
      <c r="J1005" s="126"/>
      <c r="K1005" s="126"/>
      <c r="L1005" s="126"/>
      <c r="M1005" s="126"/>
      <c r="N1005" s="216">
        <v>0</v>
      </c>
      <c r="O1005" s="216">
        <v>94704.77</v>
      </c>
      <c r="P1005" s="126" t="s">
        <v>1318</v>
      </c>
    </row>
    <row r="1006" spans="1:16" ht="63.75">
      <c r="A1006" s="126">
        <v>862</v>
      </c>
      <c r="B1006" s="126"/>
      <c r="C1006" s="127" t="s">
        <v>876</v>
      </c>
      <c r="D1006" s="121">
        <v>43130</v>
      </c>
      <c r="E1006" s="122" t="s">
        <v>2440</v>
      </c>
      <c r="F1006" s="122" t="s">
        <v>1319</v>
      </c>
      <c r="G1006" s="122">
        <v>16455265</v>
      </c>
      <c r="H1006" s="126"/>
      <c r="I1006" s="130" t="s">
        <v>4544</v>
      </c>
      <c r="J1006" s="126"/>
      <c r="K1006" s="126"/>
      <c r="L1006" s="126"/>
      <c r="M1006" s="126"/>
      <c r="N1006" s="216">
        <v>0</v>
      </c>
      <c r="O1006" s="216">
        <v>113619.33</v>
      </c>
      <c r="P1006" s="126" t="s">
        <v>1318</v>
      </c>
    </row>
    <row r="1007" spans="1:16" ht="51">
      <c r="A1007" s="126" t="s">
        <v>621</v>
      </c>
      <c r="B1007" s="126"/>
      <c r="C1007" s="127" t="s">
        <v>715</v>
      </c>
      <c r="D1007" s="121">
        <v>43130</v>
      </c>
      <c r="E1007" s="122" t="s">
        <v>2441</v>
      </c>
      <c r="F1007" s="122" t="s">
        <v>1319</v>
      </c>
      <c r="G1007" s="122">
        <v>16455264</v>
      </c>
      <c r="H1007" s="126"/>
      <c r="I1007" s="130" t="s">
        <v>4545</v>
      </c>
      <c r="J1007" s="126"/>
      <c r="K1007" s="126"/>
      <c r="L1007" s="126"/>
      <c r="M1007" s="126"/>
      <c r="N1007" s="216">
        <v>0</v>
      </c>
      <c r="O1007" s="216">
        <v>56809.67</v>
      </c>
      <c r="P1007" s="126" t="s">
        <v>1318</v>
      </c>
    </row>
    <row r="1008" spans="1:16" ht="63.75">
      <c r="A1008" s="126">
        <v>862</v>
      </c>
      <c r="B1008" s="126"/>
      <c r="C1008" s="127" t="s">
        <v>876</v>
      </c>
      <c r="D1008" s="121">
        <v>43130</v>
      </c>
      <c r="E1008" s="122" t="s">
        <v>2442</v>
      </c>
      <c r="F1008" s="122" t="s">
        <v>1319</v>
      </c>
      <c r="G1008" s="122">
        <v>16455263</v>
      </c>
      <c r="H1008" s="126"/>
      <c r="I1008" s="130" t="s">
        <v>4546</v>
      </c>
      <c r="J1008" s="126"/>
      <c r="K1008" s="126"/>
      <c r="L1008" s="126"/>
      <c r="M1008" s="126"/>
      <c r="N1008" s="216">
        <v>0</v>
      </c>
      <c r="O1008" s="216">
        <v>215602.51</v>
      </c>
      <c r="P1008" s="126" t="s">
        <v>1318</v>
      </c>
    </row>
    <row r="1009" spans="1:16" ht="63.75">
      <c r="A1009" s="126">
        <v>862</v>
      </c>
      <c r="B1009" s="126"/>
      <c r="C1009" s="127" t="s">
        <v>876</v>
      </c>
      <c r="D1009" s="121">
        <v>43130</v>
      </c>
      <c r="E1009" s="122" t="s">
        <v>2443</v>
      </c>
      <c r="F1009" s="122" t="s">
        <v>1319</v>
      </c>
      <c r="G1009" s="122">
        <v>16487594</v>
      </c>
      <c r="H1009" s="126"/>
      <c r="I1009" s="130" t="s">
        <v>4547</v>
      </c>
      <c r="J1009" s="126"/>
      <c r="K1009" s="126"/>
      <c r="L1009" s="126"/>
      <c r="M1009" s="126"/>
      <c r="N1009" s="216">
        <v>0</v>
      </c>
      <c r="O1009" s="216">
        <v>430614.97</v>
      </c>
      <c r="P1009" s="126" t="s">
        <v>1318</v>
      </c>
    </row>
    <row r="1010" spans="1:16" ht="63.75">
      <c r="A1010" s="126">
        <v>862</v>
      </c>
      <c r="B1010" s="126"/>
      <c r="C1010" s="127" t="s">
        <v>876</v>
      </c>
      <c r="D1010" s="121">
        <v>43130</v>
      </c>
      <c r="E1010" s="122" t="s">
        <v>2444</v>
      </c>
      <c r="F1010" s="122" t="s">
        <v>1319</v>
      </c>
      <c r="G1010" s="122">
        <v>16487592</v>
      </c>
      <c r="H1010" s="126"/>
      <c r="I1010" s="130" t="s">
        <v>4548</v>
      </c>
      <c r="J1010" s="126"/>
      <c r="K1010" s="126"/>
      <c r="L1010" s="126"/>
      <c r="M1010" s="126"/>
      <c r="N1010" s="216">
        <v>0</v>
      </c>
      <c r="O1010" s="216">
        <v>139.84</v>
      </c>
      <c r="P1010" s="126" t="s">
        <v>1318</v>
      </c>
    </row>
    <row r="1011" spans="1:16" ht="63.75">
      <c r="A1011" s="126">
        <v>862</v>
      </c>
      <c r="B1011" s="126"/>
      <c r="C1011" s="127" t="s">
        <v>876</v>
      </c>
      <c r="D1011" s="121">
        <v>43130</v>
      </c>
      <c r="E1011" s="122" t="s">
        <v>2445</v>
      </c>
      <c r="F1011" s="122" t="s">
        <v>1319</v>
      </c>
      <c r="G1011" s="122">
        <v>16487588</v>
      </c>
      <c r="H1011" s="126"/>
      <c r="I1011" s="130" t="s">
        <v>4549</v>
      </c>
      <c r="J1011" s="126"/>
      <c r="K1011" s="126"/>
      <c r="L1011" s="126"/>
      <c r="M1011" s="126"/>
      <c r="N1011" s="216">
        <v>0</v>
      </c>
      <c r="O1011" s="216">
        <v>64.83</v>
      </c>
      <c r="P1011" s="126" t="s">
        <v>1318</v>
      </c>
    </row>
    <row r="1012" spans="1:16" ht="63.75">
      <c r="A1012" s="126">
        <v>862</v>
      </c>
      <c r="B1012" s="126"/>
      <c r="C1012" s="127" t="s">
        <v>876</v>
      </c>
      <c r="D1012" s="121">
        <v>43130</v>
      </c>
      <c r="E1012" s="122" t="s">
        <v>2446</v>
      </c>
      <c r="F1012" s="122" t="s">
        <v>1319</v>
      </c>
      <c r="G1012" s="122">
        <v>16487586</v>
      </c>
      <c r="H1012" s="126"/>
      <c r="I1012" s="130" t="s">
        <v>4550</v>
      </c>
      <c r="J1012" s="126"/>
      <c r="K1012" s="126"/>
      <c r="L1012" s="126"/>
      <c r="M1012" s="126"/>
      <c r="N1012" s="216">
        <v>0</v>
      </c>
      <c r="O1012" s="216">
        <v>77332.179999999993</v>
      </c>
      <c r="P1012" s="126" t="s">
        <v>1318</v>
      </c>
    </row>
    <row r="1013" spans="1:16" ht="63.75">
      <c r="A1013" s="126">
        <v>862</v>
      </c>
      <c r="B1013" s="126"/>
      <c r="C1013" s="127" t="s">
        <v>876</v>
      </c>
      <c r="D1013" s="121">
        <v>43130</v>
      </c>
      <c r="E1013" s="122" t="s">
        <v>2447</v>
      </c>
      <c r="F1013" s="122" t="s">
        <v>1319</v>
      </c>
      <c r="G1013" s="122">
        <v>16487584</v>
      </c>
      <c r="H1013" s="126"/>
      <c r="I1013" s="130" t="s">
        <v>4551</v>
      </c>
      <c r="J1013" s="126"/>
      <c r="K1013" s="126"/>
      <c r="L1013" s="126"/>
      <c r="M1013" s="126"/>
      <c r="N1013" s="216">
        <v>0</v>
      </c>
      <c r="O1013" s="216">
        <v>70.58</v>
      </c>
      <c r="P1013" s="126" t="s">
        <v>1318</v>
      </c>
    </row>
    <row r="1014" spans="1:16" ht="63.75">
      <c r="A1014" s="126">
        <v>862</v>
      </c>
      <c r="B1014" s="126"/>
      <c r="C1014" s="127" t="s">
        <v>876</v>
      </c>
      <c r="D1014" s="121">
        <v>43130</v>
      </c>
      <c r="E1014" s="122" t="s">
        <v>2448</v>
      </c>
      <c r="F1014" s="122" t="s">
        <v>1319</v>
      </c>
      <c r="G1014" s="122">
        <v>16487579</v>
      </c>
      <c r="H1014" s="126"/>
      <c r="I1014" s="130" t="s">
        <v>4552</v>
      </c>
      <c r="J1014" s="126"/>
      <c r="K1014" s="126"/>
      <c r="L1014" s="126"/>
      <c r="M1014" s="126"/>
      <c r="N1014" s="216">
        <v>0</v>
      </c>
      <c r="O1014" s="216">
        <v>1233.44</v>
      </c>
      <c r="P1014" s="126" t="s">
        <v>1318</v>
      </c>
    </row>
    <row r="1015" spans="1:16" ht="76.5">
      <c r="A1015" s="126" t="s">
        <v>620</v>
      </c>
      <c r="B1015" s="126"/>
      <c r="C1015" s="127" t="s">
        <v>714</v>
      </c>
      <c r="D1015" s="121">
        <v>43130</v>
      </c>
      <c r="E1015" s="122" t="s">
        <v>2449</v>
      </c>
      <c r="F1015" s="122" t="s">
        <v>6</v>
      </c>
      <c r="G1015" s="122">
        <v>935839</v>
      </c>
      <c r="H1015" s="126"/>
      <c r="I1015" s="130" t="s">
        <v>4553</v>
      </c>
      <c r="J1015" s="126"/>
      <c r="K1015" s="126"/>
      <c r="L1015" s="126"/>
      <c r="M1015" s="126"/>
      <c r="N1015" s="216">
        <v>0</v>
      </c>
      <c r="O1015" s="216">
        <v>38575.18</v>
      </c>
      <c r="P1015" s="126" t="s">
        <v>1318</v>
      </c>
    </row>
    <row r="1016" spans="1:16" ht="51">
      <c r="A1016" s="126">
        <v>25</v>
      </c>
      <c r="B1016" s="126"/>
      <c r="C1016" s="127" t="s">
        <v>695</v>
      </c>
      <c r="D1016" s="121">
        <v>43130</v>
      </c>
      <c r="E1016" s="122" t="s">
        <v>2450</v>
      </c>
      <c r="F1016" s="122" t="s">
        <v>6</v>
      </c>
      <c r="G1016" s="122">
        <v>936137</v>
      </c>
      <c r="H1016" s="126"/>
      <c r="I1016" s="130" t="s">
        <v>4554</v>
      </c>
      <c r="J1016" s="126"/>
      <c r="K1016" s="126"/>
      <c r="L1016" s="126"/>
      <c r="M1016" s="126"/>
      <c r="N1016" s="216">
        <v>0</v>
      </c>
      <c r="O1016" s="216">
        <v>204195.31</v>
      </c>
      <c r="P1016" s="126" t="s">
        <v>1318</v>
      </c>
    </row>
    <row r="1017" spans="1:16" ht="38.25">
      <c r="A1017" s="126">
        <v>117</v>
      </c>
      <c r="B1017" s="126"/>
      <c r="C1017" s="127" t="s">
        <v>723</v>
      </c>
      <c r="D1017" s="121">
        <v>43130</v>
      </c>
      <c r="E1017" s="122" t="s">
        <v>2451</v>
      </c>
      <c r="F1017" s="122" t="s">
        <v>11</v>
      </c>
      <c r="G1017" s="122">
        <v>912396</v>
      </c>
      <c r="H1017" s="126"/>
      <c r="I1017" s="130" t="s">
        <v>4555</v>
      </c>
      <c r="J1017" s="126"/>
      <c r="K1017" s="126"/>
      <c r="L1017" s="126"/>
      <c r="M1017" s="126"/>
      <c r="N1017" s="216">
        <v>50</v>
      </c>
      <c r="O1017" s="216">
        <v>0</v>
      </c>
      <c r="P1017" s="126" t="s">
        <v>1318</v>
      </c>
    </row>
    <row r="1018" spans="1:16" ht="63.75">
      <c r="A1018" s="126">
        <v>513</v>
      </c>
      <c r="B1018" s="126"/>
      <c r="C1018" s="127" t="s">
        <v>201</v>
      </c>
      <c r="D1018" s="121">
        <v>43130</v>
      </c>
      <c r="E1018" s="122" t="s">
        <v>2452</v>
      </c>
      <c r="F1018" s="122" t="s">
        <v>15</v>
      </c>
      <c r="G1018" s="122">
        <v>653235</v>
      </c>
      <c r="H1018" s="126"/>
      <c r="I1018" s="130" t="s">
        <v>4556</v>
      </c>
      <c r="J1018" s="126"/>
      <c r="K1018" s="126"/>
      <c r="L1018" s="126"/>
      <c r="M1018" s="126"/>
      <c r="N1018" s="216">
        <v>50</v>
      </c>
      <c r="O1018" s="216">
        <v>0</v>
      </c>
      <c r="P1018" s="126" t="s">
        <v>1318</v>
      </c>
    </row>
    <row r="1019" spans="1:16" ht="63.75">
      <c r="A1019" s="126">
        <v>15</v>
      </c>
      <c r="B1019" s="126"/>
      <c r="C1019" s="127" t="s">
        <v>692</v>
      </c>
      <c r="D1019" s="121">
        <v>43130</v>
      </c>
      <c r="E1019" s="122" t="s">
        <v>2453</v>
      </c>
      <c r="F1019" s="122" t="s">
        <v>15</v>
      </c>
      <c r="G1019" s="122">
        <v>4221</v>
      </c>
      <c r="H1019" s="126"/>
      <c r="I1019" s="130" t="s">
        <v>4557</v>
      </c>
      <c r="J1019" s="126"/>
      <c r="K1019" s="126"/>
      <c r="L1019" s="126"/>
      <c r="M1019" s="126"/>
      <c r="N1019" s="216">
        <v>299.36</v>
      </c>
      <c r="O1019" s="216">
        <v>0</v>
      </c>
      <c r="P1019" s="126" t="s">
        <v>1318</v>
      </c>
    </row>
    <row r="1020" spans="1:16" ht="89.25">
      <c r="A1020" s="126">
        <v>594</v>
      </c>
      <c r="B1020" s="126"/>
      <c r="C1020" s="127" t="s">
        <v>113</v>
      </c>
      <c r="D1020" s="121">
        <v>43130</v>
      </c>
      <c r="E1020" s="122" t="s">
        <v>2454</v>
      </c>
      <c r="F1020" s="122" t="s">
        <v>15</v>
      </c>
      <c r="G1020" s="122">
        <v>4238</v>
      </c>
      <c r="H1020" s="126"/>
      <c r="I1020" s="130" t="s">
        <v>4558</v>
      </c>
      <c r="J1020" s="126"/>
      <c r="K1020" s="126"/>
      <c r="L1020" s="126"/>
      <c r="M1020" s="126"/>
      <c r="N1020" s="216">
        <v>271.92</v>
      </c>
      <c r="O1020" s="216">
        <v>0</v>
      </c>
      <c r="P1020" s="126" t="s">
        <v>1318</v>
      </c>
    </row>
    <row r="1021" spans="1:16" ht="89.25">
      <c r="A1021" s="126">
        <v>594</v>
      </c>
      <c r="B1021" s="126"/>
      <c r="C1021" s="127" t="s">
        <v>113</v>
      </c>
      <c r="D1021" s="121">
        <v>43130</v>
      </c>
      <c r="E1021" s="122" t="s">
        <v>2455</v>
      </c>
      <c r="F1021" s="122" t="s">
        <v>15</v>
      </c>
      <c r="G1021" s="122">
        <v>4237</v>
      </c>
      <c r="H1021" s="126"/>
      <c r="I1021" s="130" t="s">
        <v>4559</v>
      </c>
      <c r="J1021" s="126"/>
      <c r="K1021" s="126"/>
      <c r="L1021" s="126"/>
      <c r="M1021" s="126"/>
      <c r="N1021" s="216">
        <v>1829.55</v>
      </c>
      <c r="O1021" s="216">
        <v>0</v>
      </c>
      <c r="P1021" s="126" t="s">
        <v>1318</v>
      </c>
    </row>
    <row r="1022" spans="1:16" ht="76.5">
      <c r="A1022" s="126">
        <v>203</v>
      </c>
      <c r="B1022" s="126"/>
      <c r="C1022" s="127" t="s">
        <v>758</v>
      </c>
      <c r="D1022" s="121">
        <v>43130</v>
      </c>
      <c r="E1022" s="122" t="s">
        <v>2456</v>
      </c>
      <c r="F1022" s="122" t="s">
        <v>1319</v>
      </c>
      <c r="G1022" s="122">
        <v>16470087</v>
      </c>
      <c r="H1022" s="126"/>
      <c r="I1022" s="130" t="s">
        <v>4560</v>
      </c>
      <c r="J1022" s="126"/>
      <c r="K1022" s="126"/>
      <c r="L1022" s="126"/>
      <c r="M1022" s="126"/>
      <c r="N1022" s="216">
        <v>180</v>
      </c>
      <c r="O1022" s="216">
        <v>0</v>
      </c>
      <c r="P1022" s="126" t="s">
        <v>1318</v>
      </c>
    </row>
    <row r="1023" spans="1:16" ht="89.25">
      <c r="A1023" s="126">
        <v>47</v>
      </c>
      <c r="B1023" s="126"/>
      <c r="C1023" s="127" t="s">
        <v>700</v>
      </c>
      <c r="D1023" s="121">
        <v>43130</v>
      </c>
      <c r="E1023" s="122" t="s">
        <v>2457</v>
      </c>
      <c r="F1023" s="122" t="s">
        <v>11</v>
      </c>
      <c r="G1023" s="122">
        <v>912283</v>
      </c>
      <c r="H1023" s="126"/>
      <c r="I1023" s="130" t="s">
        <v>4561</v>
      </c>
      <c r="J1023" s="126"/>
      <c r="K1023" s="126"/>
      <c r="L1023" s="126"/>
      <c r="M1023" s="126"/>
      <c r="N1023" s="216">
        <v>7009.47</v>
      </c>
      <c r="O1023" s="216">
        <v>0</v>
      </c>
      <c r="P1023" s="126" t="s">
        <v>1318</v>
      </c>
    </row>
    <row r="1024" spans="1:16" ht="51">
      <c r="A1024" s="126">
        <v>119</v>
      </c>
      <c r="B1024" s="126"/>
      <c r="C1024" s="127" t="s">
        <v>724</v>
      </c>
      <c r="D1024" s="121">
        <v>43130</v>
      </c>
      <c r="E1024" s="122" t="s">
        <v>2458</v>
      </c>
      <c r="F1024" s="122" t="s">
        <v>11</v>
      </c>
      <c r="G1024" s="122">
        <v>912330</v>
      </c>
      <c r="H1024" s="126"/>
      <c r="I1024" s="130" t="s">
        <v>4562</v>
      </c>
      <c r="J1024" s="126"/>
      <c r="K1024" s="126"/>
      <c r="L1024" s="126"/>
      <c r="M1024" s="126"/>
      <c r="N1024" s="216">
        <v>50</v>
      </c>
      <c r="O1024" s="216">
        <v>0</v>
      </c>
      <c r="P1024" s="126" t="s">
        <v>1318</v>
      </c>
    </row>
    <row r="1025" spans="1:16" ht="51">
      <c r="A1025" s="126">
        <v>119</v>
      </c>
      <c r="B1025" s="126"/>
      <c r="C1025" s="127" t="s">
        <v>724</v>
      </c>
      <c r="D1025" s="121">
        <v>43130</v>
      </c>
      <c r="E1025" s="122" t="s">
        <v>2459</v>
      </c>
      <c r="F1025" s="122" t="s">
        <v>11</v>
      </c>
      <c r="G1025" s="122">
        <v>912362</v>
      </c>
      <c r="H1025" s="126"/>
      <c r="I1025" s="130" t="s">
        <v>4563</v>
      </c>
      <c r="J1025" s="126"/>
      <c r="K1025" s="126"/>
      <c r="L1025" s="126"/>
      <c r="M1025" s="126"/>
      <c r="N1025" s="216">
        <v>50</v>
      </c>
      <c r="O1025" s="216">
        <v>0</v>
      </c>
      <c r="P1025" s="126" t="s">
        <v>1318</v>
      </c>
    </row>
    <row r="1026" spans="1:16" ht="63.75">
      <c r="A1026" s="126">
        <v>10</v>
      </c>
      <c r="B1026" s="126"/>
      <c r="C1026" s="127" t="s">
        <v>691</v>
      </c>
      <c r="D1026" s="121">
        <v>43131</v>
      </c>
      <c r="E1026" s="122" t="s">
        <v>2460</v>
      </c>
      <c r="F1026" s="122" t="s">
        <v>6</v>
      </c>
      <c r="G1026" s="122">
        <v>654586</v>
      </c>
      <c r="H1026" s="126"/>
      <c r="I1026" s="130" t="s">
        <v>4564</v>
      </c>
      <c r="J1026" s="126"/>
      <c r="K1026" s="126"/>
      <c r="L1026" s="126"/>
      <c r="M1026" s="126"/>
      <c r="N1026" s="216">
        <v>0</v>
      </c>
      <c r="O1026" s="216">
        <v>20272.669999999998</v>
      </c>
      <c r="P1026" s="126" t="s">
        <v>1318</v>
      </c>
    </row>
    <row r="1027" spans="1:16" ht="63.75">
      <c r="A1027" s="126">
        <v>10</v>
      </c>
      <c r="B1027" s="126"/>
      <c r="C1027" s="127" t="s">
        <v>691</v>
      </c>
      <c r="D1027" s="121">
        <v>43131</v>
      </c>
      <c r="E1027" s="122" t="s">
        <v>2461</v>
      </c>
      <c r="F1027" s="122" t="s">
        <v>6</v>
      </c>
      <c r="G1027" s="122">
        <v>654588</v>
      </c>
      <c r="H1027" s="126"/>
      <c r="I1027" s="130" t="s">
        <v>4565</v>
      </c>
      <c r="J1027" s="126"/>
      <c r="K1027" s="126"/>
      <c r="L1027" s="126"/>
      <c r="M1027" s="126"/>
      <c r="N1027" s="216">
        <v>0</v>
      </c>
      <c r="O1027" s="216">
        <v>17939.310000000001</v>
      </c>
      <c r="P1027" s="126" t="s">
        <v>1318</v>
      </c>
    </row>
    <row r="1028" spans="1:16" ht="51">
      <c r="A1028" s="126">
        <v>10</v>
      </c>
      <c r="B1028" s="126"/>
      <c r="C1028" s="127" t="s">
        <v>691</v>
      </c>
      <c r="D1028" s="121">
        <v>43131</v>
      </c>
      <c r="E1028" s="122" t="s">
        <v>2462</v>
      </c>
      <c r="F1028" s="122" t="s">
        <v>6</v>
      </c>
      <c r="G1028" s="122">
        <v>654590</v>
      </c>
      <c r="H1028" s="126"/>
      <c r="I1028" s="130" t="s">
        <v>4566</v>
      </c>
      <c r="J1028" s="126"/>
      <c r="K1028" s="126"/>
      <c r="L1028" s="126"/>
      <c r="M1028" s="126"/>
      <c r="N1028" s="216">
        <v>0</v>
      </c>
      <c r="O1028" s="216">
        <v>8752.61</v>
      </c>
      <c r="P1028" s="126" t="s">
        <v>1318</v>
      </c>
    </row>
    <row r="1029" spans="1:16" ht="63.75">
      <c r="A1029" s="126">
        <v>10</v>
      </c>
      <c r="B1029" s="126"/>
      <c r="C1029" s="127" t="s">
        <v>691</v>
      </c>
      <c r="D1029" s="121">
        <v>43131</v>
      </c>
      <c r="E1029" s="122" t="s">
        <v>2463</v>
      </c>
      <c r="F1029" s="122" t="s">
        <v>6</v>
      </c>
      <c r="G1029" s="122">
        <v>654592</v>
      </c>
      <c r="H1029" s="126"/>
      <c r="I1029" s="130" t="s">
        <v>4567</v>
      </c>
      <c r="J1029" s="126"/>
      <c r="K1029" s="126"/>
      <c r="L1029" s="126"/>
      <c r="M1029" s="126"/>
      <c r="N1029" s="216">
        <v>0</v>
      </c>
      <c r="O1029" s="216">
        <v>17742.09</v>
      </c>
      <c r="P1029" s="126" t="s">
        <v>1318</v>
      </c>
    </row>
    <row r="1030" spans="1:16" ht="63.75">
      <c r="A1030" s="126">
        <v>10</v>
      </c>
      <c r="B1030" s="126"/>
      <c r="C1030" s="127" t="s">
        <v>691</v>
      </c>
      <c r="D1030" s="121">
        <v>43131</v>
      </c>
      <c r="E1030" s="122" t="s">
        <v>2464</v>
      </c>
      <c r="F1030" s="122" t="s">
        <v>6</v>
      </c>
      <c r="G1030" s="122">
        <v>654594</v>
      </c>
      <c r="H1030" s="126"/>
      <c r="I1030" s="130" t="s">
        <v>4568</v>
      </c>
      <c r="J1030" s="126"/>
      <c r="K1030" s="126"/>
      <c r="L1030" s="126"/>
      <c r="M1030" s="126"/>
      <c r="N1030" s="216">
        <v>0</v>
      </c>
      <c r="O1030" s="216">
        <v>2076.9299999999998</v>
      </c>
      <c r="P1030" s="126" t="s">
        <v>1318</v>
      </c>
    </row>
    <row r="1031" spans="1:16" ht="51">
      <c r="A1031" s="126">
        <v>10</v>
      </c>
      <c r="B1031" s="126"/>
      <c r="C1031" s="127" t="s">
        <v>691</v>
      </c>
      <c r="D1031" s="121">
        <v>43131</v>
      </c>
      <c r="E1031" s="122" t="s">
        <v>2465</v>
      </c>
      <c r="F1031" s="122" t="s">
        <v>6</v>
      </c>
      <c r="G1031" s="122">
        <v>654601</v>
      </c>
      <c r="H1031" s="126"/>
      <c r="I1031" s="130" t="s">
        <v>4569</v>
      </c>
      <c r="J1031" s="126"/>
      <c r="K1031" s="126"/>
      <c r="L1031" s="126"/>
      <c r="M1031" s="126"/>
      <c r="N1031" s="216">
        <v>0</v>
      </c>
      <c r="O1031" s="216">
        <v>220308.08</v>
      </c>
      <c r="P1031" s="126" t="s">
        <v>1318</v>
      </c>
    </row>
    <row r="1032" spans="1:16" ht="51">
      <c r="A1032" s="126">
        <v>10</v>
      </c>
      <c r="B1032" s="126"/>
      <c r="C1032" s="127" t="s">
        <v>691</v>
      </c>
      <c r="D1032" s="121">
        <v>43131</v>
      </c>
      <c r="E1032" s="122" t="s">
        <v>2466</v>
      </c>
      <c r="F1032" s="122" t="s">
        <v>6</v>
      </c>
      <c r="G1032" s="122">
        <v>654603</v>
      </c>
      <c r="H1032" s="126"/>
      <c r="I1032" s="130" t="s">
        <v>4570</v>
      </c>
      <c r="J1032" s="126"/>
      <c r="K1032" s="126"/>
      <c r="L1032" s="126"/>
      <c r="M1032" s="126"/>
      <c r="N1032" s="216">
        <v>0</v>
      </c>
      <c r="O1032" s="216">
        <v>8301.56</v>
      </c>
      <c r="P1032" s="126" t="s">
        <v>1318</v>
      </c>
    </row>
    <row r="1033" spans="1:16" ht="51">
      <c r="A1033" s="126">
        <v>10</v>
      </c>
      <c r="B1033" s="126"/>
      <c r="C1033" s="127" t="s">
        <v>691</v>
      </c>
      <c r="D1033" s="121">
        <v>43131</v>
      </c>
      <c r="E1033" s="122" t="s">
        <v>2467</v>
      </c>
      <c r="F1033" s="122" t="s">
        <v>6</v>
      </c>
      <c r="G1033" s="122">
        <v>654605</v>
      </c>
      <c r="H1033" s="126"/>
      <c r="I1033" s="130" t="s">
        <v>4571</v>
      </c>
      <c r="J1033" s="126"/>
      <c r="K1033" s="126"/>
      <c r="L1033" s="126"/>
      <c r="M1033" s="126"/>
      <c r="N1033" s="216">
        <v>0</v>
      </c>
      <c r="O1033" s="216">
        <v>11795.77</v>
      </c>
      <c r="P1033" s="126" t="s">
        <v>1318</v>
      </c>
    </row>
    <row r="1034" spans="1:16" ht="51">
      <c r="A1034" s="126">
        <v>10</v>
      </c>
      <c r="B1034" s="126"/>
      <c r="C1034" s="127" t="s">
        <v>691</v>
      </c>
      <c r="D1034" s="121">
        <v>43131</v>
      </c>
      <c r="E1034" s="122" t="s">
        <v>2468</v>
      </c>
      <c r="F1034" s="122" t="s">
        <v>6</v>
      </c>
      <c r="G1034" s="122">
        <v>654607</v>
      </c>
      <c r="H1034" s="126"/>
      <c r="I1034" s="130" t="s">
        <v>4572</v>
      </c>
      <c r="J1034" s="126"/>
      <c r="K1034" s="126"/>
      <c r="L1034" s="126"/>
      <c r="M1034" s="126"/>
      <c r="N1034" s="216">
        <v>0</v>
      </c>
      <c r="O1034" s="216">
        <v>13544.66</v>
      </c>
      <c r="P1034" s="126" t="s">
        <v>1318</v>
      </c>
    </row>
    <row r="1035" spans="1:16" ht="51">
      <c r="A1035" s="126">
        <v>10</v>
      </c>
      <c r="B1035" s="126"/>
      <c r="C1035" s="127" t="s">
        <v>691</v>
      </c>
      <c r="D1035" s="121">
        <v>43131</v>
      </c>
      <c r="E1035" s="122" t="s">
        <v>2469</v>
      </c>
      <c r="F1035" s="122" t="s">
        <v>6</v>
      </c>
      <c r="G1035" s="122">
        <v>654609</v>
      </c>
      <c r="H1035" s="126"/>
      <c r="I1035" s="130" t="s">
        <v>4573</v>
      </c>
      <c r="J1035" s="126"/>
      <c r="K1035" s="126"/>
      <c r="L1035" s="126"/>
      <c r="M1035" s="126"/>
      <c r="N1035" s="216">
        <v>0</v>
      </c>
      <c r="O1035" s="216">
        <v>3457.3</v>
      </c>
      <c r="P1035" s="126" t="s">
        <v>1318</v>
      </c>
    </row>
    <row r="1036" spans="1:16" ht="51">
      <c r="A1036" s="126">
        <v>10</v>
      </c>
      <c r="B1036" s="126"/>
      <c r="C1036" s="127" t="s">
        <v>691</v>
      </c>
      <c r="D1036" s="121">
        <v>43131</v>
      </c>
      <c r="E1036" s="122" t="s">
        <v>2470</v>
      </c>
      <c r="F1036" s="122" t="s">
        <v>6</v>
      </c>
      <c r="G1036" s="122">
        <v>654611</v>
      </c>
      <c r="H1036" s="126"/>
      <c r="I1036" s="130" t="s">
        <v>4574</v>
      </c>
      <c r="J1036" s="126"/>
      <c r="K1036" s="126"/>
      <c r="L1036" s="126"/>
      <c r="M1036" s="126"/>
      <c r="N1036" s="216">
        <v>0</v>
      </c>
      <c r="O1036" s="216">
        <v>73454.2</v>
      </c>
      <c r="P1036" s="126" t="s">
        <v>1318</v>
      </c>
    </row>
    <row r="1037" spans="1:16" ht="51">
      <c r="A1037" s="126">
        <v>10</v>
      </c>
      <c r="B1037" s="126"/>
      <c r="C1037" s="127" t="s">
        <v>691</v>
      </c>
      <c r="D1037" s="121">
        <v>43131</v>
      </c>
      <c r="E1037" s="122" t="s">
        <v>2471</v>
      </c>
      <c r="F1037" s="122" t="s">
        <v>6</v>
      </c>
      <c r="G1037" s="122">
        <v>654833</v>
      </c>
      <c r="H1037" s="126"/>
      <c r="I1037" s="130" t="s">
        <v>4575</v>
      </c>
      <c r="J1037" s="126"/>
      <c r="K1037" s="126"/>
      <c r="L1037" s="126"/>
      <c r="M1037" s="126"/>
      <c r="N1037" s="216">
        <v>0</v>
      </c>
      <c r="O1037" s="216">
        <v>35439.03</v>
      </c>
      <c r="P1037" s="126" t="s">
        <v>1318</v>
      </c>
    </row>
    <row r="1038" spans="1:16" ht="51">
      <c r="A1038" s="126">
        <v>10</v>
      </c>
      <c r="B1038" s="126"/>
      <c r="C1038" s="127" t="s">
        <v>691</v>
      </c>
      <c r="D1038" s="121">
        <v>43131</v>
      </c>
      <c r="E1038" s="122" t="s">
        <v>2472</v>
      </c>
      <c r="F1038" s="122" t="s">
        <v>6</v>
      </c>
      <c r="G1038" s="122">
        <v>655021</v>
      </c>
      <c r="H1038" s="126"/>
      <c r="I1038" s="130" t="s">
        <v>4576</v>
      </c>
      <c r="J1038" s="126"/>
      <c r="K1038" s="126"/>
      <c r="L1038" s="126"/>
      <c r="M1038" s="126"/>
      <c r="N1038" s="216">
        <v>0</v>
      </c>
      <c r="O1038" s="216">
        <v>6593.97</v>
      </c>
      <c r="P1038" s="126" t="s">
        <v>1318</v>
      </c>
    </row>
    <row r="1039" spans="1:16" ht="63.75">
      <c r="A1039" s="126">
        <v>10</v>
      </c>
      <c r="B1039" s="126"/>
      <c r="C1039" s="127" t="s">
        <v>691</v>
      </c>
      <c r="D1039" s="121">
        <v>43131</v>
      </c>
      <c r="E1039" s="122" t="s">
        <v>2473</v>
      </c>
      <c r="F1039" s="122" t="s">
        <v>6</v>
      </c>
      <c r="G1039" s="122">
        <v>655023</v>
      </c>
      <c r="H1039" s="126"/>
      <c r="I1039" s="130" t="s">
        <v>4577</v>
      </c>
      <c r="J1039" s="126"/>
      <c r="K1039" s="126"/>
      <c r="L1039" s="126"/>
      <c r="M1039" s="126"/>
      <c r="N1039" s="216">
        <v>0</v>
      </c>
      <c r="O1039" s="216">
        <v>23029.84</v>
      </c>
      <c r="P1039" s="126" t="s">
        <v>1318</v>
      </c>
    </row>
    <row r="1040" spans="1:16" ht="38.25">
      <c r="A1040" s="126">
        <v>10</v>
      </c>
      <c r="B1040" s="126"/>
      <c r="C1040" s="127" t="s">
        <v>691</v>
      </c>
      <c r="D1040" s="121">
        <v>43131</v>
      </c>
      <c r="E1040" s="122" t="s">
        <v>2474</v>
      </c>
      <c r="F1040" s="122" t="s">
        <v>6</v>
      </c>
      <c r="G1040" s="122">
        <v>655025</v>
      </c>
      <c r="H1040" s="126"/>
      <c r="I1040" s="130" t="s">
        <v>4578</v>
      </c>
      <c r="J1040" s="126"/>
      <c r="K1040" s="126"/>
      <c r="L1040" s="126"/>
      <c r="M1040" s="126"/>
      <c r="N1040" s="216">
        <v>0</v>
      </c>
      <c r="O1040" s="216">
        <v>217233.42</v>
      </c>
      <c r="P1040" s="126" t="s">
        <v>1318</v>
      </c>
    </row>
    <row r="1041" spans="1:16" ht="51">
      <c r="A1041" s="126">
        <v>10</v>
      </c>
      <c r="B1041" s="126"/>
      <c r="C1041" s="127" t="s">
        <v>691</v>
      </c>
      <c r="D1041" s="121">
        <v>43131</v>
      </c>
      <c r="E1041" s="122" t="s">
        <v>2475</v>
      </c>
      <c r="F1041" s="122" t="s">
        <v>6</v>
      </c>
      <c r="G1041" s="122">
        <v>655056</v>
      </c>
      <c r="H1041" s="126"/>
      <c r="I1041" s="130" t="s">
        <v>4579</v>
      </c>
      <c r="J1041" s="126"/>
      <c r="K1041" s="126"/>
      <c r="L1041" s="126"/>
      <c r="M1041" s="126"/>
      <c r="N1041" s="216">
        <v>0</v>
      </c>
      <c r="O1041" s="216">
        <v>223131.31</v>
      </c>
      <c r="P1041" s="126" t="s">
        <v>1318</v>
      </c>
    </row>
    <row r="1042" spans="1:16" ht="51">
      <c r="A1042" s="126">
        <v>10</v>
      </c>
      <c r="B1042" s="126"/>
      <c r="C1042" s="127" t="s">
        <v>691</v>
      </c>
      <c r="D1042" s="121">
        <v>43131</v>
      </c>
      <c r="E1042" s="122" t="s">
        <v>2476</v>
      </c>
      <c r="F1042" s="122" t="s">
        <v>6</v>
      </c>
      <c r="G1042" s="122">
        <v>655061</v>
      </c>
      <c r="H1042" s="126"/>
      <c r="I1042" s="130" t="s">
        <v>4580</v>
      </c>
      <c r="J1042" s="126"/>
      <c r="K1042" s="126"/>
      <c r="L1042" s="126"/>
      <c r="M1042" s="126"/>
      <c r="N1042" s="216">
        <v>0</v>
      </c>
      <c r="O1042" s="216">
        <v>201862.84</v>
      </c>
      <c r="P1042" s="126" t="s">
        <v>1318</v>
      </c>
    </row>
    <row r="1043" spans="1:16" ht="76.5">
      <c r="A1043" s="126">
        <v>10</v>
      </c>
      <c r="B1043" s="126"/>
      <c r="C1043" s="127" t="s">
        <v>691</v>
      </c>
      <c r="D1043" s="121">
        <v>43131</v>
      </c>
      <c r="E1043" s="122" t="s">
        <v>2477</v>
      </c>
      <c r="F1043" s="122" t="s">
        <v>6</v>
      </c>
      <c r="G1043" s="122">
        <v>655063</v>
      </c>
      <c r="H1043" s="126"/>
      <c r="I1043" s="130" t="s">
        <v>4581</v>
      </c>
      <c r="J1043" s="126"/>
      <c r="K1043" s="126"/>
      <c r="L1043" s="126"/>
      <c r="M1043" s="126"/>
      <c r="N1043" s="216">
        <v>0</v>
      </c>
      <c r="O1043" s="216">
        <v>64496.07</v>
      </c>
      <c r="P1043" s="126" t="s">
        <v>1318</v>
      </c>
    </row>
    <row r="1044" spans="1:16" ht="51">
      <c r="A1044" s="126">
        <v>373</v>
      </c>
      <c r="B1044" s="126"/>
      <c r="C1044" s="127" t="s">
        <v>1272</v>
      </c>
      <c r="D1044" s="121">
        <v>43131</v>
      </c>
      <c r="E1044" s="122" t="s">
        <v>2478</v>
      </c>
      <c r="F1044" s="122" t="s">
        <v>1319</v>
      </c>
      <c r="G1044" s="122">
        <v>16487582</v>
      </c>
      <c r="H1044" s="126"/>
      <c r="I1044" s="130" t="s">
        <v>4582</v>
      </c>
      <c r="J1044" s="126"/>
      <c r="K1044" s="126"/>
      <c r="L1044" s="126"/>
      <c r="M1044" s="126"/>
      <c r="N1044" s="216">
        <v>0</v>
      </c>
      <c r="O1044" s="216">
        <v>5028303.99</v>
      </c>
      <c r="P1044" s="126" t="s">
        <v>1318</v>
      </c>
    </row>
    <row r="1045" spans="1:16" ht="63.75">
      <c r="A1045" s="126" t="s">
        <v>621</v>
      </c>
      <c r="B1045" s="126"/>
      <c r="C1045" s="127" t="s">
        <v>715</v>
      </c>
      <c r="D1045" s="121">
        <v>43131</v>
      </c>
      <c r="E1045" s="122" t="s">
        <v>2479</v>
      </c>
      <c r="F1045" s="122" t="s">
        <v>1319</v>
      </c>
      <c r="G1045" s="122">
        <v>16455234</v>
      </c>
      <c r="H1045" s="126"/>
      <c r="I1045" s="130" t="s">
        <v>4583</v>
      </c>
      <c r="J1045" s="126"/>
      <c r="K1045" s="126"/>
      <c r="L1045" s="126"/>
      <c r="M1045" s="126"/>
      <c r="N1045" s="216">
        <v>0</v>
      </c>
      <c r="O1045" s="216">
        <v>1279649.57</v>
      </c>
      <c r="P1045" s="126" t="s">
        <v>1318</v>
      </c>
    </row>
    <row r="1046" spans="1:16" ht="51">
      <c r="A1046" s="126" t="s">
        <v>621</v>
      </c>
      <c r="B1046" s="126"/>
      <c r="C1046" s="127" t="s">
        <v>715</v>
      </c>
      <c r="D1046" s="121">
        <v>43131</v>
      </c>
      <c r="E1046" s="122" t="s">
        <v>2480</v>
      </c>
      <c r="F1046" s="122" t="s">
        <v>1319</v>
      </c>
      <c r="G1046" s="122">
        <v>16470564</v>
      </c>
      <c r="H1046" s="126"/>
      <c r="I1046" s="130" t="s">
        <v>4584</v>
      </c>
      <c r="J1046" s="126"/>
      <c r="K1046" s="126"/>
      <c r="L1046" s="126"/>
      <c r="M1046" s="126"/>
      <c r="N1046" s="216">
        <v>0</v>
      </c>
      <c r="O1046" s="216">
        <v>2984719.91</v>
      </c>
      <c r="P1046" s="126" t="s">
        <v>1318</v>
      </c>
    </row>
    <row r="1047" spans="1:16" ht="51">
      <c r="A1047" s="126" t="s">
        <v>621</v>
      </c>
      <c r="B1047" s="126"/>
      <c r="C1047" s="127" t="s">
        <v>715</v>
      </c>
      <c r="D1047" s="121">
        <v>43131</v>
      </c>
      <c r="E1047" s="122" t="s">
        <v>2481</v>
      </c>
      <c r="F1047" s="122" t="s">
        <v>1319</v>
      </c>
      <c r="G1047" s="122">
        <v>16470570</v>
      </c>
      <c r="H1047" s="126"/>
      <c r="I1047" s="130" t="s">
        <v>4585</v>
      </c>
      <c r="J1047" s="126"/>
      <c r="K1047" s="126"/>
      <c r="L1047" s="126"/>
      <c r="M1047" s="126"/>
      <c r="N1047" s="216">
        <v>0</v>
      </c>
      <c r="O1047" s="216">
        <v>5470669.2000000002</v>
      </c>
      <c r="P1047" s="126" t="s">
        <v>1318</v>
      </c>
    </row>
    <row r="1048" spans="1:16" ht="63.75">
      <c r="A1048" s="126">
        <v>862</v>
      </c>
      <c r="B1048" s="126"/>
      <c r="C1048" s="127" t="s">
        <v>876</v>
      </c>
      <c r="D1048" s="121">
        <v>43131</v>
      </c>
      <c r="E1048" s="122" t="s">
        <v>2482</v>
      </c>
      <c r="F1048" s="122" t="s">
        <v>1319</v>
      </c>
      <c r="G1048" s="122">
        <v>16505698</v>
      </c>
      <c r="H1048" s="126"/>
      <c r="I1048" s="130" t="s">
        <v>4586</v>
      </c>
      <c r="J1048" s="126"/>
      <c r="K1048" s="126"/>
      <c r="L1048" s="126"/>
      <c r="M1048" s="126"/>
      <c r="N1048" s="216">
        <v>0</v>
      </c>
      <c r="O1048" s="216">
        <v>1732.35</v>
      </c>
      <c r="P1048" s="126" t="s">
        <v>1318</v>
      </c>
    </row>
    <row r="1049" spans="1:16" ht="63.75">
      <c r="A1049" s="126">
        <v>862</v>
      </c>
      <c r="B1049" s="126"/>
      <c r="C1049" s="127" t="s">
        <v>876</v>
      </c>
      <c r="D1049" s="121">
        <v>43131</v>
      </c>
      <c r="E1049" s="122" t="s">
        <v>2483</v>
      </c>
      <c r="F1049" s="122" t="s">
        <v>1319</v>
      </c>
      <c r="G1049" s="122">
        <v>16505350</v>
      </c>
      <c r="H1049" s="126"/>
      <c r="I1049" s="130" t="s">
        <v>4587</v>
      </c>
      <c r="J1049" s="126"/>
      <c r="K1049" s="126"/>
      <c r="L1049" s="126"/>
      <c r="M1049" s="126"/>
      <c r="N1049" s="216">
        <v>0</v>
      </c>
      <c r="O1049" s="216">
        <v>72104.149999999994</v>
      </c>
      <c r="P1049" s="126" t="s">
        <v>1318</v>
      </c>
    </row>
    <row r="1050" spans="1:16" ht="63.75">
      <c r="A1050" s="126">
        <v>862</v>
      </c>
      <c r="B1050" s="126"/>
      <c r="C1050" s="127" t="s">
        <v>876</v>
      </c>
      <c r="D1050" s="121">
        <v>43131</v>
      </c>
      <c r="E1050" s="122" t="s">
        <v>2484</v>
      </c>
      <c r="F1050" s="122" t="s">
        <v>1319</v>
      </c>
      <c r="G1050" s="122">
        <v>16505348</v>
      </c>
      <c r="H1050" s="126"/>
      <c r="I1050" s="130" t="s">
        <v>4588</v>
      </c>
      <c r="J1050" s="126"/>
      <c r="K1050" s="126"/>
      <c r="L1050" s="126"/>
      <c r="M1050" s="126"/>
      <c r="N1050" s="216">
        <v>0</v>
      </c>
      <c r="O1050" s="216">
        <v>1603.3</v>
      </c>
      <c r="P1050" s="126" t="s">
        <v>1318</v>
      </c>
    </row>
    <row r="1051" spans="1:16" ht="63.75">
      <c r="A1051" s="126">
        <v>862</v>
      </c>
      <c r="B1051" s="126"/>
      <c r="C1051" s="127" t="s">
        <v>876</v>
      </c>
      <c r="D1051" s="121">
        <v>43131</v>
      </c>
      <c r="E1051" s="122" t="s">
        <v>2485</v>
      </c>
      <c r="F1051" s="122" t="s">
        <v>1319</v>
      </c>
      <c r="G1051" s="122">
        <v>16505345</v>
      </c>
      <c r="H1051" s="126"/>
      <c r="I1051" s="130" t="s">
        <v>4589</v>
      </c>
      <c r="J1051" s="126"/>
      <c r="K1051" s="126"/>
      <c r="L1051" s="126"/>
      <c r="M1051" s="126"/>
      <c r="N1051" s="216">
        <v>0</v>
      </c>
      <c r="O1051" s="216">
        <v>1463.95</v>
      </c>
      <c r="P1051" s="126" t="s">
        <v>1318</v>
      </c>
    </row>
    <row r="1052" spans="1:16" ht="63.75">
      <c r="A1052" s="126">
        <v>862</v>
      </c>
      <c r="B1052" s="126"/>
      <c r="C1052" s="127" t="s">
        <v>876</v>
      </c>
      <c r="D1052" s="121">
        <v>43131</v>
      </c>
      <c r="E1052" s="122" t="s">
        <v>2486</v>
      </c>
      <c r="F1052" s="122" t="s">
        <v>1319</v>
      </c>
      <c r="G1052" s="122">
        <v>16505342</v>
      </c>
      <c r="H1052" s="126"/>
      <c r="I1052" s="130" t="s">
        <v>4590</v>
      </c>
      <c r="J1052" s="126"/>
      <c r="K1052" s="126"/>
      <c r="L1052" s="126"/>
      <c r="M1052" s="126"/>
      <c r="N1052" s="216">
        <v>0</v>
      </c>
      <c r="O1052" s="216">
        <v>435.83</v>
      </c>
      <c r="P1052" s="126" t="s">
        <v>1318</v>
      </c>
    </row>
    <row r="1053" spans="1:16" ht="63.75">
      <c r="A1053" s="126">
        <v>862</v>
      </c>
      <c r="B1053" s="126"/>
      <c r="C1053" s="127" t="s">
        <v>876</v>
      </c>
      <c r="D1053" s="121">
        <v>43131</v>
      </c>
      <c r="E1053" s="122" t="s">
        <v>2487</v>
      </c>
      <c r="F1053" s="122" t="s">
        <v>1319</v>
      </c>
      <c r="G1053" s="122">
        <v>16505338</v>
      </c>
      <c r="H1053" s="126"/>
      <c r="I1053" s="130" t="s">
        <v>4591</v>
      </c>
      <c r="J1053" s="126"/>
      <c r="K1053" s="126"/>
      <c r="L1053" s="126"/>
      <c r="M1053" s="126"/>
      <c r="N1053" s="216">
        <v>0</v>
      </c>
      <c r="O1053" s="216">
        <v>841.12</v>
      </c>
      <c r="P1053" s="126" t="s">
        <v>1318</v>
      </c>
    </row>
    <row r="1054" spans="1:16" ht="51">
      <c r="A1054" s="126">
        <v>373</v>
      </c>
      <c r="B1054" s="126"/>
      <c r="C1054" s="127" t="s">
        <v>1272</v>
      </c>
      <c r="D1054" s="121">
        <v>43131</v>
      </c>
      <c r="E1054" s="122" t="s">
        <v>2488</v>
      </c>
      <c r="F1054" s="122" t="s">
        <v>1319</v>
      </c>
      <c r="G1054" s="122">
        <v>16487583</v>
      </c>
      <c r="H1054" s="126"/>
      <c r="I1054" s="130" t="s">
        <v>4592</v>
      </c>
      <c r="J1054" s="126"/>
      <c r="K1054" s="126"/>
      <c r="L1054" s="126"/>
      <c r="M1054" s="126"/>
      <c r="N1054" s="216">
        <v>0</v>
      </c>
      <c r="O1054" s="216">
        <v>1180529.08</v>
      </c>
      <c r="P1054" s="126" t="s">
        <v>1318</v>
      </c>
    </row>
    <row r="1055" spans="1:16" ht="76.5">
      <c r="A1055" s="126" t="s">
        <v>621</v>
      </c>
      <c r="B1055" s="126"/>
      <c r="C1055" s="127" t="s">
        <v>715</v>
      </c>
      <c r="D1055" s="121">
        <v>43131</v>
      </c>
      <c r="E1055" s="122" t="s">
        <v>2489</v>
      </c>
      <c r="F1055" s="122" t="s">
        <v>6</v>
      </c>
      <c r="G1055" s="122">
        <v>936589</v>
      </c>
      <c r="H1055" s="126"/>
      <c r="I1055" s="130" t="s">
        <v>4593</v>
      </c>
      <c r="J1055" s="126"/>
      <c r="K1055" s="126"/>
      <c r="L1055" s="126"/>
      <c r="M1055" s="126"/>
      <c r="N1055" s="216">
        <v>0</v>
      </c>
      <c r="O1055" s="216">
        <v>187000</v>
      </c>
      <c r="P1055" s="126" t="s">
        <v>1318</v>
      </c>
    </row>
    <row r="1056" spans="1:16" ht="102">
      <c r="A1056" s="126">
        <v>293</v>
      </c>
      <c r="B1056" s="126"/>
      <c r="C1056" s="127" t="s">
        <v>796</v>
      </c>
      <c r="D1056" s="121">
        <v>43131</v>
      </c>
      <c r="E1056" s="122" t="s">
        <v>2490</v>
      </c>
      <c r="F1056" s="122" t="s">
        <v>6</v>
      </c>
      <c r="G1056" s="122">
        <v>912419</v>
      </c>
      <c r="H1056" s="126"/>
      <c r="I1056" s="130" t="s">
        <v>4594</v>
      </c>
      <c r="J1056" s="126"/>
      <c r="K1056" s="126"/>
      <c r="L1056" s="126"/>
      <c r="M1056" s="126"/>
      <c r="N1056" s="216">
        <v>0</v>
      </c>
      <c r="O1056" s="216">
        <v>9931457</v>
      </c>
      <c r="P1056" s="126" t="s">
        <v>1318</v>
      </c>
    </row>
    <row r="1057" spans="1:16" ht="89.25">
      <c r="A1057" s="126">
        <v>86</v>
      </c>
      <c r="B1057" s="126"/>
      <c r="C1057" s="127" t="s">
        <v>711</v>
      </c>
      <c r="D1057" s="121">
        <v>43131</v>
      </c>
      <c r="E1057" s="122" t="s">
        <v>2491</v>
      </c>
      <c r="F1057" s="122" t="s">
        <v>6</v>
      </c>
      <c r="G1057" s="122">
        <v>912450</v>
      </c>
      <c r="H1057" s="126"/>
      <c r="I1057" s="130" t="s">
        <v>4595</v>
      </c>
      <c r="J1057" s="126"/>
      <c r="K1057" s="126"/>
      <c r="L1057" s="126"/>
      <c r="M1057" s="126"/>
      <c r="N1057" s="216">
        <v>0</v>
      </c>
      <c r="O1057" s="216">
        <v>170195.8</v>
      </c>
      <c r="P1057" s="126" t="s">
        <v>1318</v>
      </c>
    </row>
    <row r="1058" spans="1:16" ht="76.5">
      <c r="A1058" s="126">
        <v>25</v>
      </c>
      <c r="B1058" s="126"/>
      <c r="C1058" s="127" t="s">
        <v>695</v>
      </c>
      <c r="D1058" s="121">
        <v>43131</v>
      </c>
      <c r="E1058" s="122" t="s">
        <v>2492</v>
      </c>
      <c r="F1058" s="122" t="s">
        <v>1319</v>
      </c>
      <c r="G1058" s="122">
        <v>16504159</v>
      </c>
      <c r="H1058" s="126"/>
      <c r="I1058" s="130" t="s">
        <v>4596</v>
      </c>
      <c r="J1058" s="126"/>
      <c r="K1058" s="126"/>
      <c r="L1058" s="126"/>
      <c r="M1058" s="126"/>
      <c r="N1058" s="216">
        <v>182100.38</v>
      </c>
      <c r="O1058" s="216">
        <v>0</v>
      </c>
      <c r="P1058" s="126" t="s">
        <v>1318</v>
      </c>
    </row>
    <row r="1059" spans="1:16" ht="76.5">
      <c r="A1059" s="126">
        <v>25</v>
      </c>
      <c r="B1059" s="126"/>
      <c r="C1059" s="127" t="s">
        <v>695</v>
      </c>
      <c r="D1059" s="121">
        <v>43131</v>
      </c>
      <c r="E1059" s="122" t="s">
        <v>2493</v>
      </c>
      <c r="F1059" s="122" t="s">
        <v>1319</v>
      </c>
      <c r="G1059" s="122">
        <v>16504131</v>
      </c>
      <c r="H1059" s="126"/>
      <c r="I1059" s="130" t="s">
        <v>1412</v>
      </c>
      <c r="J1059" s="126"/>
      <c r="K1059" s="126"/>
      <c r="L1059" s="126"/>
      <c r="M1059" s="126"/>
      <c r="N1059" s="216">
        <v>142698.64000000001</v>
      </c>
      <c r="O1059" s="216">
        <v>0</v>
      </c>
      <c r="P1059" s="126" t="s">
        <v>1318</v>
      </c>
    </row>
    <row r="1060" spans="1:16" ht="76.5">
      <c r="A1060" s="126">
        <v>25</v>
      </c>
      <c r="B1060" s="126"/>
      <c r="C1060" s="127" t="s">
        <v>695</v>
      </c>
      <c r="D1060" s="121">
        <v>43131</v>
      </c>
      <c r="E1060" s="122" t="s">
        <v>2494</v>
      </c>
      <c r="F1060" s="122" t="s">
        <v>1319</v>
      </c>
      <c r="G1060" s="122">
        <v>16504114</v>
      </c>
      <c r="H1060" s="126"/>
      <c r="I1060" s="130" t="s">
        <v>4597</v>
      </c>
      <c r="J1060" s="126"/>
      <c r="K1060" s="126"/>
      <c r="L1060" s="126"/>
      <c r="M1060" s="126"/>
      <c r="N1060" s="216">
        <v>437701.9</v>
      </c>
      <c r="O1060" s="216">
        <v>0</v>
      </c>
      <c r="P1060" s="126" t="s">
        <v>1318</v>
      </c>
    </row>
    <row r="1061" spans="1:16" ht="76.5">
      <c r="A1061" s="126">
        <v>25</v>
      </c>
      <c r="B1061" s="126"/>
      <c r="C1061" s="127" t="s">
        <v>695</v>
      </c>
      <c r="D1061" s="121">
        <v>43131</v>
      </c>
      <c r="E1061" s="122" t="s">
        <v>2495</v>
      </c>
      <c r="F1061" s="122" t="s">
        <v>1319</v>
      </c>
      <c r="G1061" s="122">
        <v>16505339</v>
      </c>
      <c r="H1061" s="126"/>
      <c r="I1061" s="130" t="s">
        <v>4598</v>
      </c>
      <c r="J1061" s="126"/>
      <c r="K1061" s="126"/>
      <c r="L1061" s="126"/>
      <c r="M1061" s="126"/>
      <c r="N1061" s="216">
        <v>238176</v>
      </c>
      <c r="O1061" s="216">
        <v>0</v>
      </c>
      <c r="P1061" s="126" t="s">
        <v>1318</v>
      </c>
    </row>
    <row r="1062" spans="1:16" ht="76.5">
      <c r="A1062" s="126">
        <v>25</v>
      </c>
      <c r="B1062" s="126"/>
      <c r="C1062" s="127" t="s">
        <v>695</v>
      </c>
      <c r="D1062" s="121">
        <v>43131</v>
      </c>
      <c r="E1062" s="122" t="s">
        <v>2496</v>
      </c>
      <c r="F1062" s="122" t="s">
        <v>1319</v>
      </c>
      <c r="G1062" s="122">
        <v>16505343</v>
      </c>
      <c r="H1062" s="126"/>
      <c r="I1062" s="130" t="s">
        <v>1434</v>
      </c>
      <c r="J1062" s="126"/>
      <c r="K1062" s="126"/>
      <c r="L1062" s="126"/>
      <c r="M1062" s="126"/>
      <c r="N1062" s="216">
        <v>279460.74</v>
      </c>
      <c r="O1062" s="216">
        <v>0</v>
      </c>
      <c r="P1062" s="126" t="s">
        <v>1318</v>
      </c>
    </row>
    <row r="1063" spans="1:16" ht="76.5">
      <c r="A1063" s="126">
        <v>25</v>
      </c>
      <c r="B1063" s="126"/>
      <c r="C1063" s="127" t="s">
        <v>695</v>
      </c>
      <c r="D1063" s="121">
        <v>43131</v>
      </c>
      <c r="E1063" s="122" t="s">
        <v>2497</v>
      </c>
      <c r="F1063" s="122" t="s">
        <v>1319</v>
      </c>
      <c r="G1063" s="122">
        <v>16505353</v>
      </c>
      <c r="H1063" s="126"/>
      <c r="I1063" s="130" t="s">
        <v>4599</v>
      </c>
      <c r="J1063" s="126"/>
      <c r="K1063" s="126"/>
      <c r="L1063" s="126"/>
      <c r="M1063" s="126"/>
      <c r="N1063" s="216">
        <v>99240</v>
      </c>
      <c r="O1063" s="216">
        <v>0</v>
      </c>
      <c r="P1063" s="126" t="s">
        <v>1318</v>
      </c>
    </row>
    <row r="1064" spans="1:16" ht="76.5">
      <c r="A1064" s="126">
        <v>25</v>
      </c>
      <c r="B1064" s="126"/>
      <c r="C1064" s="127" t="s">
        <v>695</v>
      </c>
      <c r="D1064" s="121">
        <v>43131</v>
      </c>
      <c r="E1064" s="122" t="s">
        <v>2498</v>
      </c>
      <c r="F1064" s="122" t="s">
        <v>1319</v>
      </c>
      <c r="G1064" s="122">
        <v>16505346</v>
      </c>
      <c r="H1064" s="126"/>
      <c r="I1064" s="130" t="s">
        <v>4600</v>
      </c>
      <c r="J1064" s="126"/>
      <c r="K1064" s="126"/>
      <c r="L1064" s="126"/>
      <c r="M1064" s="126"/>
      <c r="N1064" s="216">
        <v>113159.14</v>
      </c>
      <c r="O1064" s="216">
        <v>0</v>
      </c>
      <c r="P1064" s="126" t="s">
        <v>1318</v>
      </c>
    </row>
    <row r="1065" spans="1:16" ht="76.5">
      <c r="A1065" s="126">
        <v>25</v>
      </c>
      <c r="B1065" s="126"/>
      <c r="C1065" s="127" t="s">
        <v>695</v>
      </c>
      <c r="D1065" s="121">
        <v>43131</v>
      </c>
      <c r="E1065" s="122" t="s">
        <v>2499</v>
      </c>
      <c r="F1065" s="122" t="s">
        <v>1319</v>
      </c>
      <c r="G1065" s="122">
        <v>16505341</v>
      </c>
      <c r="H1065" s="126"/>
      <c r="I1065" s="130" t="s">
        <v>4601</v>
      </c>
      <c r="J1065" s="126"/>
      <c r="K1065" s="126"/>
      <c r="L1065" s="126"/>
      <c r="M1065" s="126"/>
      <c r="N1065" s="216">
        <v>78278.06</v>
      </c>
      <c r="O1065" s="216">
        <v>0</v>
      </c>
      <c r="P1065" s="126" t="s">
        <v>1318</v>
      </c>
    </row>
    <row r="1066" spans="1:16" ht="76.5">
      <c r="A1066" s="126">
        <v>25</v>
      </c>
      <c r="B1066" s="126"/>
      <c r="C1066" s="127" t="s">
        <v>695</v>
      </c>
      <c r="D1066" s="121">
        <v>43131</v>
      </c>
      <c r="E1066" s="122" t="s">
        <v>2500</v>
      </c>
      <c r="F1066" s="122" t="s">
        <v>1319</v>
      </c>
      <c r="G1066" s="122">
        <v>16505328</v>
      </c>
      <c r="H1066" s="126"/>
      <c r="I1066" s="130" t="s">
        <v>4602</v>
      </c>
      <c r="J1066" s="126"/>
      <c r="K1066" s="126"/>
      <c r="L1066" s="126"/>
      <c r="M1066" s="126"/>
      <c r="N1066" s="216">
        <v>464157.77</v>
      </c>
      <c r="O1066" s="216">
        <v>0</v>
      </c>
      <c r="P1066" s="126" t="s">
        <v>1318</v>
      </c>
    </row>
    <row r="1067" spans="1:16" ht="76.5">
      <c r="A1067" s="126">
        <v>25</v>
      </c>
      <c r="B1067" s="126"/>
      <c r="C1067" s="127" t="s">
        <v>695</v>
      </c>
      <c r="D1067" s="121">
        <v>43131</v>
      </c>
      <c r="E1067" s="122" t="s">
        <v>2501</v>
      </c>
      <c r="F1067" s="122" t="s">
        <v>1319</v>
      </c>
      <c r="G1067" s="122">
        <v>16504323</v>
      </c>
      <c r="H1067" s="126"/>
      <c r="I1067" s="130" t="s">
        <v>4603</v>
      </c>
      <c r="J1067" s="126"/>
      <c r="K1067" s="126"/>
      <c r="L1067" s="126"/>
      <c r="M1067" s="126"/>
      <c r="N1067" s="216">
        <v>131075.57999999999</v>
      </c>
      <c r="O1067" s="216">
        <v>0</v>
      </c>
      <c r="P1067" s="126" t="s">
        <v>1318</v>
      </c>
    </row>
    <row r="1068" spans="1:16" ht="76.5">
      <c r="A1068" s="126">
        <v>25</v>
      </c>
      <c r="B1068" s="126"/>
      <c r="C1068" s="127" t="s">
        <v>695</v>
      </c>
      <c r="D1068" s="121">
        <v>43131</v>
      </c>
      <c r="E1068" s="122" t="s">
        <v>2502</v>
      </c>
      <c r="F1068" s="122" t="s">
        <v>1319</v>
      </c>
      <c r="G1068" s="122">
        <v>16504172</v>
      </c>
      <c r="H1068" s="126"/>
      <c r="I1068" s="130" t="s">
        <v>4604</v>
      </c>
      <c r="J1068" s="126"/>
      <c r="K1068" s="126"/>
      <c r="L1068" s="126"/>
      <c r="M1068" s="126"/>
      <c r="N1068" s="216">
        <v>83212.45</v>
      </c>
      <c r="O1068" s="216">
        <v>0</v>
      </c>
      <c r="P1068" s="126" t="s">
        <v>1318</v>
      </c>
    </row>
    <row r="1069" spans="1:16" ht="76.5">
      <c r="A1069" s="126">
        <v>25</v>
      </c>
      <c r="B1069" s="126"/>
      <c r="C1069" s="127" t="s">
        <v>695</v>
      </c>
      <c r="D1069" s="121">
        <v>43131</v>
      </c>
      <c r="E1069" s="122" t="s">
        <v>2503</v>
      </c>
      <c r="F1069" s="122" t="s">
        <v>1319</v>
      </c>
      <c r="G1069" s="122">
        <v>16504130</v>
      </c>
      <c r="H1069" s="126"/>
      <c r="I1069" s="130" t="s">
        <v>4605</v>
      </c>
      <c r="J1069" s="126"/>
      <c r="K1069" s="126"/>
      <c r="L1069" s="126"/>
      <c r="M1069" s="126"/>
      <c r="N1069" s="216">
        <v>203136.3</v>
      </c>
      <c r="O1069" s="216">
        <v>0</v>
      </c>
      <c r="P1069" s="126" t="s">
        <v>1318</v>
      </c>
    </row>
    <row r="1070" spans="1:16" ht="76.5">
      <c r="A1070" s="126">
        <v>25</v>
      </c>
      <c r="B1070" s="126"/>
      <c r="C1070" s="127" t="s">
        <v>695</v>
      </c>
      <c r="D1070" s="121">
        <v>43131</v>
      </c>
      <c r="E1070" s="122" t="s">
        <v>2504</v>
      </c>
      <c r="F1070" s="122" t="s">
        <v>1319</v>
      </c>
      <c r="G1070" s="122">
        <v>16504077</v>
      </c>
      <c r="H1070" s="126"/>
      <c r="I1070" s="130" t="s">
        <v>4606</v>
      </c>
      <c r="J1070" s="126"/>
      <c r="K1070" s="126"/>
      <c r="L1070" s="126"/>
      <c r="M1070" s="126"/>
      <c r="N1070" s="216">
        <v>270849.21999999997</v>
      </c>
      <c r="O1070" s="216">
        <v>0</v>
      </c>
      <c r="P1070" s="126" t="s">
        <v>1318</v>
      </c>
    </row>
    <row r="1071" spans="1:16" ht="76.5">
      <c r="A1071" s="126">
        <v>25</v>
      </c>
      <c r="B1071" s="126"/>
      <c r="C1071" s="127" t="s">
        <v>695</v>
      </c>
      <c r="D1071" s="121">
        <v>43131</v>
      </c>
      <c r="E1071" s="122" t="s">
        <v>2505</v>
      </c>
      <c r="F1071" s="122" t="s">
        <v>1319</v>
      </c>
      <c r="G1071" s="122">
        <v>16504034</v>
      </c>
      <c r="H1071" s="126"/>
      <c r="I1071" s="130" t="s">
        <v>4607</v>
      </c>
      <c r="J1071" s="126"/>
      <c r="K1071" s="126"/>
      <c r="L1071" s="126"/>
      <c r="M1071" s="126"/>
      <c r="N1071" s="216">
        <v>151238.57</v>
      </c>
      <c r="O1071" s="216">
        <v>0</v>
      </c>
      <c r="P1071" s="126" t="s">
        <v>1318</v>
      </c>
    </row>
    <row r="1072" spans="1:16" ht="76.5">
      <c r="A1072" s="126">
        <v>25</v>
      </c>
      <c r="B1072" s="126"/>
      <c r="C1072" s="127" t="s">
        <v>695</v>
      </c>
      <c r="D1072" s="121">
        <v>43131</v>
      </c>
      <c r="E1072" s="122" t="s">
        <v>2506</v>
      </c>
      <c r="F1072" s="122" t="s">
        <v>1319</v>
      </c>
      <c r="G1072" s="122">
        <v>16504028</v>
      </c>
      <c r="H1072" s="126"/>
      <c r="I1072" s="130" t="s">
        <v>4390</v>
      </c>
      <c r="J1072" s="126"/>
      <c r="K1072" s="126"/>
      <c r="L1072" s="126"/>
      <c r="M1072" s="126"/>
      <c r="N1072" s="216">
        <v>5886.28</v>
      </c>
      <c r="O1072" s="216">
        <v>0</v>
      </c>
      <c r="P1072" s="126" t="s">
        <v>1318</v>
      </c>
    </row>
    <row r="1073" spans="1:16" ht="76.5">
      <c r="A1073" s="126">
        <v>25</v>
      </c>
      <c r="B1073" s="126"/>
      <c r="C1073" s="127" t="s">
        <v>695</v>
      </c>
      <c r="D1073" s="121">
        <v>43131</v>
      </c>
      <c r="E1073" s="122" t="s">
        <v>2507</v>
      </c>
      <c r="F1073" s="122" t="s">
        <v>1319</v>
      </c>
      <c r="G1073" s="122">
        <v>16503938</v>
      </c>
      <c r="H1073" s="126"/>
      <c r="I1073" s="130" t="s">
        <v>4608</v>
      </c>
      <c r="J1073" s="126"/>
      <c r="K1073" s="126"/>
      <c r="L1073" s="126"/>
      <c r="M1073" s="126"/>
      <c r="N1073" s="216">
        <v>59372.85</v>
      </c>
      <c r="O1073" s="216">
        <v>0</v>
      </c>
      <c r="P1073" s="126" t="s">
        <v>1318</v>
      </c>
    </row>
    <row r="1074" spans="1:16" ht="76.5">
      <c r="A1074" s="126">
        <v>25</v>
      </c>
      <c r="B1074" s="126"/>
      <c r="C1074" s="127" t="s">
        <v>695</v>
      </c>
      <c r="D1074" s="121">
        <v>43131</v>
      </c>
      <c r="E1074" s="122" t="s">
        <v>2508</v>
      </c>
      <c r="F1074" s="122" t="s">
        <v>1319</v>
      </c>
      <c r="G1074" s="122">
        <v>16503780</v>
      </c>
      <c r="H1074" s="126"/>
      <c r="I1074" s="130" t="s">
        <v>4609</v>
      </c>
      <c r="J1074" s="126"/>
      <c r="K1074" s="126"/>
      <c r="L1074" s="126"/>
      <c r="M1074" s="126"/>
      <c r="N1074" s="216">
        <v>4.57</v>
      </c>
      <c r="O1074" s="216">
        <v>0</v>
      </c>
      <c r="P1074" s="126" t="s">
        <v>1318</v>
      </c>
    </row>
    <row r="1075" spans="1:16" ht="76.5">
      <c r="A1075" s="126">
        <v>25</v>
      </c>
      <c r="B1075" s="126"/>
      <c r="C1075" s="127" t="s">
        <v>695</v>
      </c>
      <c r="D1075" s="121">
        <v>43131</v>
      </c>
      <c r="E1075" s="122" t="s">
        <v>2509</v>
      </c>
      <c r="F1075" s="122" t="s">
        <v>1319</v>
      </c>
      <c r="G1075" s="122">
        <v>16501344</v>
      </c>
      <c r="H1075" s="126"/>
      <c r="I1075" s="130" t="s">
        <v>4610</v>
      </c>
      <c r="J1075" s="126"/>
      <c r="K1075" s="126"/>
      <c r="L1075" s="126"/>
      <c r="M1075" s="126"/>
      <c r="N1075" s="216">
        <v>131598.78</v>
      </c>
      <c r="O1075" s="216">
        <v>0</v>
      </c>
      <c r="P1075" s="126" t="s">
        <v>1318</v>
      </c>
    </row>
    <row r="1076" spans="1:16" ht="76.5">
      <c r="A1076" s="126">
        <v>25</v>
      </c>
      <c r="B1076" s="126"/>
      <c r="C1076" s="127" t="s">
        <v>695</v>
      </c>
      <c r="D1076" s="121">
        <v>43131</v>
      </c>
      <c r="E1076" s="122" t="s">
        <v>2510</v>
      </c>
      <c r="F1076" s="122" t="s">
        <v>1319</v>
      </c>
      <c r="G1076" s="122">
        <v>16501348</v>
      </c>
      <c r="H1076" s="126"/>
      <c r="I1076" s="130" t="s">
        <v>4611</v>
      </c>
      <c r="J1076" s="126"/>
      <c r="K1076" s="126"/>
      <c r="L1076" s="126"/>
      <c r="M1076" s="126"/>
      <c r="N1076" s="216">
        <v>119563.06</v>
      </c>
      <c r="O1076" s="216">
        <v>0</v>
      </c>
      <c r="P1076" s="126" t="s">
        <v>1318</v>
      </c>
    </row>
    <row r="1077" spans="1:16" ht="76.5">
      <c r="A1077" s="126">
        <v>25</v>
      </c>
      <c r="B1077" s="126"/>
      <c r="C1077" s="127" t="s">
        <v>695</v>
      </c>
      <c r="D1077" s="121">
        <v>43131</v>
      </c>
      <c r="E1077" s="122" t="s">
        <v>2511</v>
      </c>
      <c r="F1077" s="122" t="s">
        <v>1319</v>
      </c>
      <c r="G1077" s="122">
        <v>16501293</v>
      </c>
      <c r="H1077" s="126"/>
      <c r="I1077" s="130" t="s">
        <v>4612</v>
      </c>
      <c r="J1077" s="126"/>
      <c r="K1077" s="126"/>
      <c r="L1077" s="126"/>
      <c r="M1077" s="126"/>
      <c r="N1077" s="216">
        <v>94111.35</v>
      </c>
      <c r="O1077" s="216">
        <v>0</v>
      </c>
      <c r="P1077" s="126" t="s">
        <v>1318</v>
      </c>
    </row>
    <row r="1078" spans="1:16" ht="76.5">
      <c r="A1078" s="126">
        <v>25</v>
      </c>
      <c r="B1078" s="126"/>
      <c r="C1078" s="127" t="s">
        <v>695</v>
      </c>
      <c r="D1078" s="121">
        <v>43131</v>
      </c>
      <c r="E1078" s="122" t="s">
        <v>2512</v>
      </c>
      <c r="F1078" s="122" t="s">
        <v>1319</v>
      </c>
      <c r="G1078" s="122">
        <v>16503760</v>
      </c>
      <c r="H1078" s="126"/>
      <c r="I1078" s="130" t="s">
        <v>4613</v>
      </c>
      <c r="J1078" s="126"/>
      <c r="K1078" s="126"/>
      <c r="L1078" s="126"/>
      <c r="M1078" s="126"/>
      <c r="N1078" s="216">
        <v>96006.18</v>
      </c>
      <c r="O1078" s="216">
        <v>0</v>
      </c>
      <c r="P1078" s="126" t="s">
        <v>1318</v>
      </c>
    </row>
    <row r="1079" spans="1:16" ht="76.5">
      <c r="A1079" s="126">
        <v>25</v>
      </c>
      <c r="B1079" s="126"/>
      <c r="C1079" s="127" t="s">
        <v>695</v>
      </c>
      <c r="D1079" s="121">
        <v>43131</v>
      </c>
      <c r="E1079" s="122" t="s">
        <v>2513</v>
      </c>
      <c r="F1079" s="122" t="s">
        <v>1319</v>
      </c>
      <c r="G1079" s="122">
        <v>16501448</v>
      </c>
      <c r="H1079" s="126"/>
      <c r="I1079" s="130" t="s">
        <v>4614</v>
      </c>
      <c r="J1079" s="126"/>
      <c r="K1079" s="126"/>
      <c r="L1079" s="126"/>
      <c r="M1079" s="126"/>
      <c r="N1079" s="216">
        <v>14704.8</v>
      </c>
      <c r="O1079" s="216">
        <v>0</v>
      </c>
      <c r="P1079" s="126" t="s">
        <v>1318</v>
      </c>
    </row>
    <row r="1080" spans="1:16" ht="76.5">
      <c r="A1080" s="126">
        <v>25</v>
      </c>
      <c r="B1080" s="126"/>
      <c r="C1080" s="127" t="s">
        <v>695</v>
      </c>
      <c r="D1080" s="121">
        <v>43131</v>
      </c>
      <c r="E1080" s="122" t="s">
        <v>2514</v>
      </c>
      <c r="F1080" s="122" t="s">
        <v>1319</v>
      </c>
      <c r="G1080" s="122">
        <v>16501430</v>
      </c>
      <c r="H1080" s="126"/>
      <c r="I1080" s="130" t="s">
        <v>4615</v>
      </c>
      <c r="J1080" s="126"/>
      <c r="K1080" s="126"/>
      <c r="L1080" s="126"/>
      <c r="M1080" s="126"/>
      <c r="N1080" s="216">
        <v>66666</v>
      </c>
      <c r="O1080" s="216">
        <v>0</v>
      </c>
      <c r="P1080" s="126" t="s">
        <v>1318</v>
      </c>
    </row>
    <row r="1081" spans="1:16" ht="76.5">
      <c r="A1081" s="126">
        <v>25</v>
      </c>
      <c r="B1081" s="126"/>
      <c r="C1081" s="127" t="s">
        <v>695</v>
      </c>
      <c r="D1081" s="121">
        <v>43131</v>
      </c>
      <c r="E1081" s="122" t="s">
        <v>2515</v>
      </c>
      <c r="F1081" s="122" t="s">
        <v>1319</v>
      </c>
      <c r="G1081" s="122">
        <v>16501423</v>
      </c>
      <c r="H1081" s="126"/>
      <c r="I1081" s="130" t="s">
        <v>4616</v>
      </c>
      <c r="J1081" s="126"/>
      <c r="K1081" s="126"/>
      <c r="L1081" s="126"/>
      <c r="M1081" s="126"/>
      <c r="N1081" s="216">
        <v>134999</v>
      </c>
      <c r="O1081" s="216">
        <v>0</v>
      </c>
      <c r="P1081" s="126" t="s">
        <v>1318</v>
      </c>
    </row>
    <row r="1082" spans="1:16" ht="76.5">
      <c r="A1082" s="126">
        <v>25</v>
      </c>
      <c r="B1082" s="126"/>
      <c r="C1082" s="127" t="s">
        <v>695</v>
      </c>
      <c r="D1082" s="121">
        <v>43131</v>
      </c>
      <c r="E1082" s="122" t="s">
        <v>2516</v>
      </c>
      <c r="F1082" s="122" t="s">
        <v>1319</v>
      </c>
      <c r="G1082" s="122">
        <v>16501394</v>
      </c>
      <c r="H1082" s="126"/>
      <c r="I1082" s="130" t="s">
        <v>4617</v>
      </c>
      <c r="J1082" s="126"/>
      <c r="K1082" s="126"/>
      <c r="L1082" s="126"/>
      <c r="M1082" s="126"/>
      <c r="N1082" s="216">
        <v>99704</v>
      </c>
      <c r="O1082" s="216">
        <v>0</v>
      </c>
      <c r="P1082" s="126" t="s">
        <v>1318</v>
      </c>
    </row>
    <row r="1083" spans="1:16" ht="76.5">
      <c r="A1083" s="126">
        <v>25</v>
      </c>
      <c r="B1083" s="126"/>
      <c r="C1083" s="127" t="s">
        <v>695</v>
      </c>
      <c r="D1083" s="121">
        <v>43131</v>
      </c>
      <c r="E1083" s="122" t="s">
        <v>2517</v>
      </c>
      <c r="F1083" s="122" t="s">
        <v>1319</v>
      </c>
      <c r="G1083" s="122">
        <v>16501382</v>
      </c>
      <c r="H1083" s="126"/>
      <c r="I1083" s="130" t="s">
        <v>4618</v>
      </c>
      <c r="J1083" s="126"/>
      <c r="K1083" s="126"/>
      <c r="L1083" s="126"/>
      <c r="M1083" s="126"/>
      <c r="N1083" s="216">
        <v>90547</v>
      </c>
      <c r="O1083" s="216">
        <v>0</v>
      </c>
      <c r="P1083" s="126" t="s">
        <v>1318</v>
      </c>
    </row>
    <row r="1084" spans="1:16" ht="76.5">
      <c r="A1084" s="126">
        <v>25</v>
      </c>
      <c r="B1084" s="126"/>
      <c r="C1084" s="127" t="s">
        <v>695</v>
      </c>
      <c r="D1084" s="121">
        <v>43131</v>
      </c>
      <c r="E1084" s="122" t="s">
        <v>2518</v>
      </c>
      <c r="F1084" s="122" t="s">
        <v>1319</v>
      </c>
      <c r="G1084" s="122">
        <v>16504076</v>
      </c>
      <c r="H1084" s="126"/>
      <c r="I1084" s="130" t="s">
        <v>4619</v>
      </c>
      <c r="J1084" s="126"/>
      <c r="K1084" s="126"/>
      <c r="L1084" s="126"/>
      <c r="M1084" s="126"/>
      <c r="N1084" s="216">
        <v>6028.57</v>
      </c>
      <c r="O1084" s="216">
        <v>0</v>
      </c>
      <c r="P1084" s="126" t="s">
        <v>1318</v>
      </c>
    </row>
    <row r="1085" spans="1:16" ht="89.25">
      <c r="A1085" s="126">
        <v>132</v>
      </c>
      <c r="B1085" s="126"/>
      <c r="C1085" s="127" t="s">
        <v>729</v>
      </c>
      <c r="D1085" s="121">
        <v>43131</v>
      </c>
      <c r="E1085" s="122" t="s">
        <v>2519</v>
      </c>
      <c r="F1085" s="122" t="s">
        <v>11</v>
      </c>
      <c r="G1085" s="122">
        <v>912448</v>
      </c>
      <c r="H1085" s="126"/>
      <c r="I1085" s="130" t="s">
        <v>4620</v>
      </c>
      <c r="J1085" s="126"/>
      <c r="K1085" s="126"/>
      <c r="L1085" s="126"/>
      <c r="M1085" s="126"/>
      <c r="N1085" s="216">
        <v>361.65</v>
      </c>
      <c r="O1085" s="216">
        <v>0</v>
      </c>
      <c r="P1085" s="126" t="s">
        <v>1318</v>
      </c>
    </row>
    <row r="1086" spans="1:16" ht="76.5">
      <c r="A1086" s="126">
        <v>117</v>
      </c>
      <c r="B1086" s="126"/>
      <c r="C1086" s="127" t="s">
        <v>723</v>
      </c>
      <c r="D1086" s="121">
        <v>43131</v>
      </c>
      <c r="E1086" s="122" t="s">
        <v>2520</v>
      </c>
      <c r="F1086" s="122" t="s">
        <v>11</v>
      </c>
      <c r="G1086" s="122">
        <v>912458</v>
      </c>
      <c r="H1086" s="126"/>
      <c r="I1086" s="130" t="s">
        <v>4621</v>
      </c>
      <c r="J1086" s="126"/>
      <c r="K1086" s="126"/>
      <c r="L1086" s="126"/>
      <c r="M1086" s="126"/>
      <c r="N1086" s="216">
        <v>50</v>
      </c>
      <c r="O1086" s="216">
        <v>0</v>
      </c>
      <c r="P1086" s="126" t="s">
        <v>1318</v>
      </c>
    </row>
    <row r="1087" spans="1:16" ht="76.5">
      <c r="A1087" s="126">
        <v>513</v>
      </c>
      <c r="B1087" s="126"/>
      <c r="C1087" s="127" t="s">
        <v>201</v>
      </c>
      <c r="D1087" s="121">
        <v>43131</v>
      </c>
      <c r="E1087" s="122" t="s">
        <v>2521</v>
      </c>
      <c r="F1087" s="122" t="s">
        <v>11</v>
      </c>
      <c r="G1087" s="122">
        <v>912532</v>
      </c>
      <c r="H1087" s="126"/>
      <c r="I1087" s="130" t="s">
        <v>4622</v>
      </c>
      <c r="J1087" s="126"/>
      <c r="K1087" s="126"/>
      <c r="L1087" s="126"/>
      <c r="M1087" s="126"/>
      <c r="N1087" s="216">
        <v>6258.16</v>
      </c>
      <c r="O1087" s="216">
        <v>0</v>
      </c>
      <c r="P1087" s="126" t="s">
        <v>1318</v>
      </c>
    </row>
    <row r="1088" spans="1:16" ht="38.25">
      <c r="A1088" s="126">
        <v>117</v>
      </c>
      <c r="B1088" s="126"/>
      <c r="C1088" s="127" t="s">
        <v>723</v>
      </c>
      <c r="D1088" s="121">
        <v>43131</v>
      </c>
      <c r="E1088" s="122" t="s">
        <v>2522</v>
      </c>
      <c r="F1088" s="122" t="s">
        <v>11</v>
      </c>
      <c r="G1088" s="122">
        <v>912585</v>
      </c>
      <c r="H1088" s="126"/>
      <c r="I1088" s="130" t="s">
        <v>4623</v>
      </c>
      <c r="J1088" s="126"/>
      <c r="K1088" s="126"/>
      <c r="L1088" s="126"/>
      <c r="M1088" s="126"/>
      <c r="N1088" s="216">
        <v>50</v>
      </c>
      <c r="O1088" s="216">
        <v>0</v>
      </c>
      <c r="P1088" s="126" t="s">
        <v>1318</v>
      </c>
    </row>
    <row r="1089" spans="1:16" ht="63.75">
      <c r="A1089" s="126">
        <v>378</v>
      </c>
      <c r="B1089" s="126"/>
      <c r="C1089" s="127" t="s">
        <v>1277</v>
      </c>
      <c r="D1089" s="121">
        <v>43131</v>
      </c>
      <c r="E1089" s="122" t="s">
        <v>2523</v>
      </c>
      <c r="F1089" s="122" t="s">
        <v>11</v>
      </c>
      <c r="G1089" s="122">
        <v>912629</v>
      </c>
      <c r="H1089" s="126"/>
      <c r="I1089" s="130" t="s">
        <v>4624</v>
      </c>
      <c r="J1089" s="126"/>
      <c r="K1089" s="126"/>
      <c r="L1089" s="126"/>
      <c r="M1089" s="126"/>
      <c r="N1089" s="216">
        <v>50</v>
      </c>
      <c r="O1089" s="216">
        <v>0</v>
      </c>
      <c r="P1089" s="126" t="s">
        <v>1318</v>
      </c>
    </row>
    <row r="1090" spans="1:16" ht="63.75">
      <c r="A1090" s="126">
        <v>862</v>
      </c>
      <c r="B1090" s="126"/>
      <c r="C1090" s="127" t="s">
        <v>876</v>
      </c>
      <c r="D1090" s="121">
        <v>43131</v>
      </c>
      <c r="E1090" s="122" t="s">
        <v>2524</v>
      </c>
      <c r="F1090" s="122" t="s">
        <v>11</v>
      </c>
      <c r="G1090" s="122">
        <v>912668</v>
      </c>
      <c r="H1090" s="126"/>
      <c r="I1090" s="130" t="s">
        <v>4625</v>
      </c>
      <c r="J1090" s="126"/>
      <c r="K1090" s="126"/>
      <c r="L1090" s="126"/>
      <c r="M1090" s="126"/>
      <c r="N1090" s="216">
        <v>3000</v>
      </c>
      <c r="O1090" s="216">
        <v>0</v>
      </c>
      <c r="P1090" s="126" t="s">
        <v>1318</v>
      </c>
    </row>
    <row r="1091" spans="1:16" ht="76.5">
      <c r="A1091" s="126">
        <v>25</v>
      </c>
      <c r="B1091" s="126"/>
      <c r="C1091" s="127" t="s">
        <v>695</v>
      </c>
      <c r="D1091" s="121">
        <v>43131</v>
      </c>
      <c r="E1091" s="122" t="s">
        <v>2525</v>
      </c>
      <c r="F1091" s="122" t="s">
        <v>1319</v>
      </c>
      <c r="G1091" s="122">
        <v>16501352</v>
      </c>
      <c r="H1091" s="126"/>
      <c r="I1091" s="130" t="s">
        <v>4626</v>
      </c>
      <c r="J1091" s="126"/>
      <c r="K1091" s="126"/>
      <c r="L1091" s="126"/>
      <c r="M1091" s="126"/>
      <c r="N1091" s="216">
        <v>40622.36</v>
      </c>
      <c r="O1091" s="216">
        <v>0</v>
      </c>
      <c r="P1091" s="126" t="s">
        <v>1318</v>
      </c>
    </row>
    <row r="1092" spans="1:16" ht="76.5">
      <c r="A1092" s="126">
        <v>25</v>
      </c>
      <c r="B1092" s="126"/>
      <c r="C1092" s="127" t="s">
        <v>695</v>
      </c>
      <c r="D1092" s="121">
        <v>43131</v>
      </c>
      <c r="E1092" s="122" t="s">
        <v>2526</v>
      </c>
      <c r="F1092" s="122" t="s">
        <v>1319</v>
      </c>
      <c r="G1092" s="122">
        <v>16501383</v>
      </c>
      <c r="H1092" s="126"/>
      <c r="I1092" s="130" t="s">
        <v>1433</v>
      </c>
      <c r="J1092" s="126"/>
      <c r="K1092" s="126"/>
      <c r="L1092" s="126"/>
      <c r="M1092" s="126"/>
      <c r="N1092" s="216">
        <v>40622.36</v>
      </c>
      <c r="O1092" s="216">
        <v>0</v>
      </c>
      <c r="P1092" s="126" t="s">
        <v>1318</v>
      </c>
    </row>
    <row r="1093" spans="1:16" ht="76.5">
      <c r="A1093" s="126">
        <v>25</v>
      </c>
      <c r="B1093" s="126"/>
      <c r="C1093" s="127" t="s">
        <v>695</v>
      </c>
      <c r="D1093" s="121">
        <v>43131</v>
      </c>
      <c r="E1093" s="122" t="s">
        <v>2527</v>
      </c>
      <c r="F1093" s="122" t="s">
        <v>1319</v>
      </c>
      <c r="G1093" s="122">
        <v>16501395</v>
      </c>
      <c r="H1093" s="126"/>
      <c r="I1093" s="130" t="s">
        <v>4627</v>
      </c>
      <c r="J1093" s="126"/>
      <c r="K1093" s="126"/>
      <c r="L1093" s="126"/>
      <c r="M1093" s="126"/>
      <c r="N1093" s="216">
        <v>326824</v>
      </c>
      <c r="O1093" s="216">
        <v>0</v>
      </c>
      <c r="P1093" s="126" t="s">
        <v>1318</v>
      </c>
    </row>
    <row r="1094" spans="1:16" ht="76.5">
      <c r="A1094" s="126">
        <v>25</v>
      </c>
      <c r="B1094" s="126"/>
      <c r="C1094" s="127" t="s">
        <v>695</v>
      </c>
      <c r="D1094" s="121">
        <v>43131</v>
      </c>
      <c r="E1094" s="122" t="s">
        <v>2528</v>
      </c>
      <c r="F1094" s="122" t="s">
        <v>1319</v>
      </c>
      <c r="G1094" s="122">
        <v>16501422</v>
      </c>
      <c r="H1094" s="126"/>
      <c r="I1094" s="130" t="s">
        <v>4628</v>
      </c>
      <c r="J1094" s="126"/>
      <c r="K1094" s="126"/>
      <c r="L1094" s="126"/>
      <c r="M1094" s="126"/>
      <c r="N1094" s="216">
        <v>650355.38</v>
      </c>
      <c r="O1094" s="216">
        <v>0</v>
      </c>
      <c r="P1094" s="126" t="s">
        <v>1318</v>
      </c>
    </row>
    <row r="1095" spans="1:16" ht="76.5">
      <c r="A1095" s="126">
        <v>25</v>
      </c>
      <c r="B1095" s="126"/>
      <c r="C1095" s="127" t="s">
        <v>695</v>
      </c>
      <c r="D1095" s="121">
        <v>43131</v>
      </c>
      <c r="E1095" s="122" t="s">
        <v>2529</v>
      </c>
      <c r="F1095" s="122" t="s">
        <v>1319</v>
      </c>
      <c r="G1095" s="122">
        <v>16501445</v>
      </c>
      <c r="H1095" s="126"/>
      <c r="I1095" s="130" t="s">
        <v>4629</v>
      </c>
      <c r="J1095" s="126"/>
      <c r="K1095" s="126"/>
      <c r="L1095" s="126"/>
      <c r="M1095" s="126"/>
      <c r="N1095" s="216">
        <v>362757.66</v>
      </c>
      <c r="O1095" s="216">
        <v>0</v>
      </c>
      <c r="P1095" s="126" t="s">
        <v>1318</v>
      </c>
    </row>
    <row r="1096" spans="1:16" ht="76.5">
      <c r="A1096" s="126">
        <v>25</v>
      </c>
      <c r="B1096" s="126"/>
      <c r="C1096" s="127" t="s">
        <v>695</v>
      </c>
      <c r="D1096" s="121">
        <v>43131</v>
      </c>
      <c r="E1096" s="122" t="s">
        <v>2530</v>
      </c>
      <c r="F1096" s="122" t="s">
        <v>1319</v>
      </c>
      <c r="G1096" s="122">
        <v>16502685</v>
      </c>
      <c r="H1096" s="126"/>
      <c r="I1096" s="130" t="s">
        <v>4630</v>
      </c>
      <c r="J1096" s="126"/>
      <c r="K1096" s="126"/>
      <c r="L1096" s="126"/>
      <c r="M1096" s="126"/>
      <c r="N1096" s="216">
        <v>189680.1</v>
      </c>
      <c r="O1096" s="216">
        <v>0</v>
      </c>
      <c r="P1096" s="126" t="s">
        <v>1318</v>
      </c>
    </row>
    <row r="1097" spans="1:16" ht="76.5">
      <c r="A1097" s="126">
        <v>25</v>
      </c>
      <c r="B1097" s="126"/>
      <c r="C1097" s="127" t="s">
        <v>695</v>
      </c>
      <c r="D1097" s="121">
        <v>43131</v>
      </c>
      <c r="E1097" s="122" t="s">
        <v>2531</v>
      </c>
      <c r="F1097" s="122" t="s">
        <v>1319</v>
      </c>
      <c r="G1097" s="122">
        <v>16501347</v>
      </c>
      <c r="H1097" s="126"/>
      <c r="I1097" s="130" t="s">
        <v>4631</v>
      </c>
      <c r="J1097" s="126"/>
      <c r="K1097" s="126"/>
      <c r="L1097" s="126"/>
      <c r="M1097" s="126"/>
      <c r="N1097" s="216">
        <v>1355.47</v>
      </c>
      <c r="O1097" s="216">
        <v>0</v>
      </c>
      <c r="P1097" s="126" t="s">
        <v>1318</v>
      </c>
    </row>
    <row r="1098" spans="1:16" ht="76.5">
      <c r="A1098" s="126">
        <v>25</v>
      </c>
      <c r="B1098" s="126"/>
      <c r="C1098" s="127" t="s">
        <v>695</v>
      </c>
      <c r="D1098" s="121">
        <v>43131</v>
      </c>
      <c r="E1098" s="122" t="s">
        <v>2532</v>
      </c>
      <c r="F1098" s="122" t="s">
        <v>1319</v>
      </c>
      <c r="G1098" s="122">
        <v>16503816</v>
      </c>
      <c r="H1098" s="126"/>
      <c r="I1098" s="130" t="s">
        <v>4632</v>
      </c>
      <c r="J1098" s="126"/>
      <c r="K1098" s="126"/>
      <c r="L1098" s="126"/>
      <c r="M1098" s="126"/>
      <c r="N1098" s="216">
        <v>40377.32</v>
      </c>
      <c r="O1098" s="216">
        <v>0</v>
      </c>
      <c r="P1098" s="126" t="s">
        <v>1318</v>
      </c>
    </row>
    <row r="1099" spans="1:16" ht="76.5">
      <c r="A1099" s="126">
        <v>25</v>
      </c>
      <c r="B1099" s="126"/>
      <c r="C1099" s="127" t="s">
        <v>695</v>
      </c>
      <c r="D1099" s="121">
        <v>43131</v>
      </c>
      <c r="E1099" s="122" t="s">
        <v>2533</v>
      </c>
      <c r="F1099" s="122" t="s">
        <v>1319</v>
      </c>
      <c r="G1099" s="122">
        <v>16503761</v>
      </c>
      <c r="H1099" s="126"/>
      <c r="I1099" s="130" t="s">
        <v>1432</v>
      </c>
      <c r="J1099" s="126"/>
      <c r="K1099" s="126"/>
      <c r="L1099" s="126"/>
      <c r="M1099" s="126"/>
      <c r="N1099" s="216">
        <v>99996.76</v>
      </c>
      <c r="O1099" s="216">
        <v>0</v>
      </c>
      <c r="P1099" s="126" t="s">
        <v>1318</v>
      </c>
    </row>
    <row r="1100" spans="1:16" ht="76.5">
      <c r="A1100" s="126">
        <v>25</v>
      </c>
      <c r="B1100" s="126"/>
      <c r="C1100" s="127" t="s">
        <v>695</v>
      </c>
      <c r="D1100" s="121">
        <v>43131</v>
      </c>
      <c r="E1100" s="122" t="s">
        <v>2534</v>
      </c>
      <c r="F1100" s="122" t="s">
        <v>1319</v>
      </c>
      <c r="G1100" s="122">
        <v>16503431</v>
      </c>
      <c r="H1100" s="126"/>
      <c r="I1100" s="130" t="s">
        <v>4633</v>
      </c>
      <c r="J1100" s="126"/>
      <c r="K1100" s="126"/>
      <c r="L1100" s="126"/>
      <c r="M1100" s="126"/>
      <c r="N1100" s="216">
        <v>1648.39</v>
      </c>
      <c r="O1100" s="216">
        <v>0</v>
      </c>
      <c r="P1100" s="126" t="s">
        <v>1318</v>
      </c>
    </row>
    <row r="1101" spans="1:16" ht="76.5">
      <c r="A1101" s="126">
        <v>25</v>
      </c>
      <c r="B1101" s="126"/>
      <c r="C1101" s="127" t="s">
        <v>695</v>
      </c>
      <c r="D1101" s="121">
        <v>43131</v>
      </c>
      <c r="E1101" s="122" t="s">
        <v>2535</v>
      </c>
      <c r="F1101" s="122" t="s">
        <v>1319</v>
      </c>
      <c r="G1101" s="122">
        <v>16501816</v>
      </c>
      <c r="H1101" s="126"/>
      <c r="I1101" s="130" t="s">
        <v>4634</v>
      </c>
      <c r="J1101" s="126"/>
      <c r="K1101" s="126"/>
      <c r="L1101" s="126"/>
      <c r="M1101" s="126"/>
      <c r="N1101" s="216">
        <v>418189.82</v>
      </c>
      <c r="O1101" s="216">
        <v>0</v>
      </c>
      <c r="P1101" s="126" t="s">
        <v>1318</v>
      </c>
    </row>
    <row r="1102" spans="1:16" ht="76.5">
      <c r="A1102" s="126">
        <v>25</v>
      </c>
      <c r="B1102" s="126"/>
      <c r="C1102" s="127" t="s">
        <v>695</v>
      </c>
      <c r="D1102" s="121">
        <v>43131</v>
      </c>
      <c r="E1102" s="122" t="s">
        <v>2536</v>
      </c>
      <c r="F1102" s="122" t="s">
        <v>1319</v>
      </c>
      <c r="G1102" s="122">
        <v>16501447</v>
      </c>
      <c r="H1102" s="126"/>
      <c r="I1102" s="130" t="s">
        <v>4635</v>
      </c>
      <c r="J1102" s="126"/>
      <c r="K1102" s="126"/>
      <c r="L1102" s="126"/>
      <c r="M1102" s="126"/>
      <c r="N1102" s="216">
        <v>179320.3</v>
      </c>
      <c r="O1102" s="216">
        <v>0</v>
      </c>
      <c r="P1102" s="126" t="s">
        <v>1318</v>
      </c>
    </row>
    <row r="1103" spans="1:16" ht="76.5">
      <c r="A1103" s="126">
        <v>25</v>
      </c>
      <c r="B1103" s="126"/>
      <c r="C1103" s="127" t="s">
        <v>695</v>
      </c>
      <c r="D1103" s="121">
        <v>43131</v>
      </c>
      <c r="E1103" s="122" t="s">
        <v>2537</v>
      </c>
      <c r="F1103" s="122" t="s">
        <v>1319</v>
      </c>
      <c r="G1103" s="122">
        <v>16501446</v>
      </c>
      <c r="H1103" s="126"/>
      <c r="I1103" s="130" t="s">
        <v>4636</v>
      </c>
      <c r="J1103" s="126"/>
      <c r="K1103" s="126"/>
      <c r="L1103" s="126"/>
      <c r="M1103" s="126"/>
      <c r="N1103" s="216">
        <v>76920.259999999995</v>
      </c>
      <c r="O1103" s="216">
        <v>0</v>
      </c>
      <c r="P1103" s="126" t="s">
        <v>1318</v>
      </c>
    </row>
    <row r="1104" spans="1:16" ht="76.5">
      <c r="A1104" s="126">
        <v>25</v>
      </c>
      <c r="B1104" s="126"/>
      <c r="C1104" s="127" t="s">
        <v>695</v>
      </c>
      <c r="D1104" s="121">
        <v>43131</v>
      </c>
      <c r="E1104" s="122" t="s">
        <v>2538</v>
      </c>
      <c r="F1104" s="122" t="s">
        <v>1319</v>
      </c>
      <c r="G1104" s="122">
        <v>16501429</v>
      </c>
      <c r="H1104" s="126"/>
      <c r="I1104" s="130" t="s">
        <v>1429</v>
      </c>
      <c r="J1104" s="126"/>
      <c r="K1104" s="126"/>
      <c r="L1104" s="126"/>
      <c r="M1104" s="126"/>
      <c r="N1104" s="216">
        <v>6374.72</v>
      </c>
      <c r="O1104" s="216">
        <v>0</v>
      </c>
      <c r="P1104" s="126" t="s">
        <v>1318</v>
      </c>
    </row>
    <row r="1105" spans="1:16" ht="76.5">
      <c r="A1105" s="126">
        <v>25</v>
      </c>
      <c r="B1105" s="126"/>
      <c r="C1105" s="127" t="s">
        <v>695</v>
      </c>
      <c r="D1105" s="121">
        <v>43131</v>
      </c>
      <c r="E1105" s="122" t="s">
        <v>2539</v>
      </c>
      <c r="F1105" s="122" t="s">
        <v>1319</v>
      </c>
      <c r="G1105" s="122">
        <v>16501424</v>
      </c>
      <c r="H1105" s="126"/>
      <c r="I1105" s="130" t="s">
        <v>4637</v>
      </c>
      <c r="J1105" s="126"/>
      <c r="K1105" s="126"/>
      <c r="L1105" s="126"/>
      <c r="M1105" s="126"/>
      <c r="N1105" s="216">
        <v>99999.98</v>
      </c>
      <c r="O1105" s="216">
        <v>0</v>
      </c>
      <c r="P1105" s="126" t="s">
        <v>1318</v>
      </c>
    </row>
    <row r="1106" spans="1:16" ht="76.5">
      <c r="A1106" s="126">
        <v>25</v>
      </c>
      <c r="B1106" s="126"/>
      <c r="C1106" s="127" t="s">
        <v>695</v>
      </c>
      <c r="D1106" s="121">
        <v>43131</v>
      </c>
      <c r="E1106" s="122" t="s">
        <v>2540</v>
      </c>
      <c r="F1106" s="122" t="s">
        <v>1319</v>
      </c>
      <c r="G1106" s="122">
        <v>16501406</v>
      </c>
      <c r="H1106" s="126"/>
      <c r="I1106" s="130" t="s">
        <v>4638</v>
      </c>
      <c r="J1106" s="126"/>
      <c r="K1106" s="126"/>
      <c r="L1106" s="126"/>
      <c r="M1106" s="126"/>
      <c r="N1106" s="216">
        <v>53427.57</v>
      </c>
      <c r="O1106" s="216">
        <v>0</v>
      </c>
      <c r="P1106" s="126" t="s">
        <v>1318</v>
      </c>
    </row>
    <row r="1107" spans="1:16" ht="76.5">
      <c r="A1107" s="126">
        <v>25</v>
      </c>
      <c r="B1107" s="126"/>
      <c r="C1107" s="127" t="s">
        <v>695</v>
      </c>
      <c r="D1107" s="121">
        <v>43131</v>
      </c>
      <c r="E1107" s="122" t="s">
        <v>2541</v>
      </c>
      <c r="F1107" s="122" t="s">
        <v>1319</v>
      </c>
      <c r="G1107" s="122">
        <v>16501393</v>
      </c>
      <c r="H1107" s="126"/>
      <c r="I1107" s="130" t="s">
        <v>4639</v>
      </c>
      <c r="J1107" s="126"/>
      <c r="K1107" s="126"/>
      <c r="L1107" s="126"/>
      <c r="M1107" s="126"/>
      <c r="N1107" s="216">
        <v>2944.04</v>
      </c>
      <c r="O1107" s="216">
        <v>0</v>
      </c>
      <c r="P1107" s="126" t="s">
        <v>1318</v>
      </c>
    </row>
    <row r="1108" spans="1:16" ht="76.5">
      <c r="A1108" s="126">
        <v>25</v>
      </c>
      <c r="B1108" s="126"/>
      <c r="C1108" s="127" t="s">
        <v>695</v>
      </c>
      <c r="D1108" s="121">
        <v>43131</v>
      </c>
      <c r="E1108" s="122" t="s">
        <v>2542</v>
      </c>
      <c r="F1108" s="122" t="s">
        <v>1319</v>
      </c>
      <c r="G1108" s="122">
        <v>16503862</v>
      </c>
      <c r="H1108" s="126"/>
      <c r="I1108" s="130" t="s">
        <v>4640</v>
      </c>
      <c r="J1108" s="126"/>
      <c r="K1108" s="126"/>
      <c r="L1108" s="126"/>
      <c r="M1108" s="126"/>
      <c r="N1108" s="216">
        <v>816466.59</v>
      </c>
      <c r="O1108" s="216">
        <v>0</v>
      </c>
      <c r="P1108" s="126" t="s">
        <v>1318</v>
      </c>
    </row>
    <row r="1109" spans="1:16" ht="76.5">
      <c r="A1109" s="126">
        <v>25</v>
      </c>
      <c r="B1109" s="126"/>
      <c r="C1109" s="127" t="s">
        <v>695</v>
      </c>
      <c r="D1109" s="121">
        <v>43131</v>
      </c>
      <c r="E1109" s="122" t="s">
        <v>2543</v>
      </c>
      <c r="F1109" s="122" t="s">
        <v>1319</v>
      </c>
      <c r="G1109" s="122">
        <v>16504429</v>
      </c>
      <c r="H1109" s="126"/>
      <c r="I1109" s="130" t="s">
        <v>4641</v>
      </c>
      <c r="J1109" s="126"/>
      <c r="K1109" s="126"/>
      <c r="L1109" s="126"/>
      <c r="M1109" s="126"/>
      <c r="N1109" s="216">
        <v>99999.98</v>
      </c>
      <c r="O1109" s="216">
        <v>0</v>
      </c>
      <c r="P1109" s="126" t="s">
        <v>1318</v>
      </c>
    </row>
    <row r="1110" spans="1:16" ht="76.5">
      <c r="A1110" s="126">
        <v>25</v>
      </c>
      <c r="B1110" s="126"/>
      <c r="C1110" s="127" t="s">
        <v>695</v>
      </c>
      <c r="D1110" s="121">
        <v>43131</v>
      </c>
      <c r="E1110" s="122" t="s">
        <v>2544</v>
      </c>
      <c r="F1110" s="122" t="s">
        <v>1319</v>
      </c>
      <c r="G1110" s="122">
        <v>16504428</v>
      </c>
      <c r="H1110" s="126"/>
      <c r="I1110" s="130" t="s">
        <v>1401</v>
      </c>
      <c r="J1110" s="126"/>
      <c r="K1110" s="126"/>
      <c r="L1110" s="126"/>
      <c r="M1110" s="126"/>
      <c r="N1110" s="216">
        <v>3042.32</v>
      </c>
      <c r="O1110" s="216">
        <v>0</v>
      </c>
      <c r="P1110" s="126" t="s">
        <v>1318</v>
      </c>
    </row>
    <row r="1111" spans="1:16" ht="76.5">
      <c r="A1111" s="126">
        <v>25</v>
      </c>
      <c r="B1111" s="126"/>
      <c r="C1111" s="127" t="s">
        <v>695</v>
      </c>
      <c r="D1111" s="121">
        <v>43131</v>
      </c>
      <c r="E1111" s="122" t="s">
        <v>2545</v>
      </c>
      <c r="F1111" s="122" t="s">
        <v>1319</v>
      </c>
      <c r="G1111" s="122">
        <v>16504425</v>
      </c>
      <c r="H1111" s="126"/>
      <c r="I1111" s="130" t="s">
        <v>4642</v>
      </c>
      <c r="J1111" s="126"/>
      <c r="K1111" s="126"/>
      <c r="L1111" s="126"/>
      <c r="M1111" s="126"/>
      <c r="N1111" s="216">
        <v>2463741.59</v>
      </c>
      <c r="O1111" s="216">
        <v>0</v>
      </c>
      <c r="P1111" s="126" t="s">
        <v>1318</v>
      </c>
    </row>
    <row r="1112" spans="1:16" ht="76.5">
      <c r="A1112" s="126">
        <v>25</v>
      </c>
      <c r="B1112" s="126"/>
      <c r="C1112" s="127" t="s">
        <v>695</v>
      </c>
      <c r="D1112" s="121">
        <v>43131</v>
      </c>
      <c r="E1112" s="122" t="s">
        <v>2546</v>
      </c>
      <c r="F1112" s="122" t="s">
        <v>1319</v>
      </c>
      <c r="G1112" s="122">
        <v>16504364</v>
      </c>
      <c r="H1112" s="126"/>
      <c r="I1112" s="130" t="s">
        <v>1436</v>
      </c>
      <c r="J1112" s="126"/>
      <c r="K1112" s="126"/>
      <c r="L1112" s="126"/>
      <c r="M1112" s="126"/>
      <c r="N1112" s="216">
        <v>77698.240000000005</v>
      </c>
      <c r="O1112" s="216">
        <v>0</v>
      </c>
      <c r="P1112" s="126" t="s">
        <v>1318</v>
      </c>
    </row>
    <row r="1113" spans="1:16" ht="76.5">
      <c r="A1113" s="126">
        <v>25</v>
      </c>
      <c r="B1113" s="126"/>
      <c r="C1113" s="127" t="s">
        <v>695</v>
      </c>
      <c r="D1113" s="121">
        <v>43131</v>
      </c>
      <c r="E1113" s="122" t="s">
        <v>2547</v>
      </c>
      <c r="F1113" s="122" t="s">
        <v>1319</v>
      </c>
      <c r="G1113" s="122">
        <v>16504356</v>
      </c>
      <c r="H1113" s="126"/>
      <c r="I1113" s="130" t="s">
        <v>4643</v>
      </c>
      <c r="J1113" s="126"/>
      <c r="K1113" s="126"/>
      <c r="L1113" s="126"/>
      <c r="M1113" s="126"/>
      <c r="N1113" s="216">
        <v>99987</v>
      </c>
      <c r="O1113" s="216">
        <v>0</v>
      </c>
      <c r="P1113" s="126" t="s">
        <v>1318</v>
      </c>
    </row>
    <row r="1114" spans="1:16" ht="76.5">
      <c r="A1114" s="126">
        <v>25</v>
      </c>
      <c r="B1114" s="126"/>
      <c r="C1114" s="127" t="s">
        <v>695</v>
      </c>
      <c r="D1114" s="121">
        <v>43131</v>
      </c>
      <c r="E1114" s="122" t="s">
        <v>2548</v>
      </c>
      <c r="F1114" s="122" t="s">
        <v>1319</v>
      </c>
      <c r="G1114" s="122">
        <v>16504328</v>
      </c>
      <c r="H1114" s="126"/>
      <c r="I1114" s="130" t="s">
        <v>4644</v>
      </c>
      <c r="J1114" s="126"/>
      <c r="K1114" s="126"/>
      <c r="L1114" s="126"/>
      <c r="M1114" s="126"/>
      <c r="N1114" s="216">
        <v>28588.06</v>
      </c>
      <c r="O1114" s="216">
        <v>0</v>
      </c>
      <c r="P1114" s="126" t="s">
        <v>1318</v>
      </c>
    </row>
    <row r="1115" spans="1:16" ht="76.5">
      <c r="A1115" s="126">
        <v>25</v>
      </c>
      <c r="B1115" s="126"/>
      <c r="C1115" s="127" t="s">
        <v>695</v>
      </c>
      <c r="D1115" s="121">
        <v>43131</v>
      </c>
      <c r="E1115" s="122" t="s">
        <v>2549</v>
      </c>
      <c r="F1115" s="122" t="s">
        <v>1319</v>
      </c>
      <c r="G1115" s="122">
        <v>16504179</v>
      </c>
      <c r="H1115" s="126"/>
      <c r="I1115" s="130" t="s">
        <v>4645</v>
      </c>
      <c r="J1115" s="126"/>
      <c r="K1115" s="126"/>
      <c r="L1115" s="126"/>
      <c r="M1115" s="126"/>
      <c r="N1115" s="216">
        <v>79132</v>
      </c>
      <c r="O1115" s="216">
        <v>0</v>
      </c>
      <c r="P1115" s="126" t="s">
        <v>1318</v>
      </c>
    </row>
    <row r="1116" spans="1:16" ht="63.75">
      <c r="A1116" s="126">
        <v>513</v>
      </c>
      <c r="B1116" s="126"/>
      <c r="C1116" s="127" t="s">
        <v>201</v>
      </c>
      <c r="D1116" s="121">
        <v>43131</v>
      </c>
      <c r="E1116" s="122" t="s">
        <v>2550</v>
      </c>
      <c r="F1116" s="122" t="s">
        <v>15</v>
      </c>
      <c r="G1116" s="122">
        <v>654418</v>
      </c>
      <c r="H1116" s="126"/>
      <c r="I1116" s="130" t="s">
        <v>4646</v>
      </c>
      <c r="J1116" s="126"/>
      <c r="K1116" s="126"/>
      <c r="L1116" s="126"/>
      <c r="M1116" s="126"/>
      <c r="N1116" s="216">
        <v>50</v>
      </c>
      <c r="O1116" s="216">
        <v>0</v>
      </c>
      <c r="P1116" s="126" t="s">
        <v>1318</v>
      </c>
    </row>
    <row r="1117" spans="1:16" ht="63.75">
      <c r="A1117" s="126">
        <v>513</v>
      </c>
      <c r="B1117" s="126"/>
      <c r="C1117" s="127" t="s">
        <v>201</v>
      </c>
      <c r="D1117" s="121">
        <v>43131</v>
      </c>
      <c r="E1117" s="122" t="s">
        <v>2551</v>
      </c>
      <c r="F1117" s="122" t="s">
        <v>15</v>
      </c>
      <c r="G1117" s="122">
        <v>654421</v>
      </c>
      <c r="H1117" s="126"/>
      <c r="I1117" s="130" t="s">
        <v>4647</v>
      </c>
      <c r="J1117" s="126"/>
      <c r="K1117" s="126"/>
      <c r="L1117" s="126"/>
      <c r="M1117" s="126"/>
      <c r="N1117" s="216">
        <v>50</v>
      </c>
      <c r="O1117" s="216">
        <v>0</v>
      </c>
      <c r="P1117" s="126" t="s">
        <v>1318</v>
      </c>
    </row>
    <row r="1118" spans="1:16" ht="63.75">
      <c r="A1118" s="126">
        <v>513</v>
      </c>
      <c r="B1118" s="126"/>
      <c r="C1118" s="127" t="s">
        <v>201</v>
      </c>
      <c r="D1118" s="121">
        <v>43131</v>
      </c>
      <c r="E1118" s="122" t="s">
        <v>2552</v>
      </c>
      <c r="F1118" s="122" t="s">
        <v>15</v>
      </c>
      <c r="G1118" s="122">
        <v>654426</v>
      </c>
      <c r="H1118" s="126"/>
      <c r="I1118" s="130" t="s">
        <v>4648</v>
      </c>
      <c r="J1118" s="126"/>
      <c r="K1118" s="126"/>
      <c r="L1118" s="126"/>
      <c r="M1118" s="126"/>
      <c r="N1118" s="216">
        <v>50</v>
      </c>
      <c r="O1118" s="216">
        <v>0</v>
      </c>
      <c r="P1118" s="126" t="s">
        <v>1318</v>
      </c>
    </row>
    <row r="1119" spans="1:16" ht="76.5">
      <c r="A1119" s="126">
        <v>513</v>
      </c>
      <c r="B1119" s="126"/>
      <c r="C1119" s="127" t="s">
        <v>201</v>
      </c>
      <c r="D1119" s="121">
        <v>43131</v>
      </c>
      <c r="E1119" s="122" t="s">
        <v>2553</v>
      </c>
      <c r="F1119" s="122" t="s">
        <v>15</v>
      </c>
      <c r="G1119" s="122">
        <v>4247</v>
      </c>
      <c r="H1119" s="126"/>
      <c r="I1119" s="130" t="s">
        <v>4649</v>
      </c>
      <c r="J1119" s="126"/>
      <c r="K1119" s="126"/>
      <c r="L1119" s="126"/>
      <c r="M1119" s="126"/>
      <c r="N1119" s="216">
        <v>50</v>
      </c>
      <c r="O1119" s="216">
        <v>0</v>
      </c>
      <c r="P1119" s="126" t="s">
        <v>1318</v>
      </c>
    </row>
    <row r="1120" spans="1:16" ht="63.75">
      <c r="A1120" s="126">
        <v>291</v>
      </c>
      <c r="B1120" s="126"/>
      <c r="C1120" s="127" t="s">
        <v>795</v>
      </c>
      <c r="D1120" s="121">
        <v>43131</v>
      </c>
      <c r="E1120" s="122" t="s">
        <v>2554</v>
      </c>
      <c r="F1120" s="122" t="s">
        <v>11</v>
      </c>
      <c r="G1120" s="122">
        <v>654451</v>
      </c>
      <c r="H1120" s="126"/>
      <c r="I1120" s="130" t="s">
        <v>4650</v>
      </c>
      <c r="J1120" s="126"/>
      <c r="K1120" s="126"/>
      <c r="L1120" s="126"/>
      <c r="M1120" s="126"/>
      <c r="N1120" s="216">
        <v>50</v>
      </c>
      <c r="O1120" s="216">
        <v>0</v>
      </c>
      <c r="P1120" s="126" t="s">
        <v>1318</v>
      </c>
    </row>
    <row r="1121" spans="1:16" ht="63.75">
      <c r="A1121" s="126">
        <v>291</v>
      </c>
      <c r="B1121" s="126"/>
      <c r="C1121" s="127" t="s">
        <v>795</v>
      </c>
      <c r="D1121" s="121">
        <v>43131</v>
      </c>
      <c r="E1121" s="122" t="s">
        <v>2555</v>
      </c>
      <c r="F1121" s="122" t="s">
        <v>11</v>
      </c>
      <c r="G1121" s="122">
        <v>654456</v>
      </c>
      <c r="H1121" s="126"/>
      <c r="I1121" s="130" t="s">
        <v>4651</v>
      </c>
      <c r="J1121" s="126"/>
      <c r="K1121" s="126"/>
      <c r="L1121" s="126"/>
      <c r="M1121" s="126"/>
      <c r="N1121" s="216">
        <v>50</v>
      </c>
      <c r="O1121" s="216">
        <v>0</v>
      </c>
      <c r="P1121" s="126" t="s">
        <v>1318</v>
      </c>
    </row>
    <row r="1122" spans="1:16" ht="63.75">
      <c r="A1122" s="126">
        <v>291</v>
      </c>
      <c r="B1122" s="126"/>
      <c r="C1122" s="127" t="s">
        <v>795</v>
      </c>
      <c r="D1122" s="121">
        <v>43131</v>
      </c>
      <c r="E1122" s="122" t="s">
        <v>2556</v>
      </c>
      <c r="F1122" s="122" t="s">
        <v>11</v>
      </c>
      <c r="G1122" s="122">
        <v>654580</v>
      </c>
      <c r="H1122" s="126"/>
      <c r="I1122" s="130" t="s">
        <v>4652</v>
      </c>
      <c r="J1122" s="126"/>
      <c r="K1122" s="126"/>
      <c r="L1122" s="126"/>
      <c r="M1122" s="126"/>
      <c r="N1122" s="216">
        <v>50</v>
      </c>
      <c r="O1122" s="216">
        <v>0</v>
      </c>
      <c r="P1122" s="126" t="s">
        <v>1318</v>
      </c>
    </row>
    <row r="1123" spans="1:16" ht="63.75">
      <c r="A1123" s="126">
        <v>291</v>
      </c>
      <c r="B1123" s="126"/>
      <c r="C1123" s="127" t="s">
        <v>795</v>
      </c>
      <c r="D1123" s="121">
        <v>43131</v>
      </c>
      <c r="E1123" s="122" t="s">
        <v>2557</v>
      </c>
      <c r="F1123" s="122" t="s">
        <v>11</v>
      </c>
      <c r="G1123" s="122">
        <v>654581</v>
      </c>
      <c r="H1123" s="126"/>
      <c r="I1123" s="130" t="s">
        <v>4653</v>
      </c>
      <c r="J1123" s="126"/>
      <c r="K1123" s="126"/>
      <c r="L1123" s="126"/>
      <c r="M1123" s="126"/>
      <c r="N1123" s="216">
        <v>50</v>
      </c>
      <c r="O1123" s="216">
        <v>0</v>
      </c>
      <c r="P1123" s="126" t="s">
        <v>1318</v>
      </c>
    </row>
    <row r="1124" spans="1:16" ht="63.75">
      <c r="A1124" s="126">
        <v>10</v>
      </c>
      <c r="B1124" s="126"/>
      <c r="C1124" s="127" t="s">
        <v>691</v>
      </c>
      <c r="D1124" s="121">
        <v>43131</v>
      </c>
      <c r="E1124" s="122" t="s">
        <v>2558</v>
      </c>
      <c r="F1124" s="122" t="s">
        <v>15</v>
      </c>
      <c r="G1124" s="122">
        <v>654587</v>
      </c>
      <c r="H1124" s="126"/>
      <c r="I1124" s="130" t="s">
        <v>4654</v>
      </c>
      <c r="J1124" s="126"/>
      <c r="K1124" s="126"/>
      <c r="L1124" s="126"/>
      <c r="M1124" s="126"/>
      <c r="N1124" s="216">
        <v>50</v>
      </c>
      <c r="O1124" s="216">
        <v>0</v>
      </c>
      <c r="P1124" s="126" t="s">
        <v>1318</v>
      </c>
    </row>
    <row r="1125" spans="1:16" ht="63.75">
      <c r="A1125" s="126">
        <v>10</v>
      </c>
      <c r="B1125" s="126"/>
      <c r="C1125" s="127" t="s">
        <v>691</v>
      </c>
      <c r="D1125" s="121">
        <v>43131</v>
      </c>
      <c r="E1125" s="122" t="s">
        <v>2559</v>
      </c>
      <c r="F1125" s="122" t="s">
        <v>15</v>
      </c>
      <c r="G1125" s="122">
        <v>654589</v>
      </c>
      <c r="H1125" s="126"/>
      <c r="I1125" s="130" t="s">
        <v>4655</v>
      </c>
      <c r="J1125" s="126"/>
      <c r="K1125" s="126"/>
      <c r="L1125" s="126"/>
      <c r="M1125" s="126"/>
      <c r="N1125" s="216">
        <v>50</v>
      </c>
      <c r="O1125" s="216">
        <v>0</v>
      </c>
      <c r="P1125" s="126" t="s">
        <v>1318</v>
      </c>
    </row>
    <row r="1126" spans="1:16" ht="51">
      <c r="A1126" s="126">
        <v>10</v>
      </c>
      <c r="B1126" s="126"/>
      <c r="C1126" s="127" t="s">
        <v>691</v>
      </c>
      <c r="D1126" s="121">
        <v>43131</v>
      </c>
      <c r="E1126" s="122" t="s">
        <v>2560</v>
      </c>
      <c r="F1126" s="122" t="s">
        <v>15</v>
      </c>
      <c r="G1126" s="122">
        <v>654591</v>
      </c>
      <c r="H1126" s="126"/>
      <c r="I1126" s="130" t="s">
        <v>4656</v>
      </c>
      <c r="J1126" s="126"/>
      <c r="K1126" s="126"/>
      <c r="L1126" s="126"/>
      <c r="M1126" s="126"/>
      <c r="N1126" s="216">
        <v>50</v>
      </c>
      <c r="O1126" s="216">
        <v>0</v>
      </c>
      <c r="P1126" s="126" t="s">
        <v>1318</v>
      </c>
    </row>
    <row r="1127" spans="1:16" ht="63.75">
      <c r="A1127" s="126">
        <v>10</v>
      </c>
      <c r="B1127" s="126"/>
      <c r="C1127" s="127" t="s">
        <v>691</v>
      </c>
      <c r="D1127" s="121">
        <v>43131</v>
      </c>
      <c r="E1127" s="122" t="s">
        <v>2561</v>
      </c>
      <c r="F1127" s="122" t="s">
        <v>15</v>
      </c>
      <c r="G1127" s="122">
        <v>654593</v>
      </c>
      <c r="H1127" s="126"/>
      <c r="I1127" s="130" t="s">
        <v>4657</v>
      </c>
      <c r="J1127" s="126"/>
      <c r="K1127" s="126"/>
      <c r="L1127" s="126"/>
      <c r="M1127" s="126"/>
      <c r="N1127" s="216">
        <v>50</v>
      </c>
      <c r="O1127" s="216">
        <v>0</v>
      </c>
      <c r="P1127" s="126" t="s">
        <v>1318</v>
      </c>
    </row>
    <row r="1128" spans="1:16" ht="63.75">
      <c r="A1128" s="126">
        <v>10</v>
      </c>
      <c r="B1128" s="126"/>
      <c r="C1128" s="127" t="s">
        <v>691</v>
      </c>
      <c r="D1128" s="121">
        <v>43131</v>
      </c>
      <c r="E1128" s="122" t="s">
        <v>2562</v>
      </c>
      <c r="F1128" s="122" t="s">
        <v>15</v>
      </c>
      <c r="G1128" s="122">
        <v>654595</v>
      </c>
      <c r="H1128" s="126"/>
      <c r="I1128" s="130" t="s">
        <v>4658</v>
      </c>
      <c r="J1128" s="126"/>
      <c r="K1128" s="126"/>
      <c r="L1128" s="126"/>
      <c r="M1128" s="126"/>
      <c r="N1128" s="216">
        <v>50</v>
      </c>
      <c r="O1128" s="216">
        <v>0</v>
      </c>
      <c r="P1128" s="126" t="s">
        <v>1318</v>
      </c>
    </row>
    <row r="1129" spans="1:16" ht="51">
      <c r="A1129" s="126">
        <v>10</v>
      </c>
      <c r="B1129" s="126"/>
      <c r="C1129" s="127" t="s">
        <v>691</v>
      </c>
      <c r="D1129" s="121">
        <v>43131</v>
      </c>
      <c r="E1129" s="122" t="s">
        <v>2563</v>
      </c>
      <c r="F1129" s="122" t="s">
        <v>15</v>
      </c>
      <c r="G1129" s="122">
        <v>654602</v>
      </c>
      <c r="H1129" s="126"/>
      <c r="I1129" s="130" t="s">
        <v>4659</v>
      </c>
      <c r="J1129" s="126"/>
      <c r="K1129" s="126"/>
      <c r="L1129" s="126"/>
      <c r="M1129" s="126"/>
      <c r="N1129" s="216">
        <v>50</v>
      </c>
      <c r="O1129" s="216">
        <v>0</v>
      </c>
      <c r="P1129" s="126" t="s">
        <v>1318</v>
      </c>
    </row>
    <row r="1130" spans="1:16" ht="51">
      <c r="A1130" s="126">
        <v>10</v>
      </c>
      <c r="B1130" s="126"/>
      <c r="C1130" s="127" t="s">
        <v>691</v>
      </c>
      <c r="D1130" s="121">
        <v>43131</v>
      </c>
      <c r="E1130" s="122" t="s">
        <v>2564</v>
      </c>
      <c r="F1130" s="122" t="s">
        <v>15</v>
      </c>
      <c r="G1130" s="122">
        <v>654604</v>
      </c>
      <c r="H1130" s="126"/>
      <c r="I1130" s="130" t="s">
        <v>4660</v>
      </c>
      <c r="J1130" s="126"/>
      <c r="K1130" s="126"/>
      <c r="L1130" s="126"/>
      <c r="M1130" s="126"/>
      <c r="N1130" s="216">
        <v>50</v>
      </c>
      <c r="O1130" s="216">
        <v>0</v>
      </c>
      <c r="P1130" s="126" t="s">
        <v>1318</v>
      </c>
    </row>
    <row r="1131" spans="1:16" ht="51">
      <c r="A1131" s="126">
        <v>10</v>
      </c>
      <c r="B1131" s="126"/>
      <c r="C1131" s="127" t="s">
        <v>691</v>
      </c>
      <c r="D1131" s="121">
        <v>43131</v>
      </c>
      <c r="E1131" s="122" t="s">
        <v>2565</v>
      </c>
      <c r="F1131" s="122" t="s">
        <v>15</v>
      </c>
      <c r="G1131" s="122">
        <v>654606</v>
      </c>
      <c r="H1131" s="126"/>
      <c r="I1131" s="130" t="s">
        <v>4661</v>
      </c>
      <c r="J1131" s="126"/>
      <c r="K1131" s="126"/>
      <c r="L1131" s="126"/>
      <c r="M1131" s="126"/>
      <c r="N1131" s="216">
        <v>50</v>
      </c>
      <c r="O1131" s="216">
        <v>0</v>
      </c>
      <c r="P1131" s="126" t="s">
        <v>1318</v>
      </c>
    </row>
    <row r="1132" spans="1:16" ht="51">
      <c r="A1132" s="126">
        <v>10</v>
      </c>
      <c r="B1132" s="126"/>
      <c r="C1132" s="127" t="s">
        <v>691</v>
      </c>
      <c r="D1132" s="121">
        <v>43131</v>
      </c>
      <c r="E1132" s="122" t="s">
        <v>2566</v>
      </c>
      <c r="F1132" s="122" t="s">
        <v>15</v>
      </c>
      <c r="G1132" s="122">
        <v>654608</v>
      </c>
      <c r="H1132" s="126"/>
      <c r="I1132" s="130" t="s">
        <v>4662</v>
      </c>
      <c r="J1132" s="126"/>
      <c r="K1132" s="126"/>
      <c r="L1132" s="126"/>
      <c r="M1132" s="126"/>
      <c r="N1132" s="216">
        <v>50</v>
      </c>
      <c r="O1132" s="216">
        <v>0</v>
      </c>
      <c r="P1132" s="126" t="s">
        <v>1318</v>
      </c>
    </row>
    <row r="1133" spans="1:16" ht="51">
      <c r="A1133" s="126">
        <v>10</v>
      </c>
      <c r="B1133" s="126"/>
      <c r="C1133" s="127" t="s">
        <v>691</v>
      </c>
      <c r="D1133" s="121">
        <v>43131</v>
      </c>
      <c r="E1133" s="122" t="s">
        <v>2567</v>
      </c>
      <c r="F1133" s="122" t="s">
        <v>15</v>
      </c>
      <c r="G1133" s="122">
        <v>654610</v>
      </c>
      <c r="H1133" s="126"/>
      <c r="I1133" s="130" t="s">
        <v>4661</v>
      </c>
      <c r="J1133" s="126"/>
      <c r="K1133" s="126"/>
      <c r="L1133" s="126"/>
      <c r="M1133" s="126"/>
      <c r="N1133" s="216">
        <v>50</v>
      </c>
      <c r="O1133" s="216">
        <v>0</v>
      </c>
      <c r="P1133" s="126" t="s">
        <v>1318</v>
      </c>
    </row>
    <row r="1134" spans="1:16" ht="51">
      <c r="A1134" s="126">
        <v>10</v>
      </c>
      <c r="B1134" s="126"/>
      <c r="C1134" s="127" t="s">
        <v>691</v>
      </c>
      <c r="D1134" s="121">
        <v>43131</v>
      </c>
      <c r="E1134" s="122" t="s">
        <v>2568</v>
      </c>
      <c r="F1134" s="122" t="s">
        <v>15</v>
      </c>
      <c r="G1134" s="122">
        <v>654612</v>
      </c>
      <c r="H1134" s="126"/>
      <c r="I1134" s="130" t="s">
        <v>4663</v>
      </c>
      <c r="J1134" s="126"/>
      <c r="K1134" s="126"/>
      <c r="L1134" s="126"/>
      <c r="M1134" s="126"/>
      <c r="N1134" s="216">
        <v>50</v>
      </c>
      <c r="O1134" s="216">
        <v>0</v>
      </c>
      <c r="P1134" s="126" t="s">
        <v>1318</v>
      </c>
    </row>
    <row r="1135" spans="1:16" ht="51">
      <c r="A1135" s="126">
        <v>10</v>
      </c>
      <c r="B1135" s="126"/>
      <c r="C1135" s="127" t="s">
        <v>691</v>
      </c>
      <c r="D1135" s="121">
        <v>43131</v>
      </c>
      <c r="E1135" s="122" t="s">
        <v>2569</v>
      </c>
      <c r="F1135" s="122" t="s">
        <v>15</v>
      </c>
      <c r="G1135" s="122">
        <v>654834</v>
      </c>
      <c r="H1135" s="126"/>
      <c r="I1135" s="130" t="s">
        <v>4664</v>
      </c>
      <c r="J1135" s="126"/>
      <c r="K1135" s="126"/>
      <c r="L1135" s="126"/>
      <c r="M1135" s="126"/>
      <c r="N1135" s="216">
        <v>50</v>
      </c>
      <c r="O1135" s="216">
        <v>0</v>
      </c>
      <c r="P1135" s="126" t="s">
        <v>1318</v>
      </c>
    </row>
    <row r="1136" spans="1:16" ht="63.75">
      <c r="A1136" s="126" t="s">
        <v>621</v>
      </c>
      <c r="B1136" s="126"/>
      <c r="C1136" s="127" t="s">
        <v>715</v>
      </c>
      <c r="D1136" s="121">
        <v>43131</v>
      </c>
      <c r="E1136" s="122" t="s">
        <v>2570</v>
      </c>
      <c r="F1136" s="122" t="s">
        <v>11</v>
      </c>
      <c r="G1136" s="122">
        <v>10291</v>
      </c>
      <c r="H1136" s="126"/>
      <c r="I1136" s="130" t="s">
        <v>4665</v>
      </c>
      <c r="J1136" s="126"/>
      <c r="K1136" s="126"/>
      <c r="L1136" s="126"/>
      <c r="M1136" s="126"/>
      <c r="N1136" s="216">
        <v>4765.08</v>
      </c>
      <c r="O1136" s="216">
        <v>0</v>
      </c>
      <c r="P1136" s="126" t="s">
        <v>1318</v>
      </c>
    </row>
    <row r="1137" spans="1:16" ht="89.25">
      <c r="A1137" s="126">
        <v>46</v>
      </c>
      <c r="B1137" s="126"/>
      <c r="C1137" s="127" t="s">
        <v>699</v>
      </c>
      <c r="D1137" s="121">
        <v>43131</v>
      </c>
      <c r="E1137" s="122" t="s">
        <v>2571</v>
      </c>
      <c r="F1137" s="122" t="s">
        <v>15</v>
      </c>
      <c r="G1137" s="122">
        <v>4240</v>
      </c>
      <c r="H1137" s="126"/>
      <c r="I1137" s="130" t="s">
        <v>4666</v>
      </c>
      <c r="J1137" s="126"/>
      <c r="K1137" s="126"/>
      <c r="L1137" s="126"/>
      <c r="M1137" s="126"/>
      <c r="N1137" s="216">
        <v>570.95000000000005</v>
      </c>
      <c r="O1137" s="216">
        <v>0</v>
      </c>
      <c r="P1137" s="126" t="s">
        <v>1318</v>
      </c>
    </row>
    <row r="1138" spans="1:16" ht="89.25">
      <c r="A1138" s="126">
        <v>594</v>
      </c>
      <c r="B1138" s="126"/>
      <c r="C1138" s="127" t="s">
        <v>113</v>
      </c>
      <c r="D1138" s="121">
        <v>43131</v>
      </c>
      <c r="E1138" s="122" t="s">
        <v>2572</v>
      </c>
      <c r="F1138" s="122" t="s">
        <v>15</v>
      </c>
      <c r="G1138" s="122">
        <v>4241</v>
      </c>
      <c r="H1138" s="126"/>
      <c r="I1138" s="130" t="s">
        <v>4667</v>
      </c>
      <c r="J1138" s="126"/>
      <c r="K1138" s="126"/>
      <c r="L1138" s="126"/>
      <c r="M1138" s="126"/>
      <c r="N1138" s="216">
        <v>294.08</v>
      </c>
      <c r="O1138" s="216">
        <v>0</v>
      </c>
      <c r="P1138" s="126" t="s">
        <v>1318</v>
      </c>
    </row>
    <row r="1139" spans="1:16" ht="102">
      <c r="A1139" s="126">
        <v>35</v>
      </c>
      <c r="B1139" s="126"/>
      <c r="C1139" s="127" t="s">
        <v>697</v>
      </c>
      <c r="D1139" s="121">
        <v>43131</v>
      </c>
      <c r="E1139" s="122" t="s">
        <v>2573</v>
      </c>
      <c r="F1139" s="122" t="s">
        <v>15</v>
      </c>
      <c r="G1139" s="122">
        <v>4242</v>
      </c>
      <c r="H1139" s="126"/>
      <c r="I1139" s="130" t="s">
        <v>4668</v>
      </c>
      <c r="J1139" s="126"/>
      <c r="K1139" s="126"/>
      <c r="L1139" s="126"/>
      <c r="M1139" s="126"/>
      <c r="N1139" s="216">
        <v>293.52999999999997</v>
      </c>
      <c r="O1139" s="216">
        <v>0</v>
      </c>
      <c r="P1139" s="126" t="s">
        <v>1318</v>
      </c>
    </row>
    <row r="1140" spans="1:16" ht="102">
      <c r="A1140" s="126">
        <v>35</v>
      </c>
      <c r="B1140" s="126"/>
      <c r="C1140" s="127" t="s">
        <v>697</v>
      </c>
      <c r="D1140" s="121">
        <v>43131</v>
      </c>
      <c r="E1140" s="122" t="s">
        <v>2574</v>
      </c>
      <c r="F1140" s="122" t="s">
        <v>15</v>
      </c>
      <c r="G1140" s="122">
        <v>4244</v>
      </c>
      <c r="H1140" s="126"/>
      <c r="I1140" s="130" t="s">
        <v>4669</v>
      </c>
      <c r="J1140" s="126"/>
      <c r="K1140" s="126"/>
      <c r="L1140" s="126"/>
      <c r="M1140" s="126"/>
      <c r="N1140" s="216">
        <v>280.08</v>
      </c>
      <c r="O1140" s="216">
        <v>0</v>
      </c>
      <c r="P1140" s="126" t="s">
        <v>1318</v>
      </c>
    </row>
    <row r="1141" spans="1:16" ht="102">
      <c r="A1141" s="126">
        <v>35</v>
      </c>
      <c r="B1141" s="126"/>
      <c r="C1141" s="127" t="s">
        <v>697</v>
      </c>
      <c r="D1141" s="121">
        <v>43131</v>
      </c>
      <c r="E1141" s="122" t="s">
        <v>2575</v>
      </c>
      <c r="F1141" s="122" t="s">
        <v>15</v>
      </c>
      <c r="G1141" s="122">
        <v>4243</v>
      </c>
      <c r="H1141" s="126"/>
      <c r="I1141" s="130" t="s">
        <v>4670</v>
      </c>
      <c r="J1141" s="126"/>
      <c r="K1141" s="126"/>
      <c r="L1141" s="126"/>
      <c r="M1141" s="126"/>
      <c r="N1141" s="216">
        <v>540.63</v>
      </c>
      <c r="O1141" s="216">
        <v>0</v>
      </c>
      <c r="P1141" s="126" t="s">
        <v>1318</v>
      </c>
    </row>
    <row r="1142" spans="1:16" ht="51">
      <c r="A1142" s="126">
        <v>10</v>
      </c>
      <c r="B1142" s="126"/>
      <c r="C1142" s="127" t="s">
        <v>691</v>
      </c>
      <c r="D1142" s="121">
        <v>43131</v>
      </c>
      <c r="E1142" s="122" t="s">
        <v>2576</v>
      </c>
      <c r="F1142" s="122" t="s">
        <v>15</v>
      </c>
      <c r="G1142" s="122">
        <v>655022</v>
      </c>
      <c r="H1142" s="126"/>
      <c r="I1142" s="130" t="s">
        <v>4671</v>
      </c>
      <c r="J1142" s="126"/>
      <c r="K1142" s="126"/>
      <c r="L1142" s="126"/>
      <c r="M1142" s="126"/>
      <c r="N1142" s="216">
        <v>50</v>
      </c>
      <c r="O1142" s="216">
        <v>0</v>
      </c>
      <c r="P1142" s="126" t="s">
        <v>1318</v>
      </c>
    </row>
    <row r="1143" spans="1:16" ht="63.75">
      <c r="A1143" s="126">
        <v>10</v>
      </c>
      <c r="B1143" s="126"/>
      <c r="C1143" s="127" t="s">
        <v>691</v>
      </c>
      <c r="D1143" s="121">
        <v>43131</v>
      </c>
      <c r="E1143" s="122" t="s">
        <v>2577</v>
      </c>
      <c r="F1143" s="122" t="s">
        <v>15</v>
      </c>
      <c r="G1143" s="122">
        <v>655024</v>
      </c>
      <c r="H1143" s="126"/>
      <c r="I1143" s="130" t="s">
        <v>4672</v>
      </c>
      <c r="J1143" s="126"/>
      <c r="K1143" s="126"/>
      <c r="L1143" s="126"/>
      <c r="M1143" s="126"/>
      <c r="N1143" s="216">
        <v>50</v>
      </c>
      <c r="O1143" s="216">
        <v>0</v>
      </c>
      <c r="P1143" s="126" t="s">
        <v>1318</v>
      </c>
    </row>
    <row r="1144" spans="1:16" ht="38.25">
      <c r="A1144" s="126">
        <v>10</v>
      </c>
      <c r="B1144" s="126"/>
      <c r="C1144" s="127" t="s">
        <v>691</v>
      </c>
      <c r="D1144" s="121">
        <v>43131</v>
      </c>
      <c r="E1144" s="122" t="s">
        <v>2578</v>
      </c>
      <c r="F1144" s="122" t="s">
        <v>15</v>
      </c>
      <c r="G1144" s="122">
        <v>655026</v>
      </c>
      <c r="H1144" s="126"/>
      <c r="I1144" s="130" t="s">
        <v>4673</v>
      </c>
      <c r="J1144" s="126"/>
      <c r="K1144" s="126"/>
      <c r="L1144" s="126"/>
      <c r="M1144" s="126"/>
      <c r="N1144" s="216">
        <v>50</v>
      </c>
      <c r="O1144" s="216">
        <v>0</v>
      </c>
      <c r="P1144" s="126" t="s">
        <v>1318</v>
      </c>
    </row>
    <row r="1145" spans="1:16" ht="51">
      <c r="A1145" s="126">
        <v>10</v>
      </c>
      <c r="B1145" s="126"/>
      <c r="C1145" s="127" t="s">
        <v>691</v>
      </c>
      <c r="D1145" s="121">
        <v>43131</v>
      </c>
      <c r="E1145" s="122" t="s">
        <v>2579</v>
      </c>
      <c r="F1145" s="122" t="s">
        <v>15</v>
      </c>
      <c r="G1145" s="122">
        <v>655057</v>
      </c>
      <c r="H1145" s="126"/>
      <c r="I1145" s="130" t="s">
        <v>4674</v>
      </c>
      <c r="J1145" s="126"/>
      <c r="K1145" s="126"/>
      <c r="L1145" s="126"/>
      <c r="M1145" s="126"/>
      <c r="N1145" s="216">
        <v>50</v>
      </c>
      <c r="O1145" s="216">
        <v>0</v>
      </c>
      <c r="P1145" s="126" t="s">
        <v>1318</v>
      </c>
    </row>
    <row r="1146" spans="1:16" ht="51">
      <c r="A1146" s="126">
        <v>10</v>
      </c>
      <c r="B1146" s="126"/>
      <c r="C1146" s="127" t="s">
        <v>691</v>
      </c>
      <c r="D1146" s="121">
        <v>43131</v>
      </c>
      <c r="E1146" s="122" t="s">
        <v>2580</v>
      </c>
      <c r="F1146" s="122" t="s">
        <v>15</v>
      </c>
      <c r="G1146" s="122">
        <v>655062</v>
      </c>
      <c r="H1146" s="126"/>
      <c r="I1146" s="130" t="s">
        <v>4674</v>
      </c>
      <c r="J1146" s="126"/>
      <c r="K1146" s="126"/>
      <c r="L1146" s="126"/>
      <c r="M1146" s="126"/>
      <c r="N1146" s="216">
        <v>50</v>
      </c>
      <c r="O1146" s="216">
        <v>0</v>
      </c>
      <c r="P1146" s="126" t="s">
        <v>1318</v>
      </c>
    </row>
    <row r="1147" spans="1:16" ht="76.5">
      <c r="A1147" s="126">
        <v>10</v>
      </c>
      <c r="B1147" s="126"/>
      <c r="C1147" s="127" t="s">
        <v>691</v>
      </c>
      <c r="D1147" s="121">
        <v>43131</v>
      </c>
      <c r="E1147" s="122" t="s">
        <v>2581</v>
      </c>
      <c r="F1147" s="122" t="s">
        <v>15</v>
      </c>
      <c r="G1147" s="122">
        <v>655064</v>
      </c>
      <c r="H1147" s="126"/>
      <c r="I1147" s="130" t="s">
        <v>4675</v>
      </c>
      <c r="J1147" s="126"/>
      <c r="K1147" s="126"/>
      <c r="L1147" s="126"/>
      <c r="M1147" s="126"/>
      <c r="N1147" s="216">
        <v>50</v>
      </c>
      <c r="O1147" s="216">
        <v>0</v>
      </c>
      <c r="P1147" s="126" t="s">
        <v>1318</v>
      </c>
    </row>
    <row r="1148" spans="1:16" ht="51">
      <c r="A1148" s="126">
        <v>513</v>
      </c>
      <c r="B1148" s="126"/>
      <c r="C1148" s="127" t="s">
        <v>201</v>
      </c>
      <c r="D1148" s="121">
        <v>43131</v>
      </c>
      <c r="E1148" s="122" t="s">
        <v>2582</v>
      </c>
      <c r="F1148" s="122" t="s">
        <v>15</v>
      </c>
      <c r="G1148" s="122">
        <v>655241</v>
      </c>
      <c r="H1148" s="126"/>
      <c r="I1148" s="130" t="s">
        <v>4676</v>
      </c>
      <c r="J1148" s="126"/>
      <c r="K1148" s="126"/>
      <c r="L1148" s="126"/>
      <c r="M1148" s="126"/>
      <c r="N1148" s="216">
        <v>50</v>
      </c>
      <c r="O1148" s="216">
        <v>0</v>
      </c>
      <c r="P1148" s="126" t="s">
        <v>1318</v>
      </c>
    </row>
    <row r="1149" spans="1:16" ht="63.75">
      <c r="A1149" s="126">
        <v>46</v>
      </c>
      <c r="B1149" s="126"/>
      <c r="C1149" s="127" t="s">
        <v>699</v>
      </c>
      <c r="D1149" s="121">
        <v>43102</v>
      </c>
      <c r="E1149" s="122" t="s">
        <v>2583</v>
      </c>
      <c r="F1149" s="122" t="s">
        <v>3</v>
      </c>
      <c r="G1149" s="122">
        <v>1583748</v>
      </c>
      <c r="H1149" s="126"/>
      <c r="I1149" s="130" t="s">
        <v>4677</v>
      </c>
      <c r="J1149" s="126"/>
      <c r="K1149" s="126"/>
      <c r="L1149" s="126"/>
      <c r="M1149" s="126"/>
      <c r="N1149" s="216">
        <v>0</v>
      </c>
      <c r="O1149" s="216">
        <v>641374.85</v>
      </c>
      <c r="P1149" s="126" t="s">
        <v>1318</v>
      </c>
    </row>
    <row r="1150" spans="1:16" ht="63.75">
      <c r="A1150" s="126">
        <v>46</v>
      </c>
      <c r="B1150" s="126"/>
      <c r="C1150" s="127" t="s">
        <v>699</v>
      </c>
      <c r="D1150" s="121">
        <v>43102</v>
      </c>
      <c r="E1150" s="122" t="s">
        <v>2584</v>
      </c>
      <c r="F1150" s="122" t="s">
        <v>3</v>
      </c>
      <c r="G1150" s="122">
        <v>1583749</v>
      </c>
      <c r="H1150" s="126"/>
      <c r="I1150" s="130" t="s">
        <v>4678</v>
      </c>
      <c r="J1150" s="126"/>
      <c r="K1150" s="126"/>
      <c r="L1150" s="126"/>
      <c r="M1150" s="126"/>
      <c r="N1150" s="216">
        <v>0</v>
      </c>
      <c r="O1150" s="216">
        <v>9046.0400000000009</v>
      </c>
      <c r="P1150" s="126" t="s">
        <v>1318</v>
      </c>
    </row>
    <row r="1151" spans="1:16" ht="51">
      <c r="A1151" s="126">
        <v>660</v>
      </c>
      <c r="B1151" s="126"/>
      <c r="C1151" s="127" t="s">
        <v>234</v>
      </c>
      <c r="D1151" s="121">
        <v>43102</v>
      </c>
      <c r="E1151" s="122" t="s">
        <v>2585</v>
      </c>
      <c r="F1151" s="122" t="s">
        <v>3</v>
      </c>
      <c r="G1151" s="122">
        <v>1583795</v>
      </c>
      <c r="H1151" s="126"/>
      <c r="I1151" s="130" t="s">
        <v>4679</v>
      </c>
      <c r="J1151" s="126"/>
      <c r="K1151" s="126"/>
      <c r="L1151" s="126"/>
      <c r="M1151" s="126"/>
      <c r="N1151" s="216">
        <v>0</v>
      </c>
      <c r="O1151" s="216">
        <v>163</v>
      </c>
      <c r="P1151" s="126" t="s">
        <v>1318</v>
      </c>
    </row>
    <row r="1152" spans="1:16" ht="51">
      <c r="A1152" s="126">
        <v>660</v>
      </c>
      <c r="B1152" s="126"/>
      <c r="C1152" s="127" t="s">
        <v>234</v>
      </c>
      <c r="D1152" s="121">
        <v>43102</v>
      </c>
      <c r="E1152" s="122" t="s">
        <v>2586</v>
      </c>
      <c r="F1152" s="122" t="s">
        <v>3</v>
      </c>
      <c r="G1152" s="122">
        <v>1583798</v>
      </c>
      <c r="H1152" s="126"/>
      <c r="I1152" s="130" t="s">
        <v>4680</v>
      </c>
      <c r="J1152" s="126"/>
      <c r="K1152" s="126"/>
      <c r="L1152" s="126"/>
      <c r="M1152" s="126"/>
      <c r="N1152" s="216">
        <v>0</v>
      </c>
      <c r="O1152" s="216">
        <v>680</v>
      </c>
      <c r="P1152" s="126" t="s">
        <v>1318</v>
      </c>
    </row>
    <row r="1153" spans="1:16" ht="51">
      <c r="A1153" s="126">
        <v>660</v>
      </c>
      <c r="B1153" s="126"/>
      <c r="C1153" s="127" t="s">
        <v>234</v>
      </c>
      <c r="D1153" s="121">
        <v>43102</v>
      </c>
      <c r="E1153" s="122" t="s">
        <v>2587</v>
      </c>
      <c r="F1153" s="122" t="s">
        <v>3</v>
      </c>
      <c r="G1153" s="122">
        <v>1583800</v>
      </c>
      <c r="H1153" s="126"/>
      <c r="I1153" s="130" t="s">
        <v>4681</v>
      </c>
      <c r="J1153" s="126"/>
      <c r="K1153" s="126"/>
      <c r="L1153" s="126"/>
      <c r="M1153" s="126"/>
      <c r="N1153" s="216">
        <v>0</v>
      </c>
      <c r="O1153" s="216">
        <v>20</v>
      </c>
      <c r="P1153" s="126" t="s">
        <v>1318</v>
      </c>
    </row>
    <row r="1154" spans="1:16" ht="51">
      <c r="A1154" s="126">
        <v>660</v>
      </c>
      <c r="B1154" s="126"/>
      <c r="C1154" s="127" t="s">
        <v>234</v>
      </c>
      <c r="D1154" s="121">
        <v>43102</v>
      </c>
      <c r="E1154" s="122" t="s">
        <v>2588</v>
      </c>
      <c r="F1154" s="122" t="s">
        <v>3</v>
      </c>
      <c r="G1154" s="122">
        <v>1583802</v>
      </c>
      <c r="H1154" s="126"/>
      <c r="I1154" s="130" t="s">
        <v>4682</v>
      </c>
      <c r="J1154" s="126"/>
      <c r="K1154" s="126"/>
      <c r="L1154" s="126"/>
      <c r="M1154" s="126"/>
      <c r="N1154" s="216">
        <v>0</v>
      </c>
      <c r="O1154" s="216">
        <v>371</v>
      </c>
      <c r="P1154" s="126" t="s">
        <v>1318</v>
      </c>
    </row>
    <row r="1155" spans="1:16" ht="51">
      <c r="A1155" s="126">
        <v>660</v>
      </c>
      <c r="B1155" s="126"/>
      <c r="C1155" s="127" t="s">
        <v>234</v>
      </c>
      <c r="D1155" s="121">
        <v>43102</v>
      </c>
      <c r="E1155" s="122" t="s">
        <v>2589</v>
      </c>
      <c r="F1155" s="122" t="s">
        <v>3</v>
      </c>
      <c r="G1155" s="122">
        <v>1583803</v>
      </c>
      <c r="H1155" s="126"/>
      <c r="I1155" s="130" t="s">
        <v>4683</v>
      </c>
      <c r="J1155" s="126"/>
      <c r="K1155" s="126"/>
      <c r="L1155" s="126"/>
      <c r="M1155" s="126"/>
      <c r="N1155" s="216">
        <v>0</v>
      </c>
      <c r="O1155" s="216">
        <v>680</v>
      </c>
      <c r="P1155" s="126" t="s">
        <v>1318</v>
      </c>
    </row>
    <row r="1156" spans="1:16" ht="38.25">
      <c r="A1156" s="126">
        <v>15</v>
      </c>
      <c r="B1156" s="126"/>
      <c r="C1156" s="127" t="s">
        <v>692</v>
      </c>
      <c r="D1156" s="121">
        <v>43102</v>
      </c>
      <c r="E1156" s="122" t="s">
        <v>2590</v>
      </c>
      <c r="F1156" s="122" t="s">
        <v>3</v>
      </c>
      <c r="G1156" s="122">
        <v>1583810</v>
      </c>
      <c r="H1156" s="126"/>
      <c r="I1156" s="130" t="s">
        <v>4684</v>
      </c>
      <c r="J1156" s="126"/>
      <c r="K1156" s="126"/>
      <c r="L1156" s="126"/>
      <c r="M1156" s="126"/>
      <c r="N1156" s="216">
        <v>0</v>
      </c>
      <c r="O1156" s="216">
        <v>197916.67</v>
      </c>
      <c r="P1156" s="126" t="s">
        <v>1318</v>
      </c>
    </row>
    <row r="1157" spans="1:16" ht="63.75">
      <c r="A1157" s="126">
        <v>20</v>
      </c>
      <c r="B1157" s="126"/>
      <c r="C1157" s="127" t="s">
        <v>694</v>
      </c>
      <c r="D1157" s="121">
        <v>43102</v>
      </c>
      <c r="E1157" s="122" t="s">
        <v>2591</v>
      </c>
      <c r="F1157" s="122" t="s">
        <v>3</v>
      </c>
      <c r="G1157" s="122">
        <v>1583828</v>
      </c>
      <c r="H1157" s="126"/>
      <c r="I1157" s="130" t="s">
        <v>4685</v>
      </c>
      <c r="J1157" s="126"/>
      <c r="K1157" s="126"/>
      <c r="L1157" s="126"/>
      <c r="M1157" s="126"/>
      <c r="N1157" s="216">
        <v>0</v>
      </c>
      <c r="O1157" s="216">
        <v>152356</v>
      </c>
      <c r="P1157" s="126" t="s">
        <v>1318</v>
      </c>
    </row>
    <row r="1158" spans="1:16" ht="63.75">
      <c r="A1158" s="126">
        <v>20</v>
      </c>
      <c r="B1158" s="126"/>
      <c r="C1158" s="127" t="s">
        <v>694</v>
      </c>
      <c r="D1158" s="121">
        <v>43102</v>
      </c>
      <c r="E1158" s="122" t="s">
        <v>2592</v>
      </c>
      <c r="F1158" s="122" t="s">
        <v>3</v>
      </c>
      <c r="G1158" s="122">
        <v>1583833</v>
      </c>
      <c r="H1158" s="126"/>
      <c r="I1158" s="130" t="s">
        <v>4686</v>
      </c>
      <c r="J1158" s="126"/>
      <c r="K1158" s="126"/>
      <c r="L1158" s="126"/>
      <c r="M1158" s="126"/>
      <c r="N1158" s="216">
        <v>0</v>
      </c>
      <c r="O1158" s="216">
        <v>682956.41</v>
      </c>
      <c r="P1158" s="126" t="s">
        <v>1318</v>
      </c>
    </row>
    <row r="1159" spans="1:16" ht="51">
      <c r="A1159" s="126" t="s">
        <v>620</v>
      </c>
      <c r="B1159" s="126"/>
      <c r="C1159" s="127" t="s">
        <v>714</v>
      </c>
      <c r="D1159" s="121">
        <v>43102</v>
      </c>
      <c r="E1159" s="122" t="s">
        <v>2593</v>
      </c>
      <c r="F1159" s="122" t="s">
        <v>3</v>
      </c>
      <c r="G1159" s="122">
        <v>1583838</v>
      </c>
      <c r="H1159" s="126"/>
      <c r="I1159" s="130" t="s">
        <v>4687</v>
      </c>
      <c r="J1159" s="126"/>
      <c r="K1159" s="126"/>
      <c r="L1159" s="126"/>
      <c r="M1159" s="126"/>
      <c r="N1159" s="216">
        <v>0</v>
      </c>
      <c r="O1159" s="216">
        <v>94.48</v>
      </c>
      <c r="P1159" s="126" t="s">
        <v>1318</v>
      </c>
    </row>
    <row r="1160" spans="1:16" ht="51">
      <c r="A1160" s="126">
        <v>201</v>
      </c>
      <c r="B1160" s="126"/>
      <c r="C1160" s="127" t="s">
        <v>757</v>
      </c>
      <c r="D1160" s="121">
        <v>43102</v>
      </c>
      <c r="E1160" s="122" t="s">
        <v>2594</v>
      </c>
      <c r="F1160" s="122" t="s">
        <v>3</v>
      </c>
      <c r="G1160" s="122">
        <v>1583853</v>
      </c>
      <c r="H1160" s="126"/>
      <c r="I1160" s="130" t="s">
        <v>4688</v>
      </c>
      <c r="J1160" s="126"/>
      <c r="K1160" s="126"/>
      <c r="L1160" s="126"/>
      <c r="M1160" s="126"/>
      <c r="N1160" s="216">
        <v>0</v>
      </c>
      <c r="O1160" s="216">
        <v>300854.28999999998</v>
      </c>
      <c r="P1160" s="126" t="s">
        <v>1318</v>
      </c>
    </row>
    <row r="1161" spans="1:16" ht="63.75">
      <c r="A1161" s="126">
        <v>201</v>
      </c>
      <c r="B1161" s="126"/>
      <c r="C1161" s="127" t="s">
        <v>757</v>
      </c>
      <c r="D1161" s="121">
        <v>43102</v>
      </c>
      <c r="E1161" s="122" t="s">
        <v>2595</v>
      </c>
      <c r="F1161" s="122" t="s">
        <v>3</v>
      </c>
      <c r="G1161" s="122">
        <v>1583855</v>
      </c>
      <c r="H1161" s="126"/>
      <c r="I1161" s="130" t="s">
        <v>4689</v>
      </c>
      <c r="J1161" s="126"/>
      <c r="K1161" s="126"/>
      <c r="L1161" s="126"/>
      <c r="M1161" s="126"/>
      <c r="N1161" s="216">
        <v>0</v>
      </c>
      <c r="O1161" s="216">
        <v>47386.51</v>
      </c>
      <c r="P1161" s="126" t="s">
        <v>1318</v>
      </c>
    </row>
    <row r="1162" spans="1:16" ht="51">
      <c r="A1162" s="126">
        <v>223</v>
      </c>
      <c r="B1162" s="126"/>
      <c r="C1162" s="127" t="s">
        <v>766</v>
      </c>
      <c r="D1162" s="121">
        <v>43102</v>
      </c>
      <c r="E1162" s="122" t="s">
        <v>2596</v>
      </c>
      <c r="F1162" s="122" t="s">
        <v>3</v>
      </c>
      <c r="G1162" s="122">
        <v>1583861</v>
      </c>
      <c r="H1162" s="126"/>
      <c r="I1162" s="130" t="s">
        <v>4690</v>
      </c>
      <c r="J1162" s="126"/>
      <c r="K1162" s="126"/>
      <c r="L1162" s="126"/>
      <c r="M1162" s="126"/>
      <c r="N1162" s="216">
        <v>0</v>
      </c>
      <c r="O1162" s="216">
        <v>583.57000000000005</v>
      </c>
      <c r="P1162" s="126" t="s">
        <v>1318</v>
      </c>
    </row>
    <row r="1163" spans="1:16" ht="51">
      <c r="A1163" s="126">
        <v>20</v>
      </c>
      <c r="B1163" s="126"/>
      <c r="C1163" s="127" t="s">
        <v>694</v>
      </c>
      <c r="D1163" s="121">
        <v>43102</v>
      </c>
      <c r="E1163" s="122" t="s">
        <v>2597</v>
      </c>
      <c r="F1163" s="122" t="s">
        <v>3</v>
      </c>
      <c r="G1163" s="122">
        <v>1583863</v>
      </c>
      <c r="H1163" s="126"/>
      <c r="I1163" s="130" t="s">
        <v>4691</v>
      </c>
      <c r="J1163" s="126"/>
      <c r="K1163" s="126"/>
      <c r="L1163" s="126"/>
      <c r="M1163" s="126"/>
      <c r="N1163" s="216">
        <v>0</v>
      </c>
      <c r="O1163" s="216">
        <v>10718.88</v>
      </c>
      <c r="P1163" s="126" t="s">
        <v>1318</v>
      </c>
    </row>
    <row r="1164" spans="1:16" ht="63.75">
      <c r="A1164" s="126">
        <v>650</v>
      </c>
      <c r="B1164" s="126"/>
      <c r="C1164" s="127" t="s">
        <v>233</v>
      </c>
      <c r="D1164" s="121">
        <v>43102</v>
      </c>
      <c r="E1164" s="122" t="s">
        <v>2598</v>
      </c>
      <c r="F1164" s="122" t="s">
        <v>3</v>
      </c>
      <c r="G1164" s="122">
        <v>1583902</v>
      </c>
      <c r="H1164" s="126"/>
      <c r="I1164" s="130" t="s">
        <v>4692</v>
      </c>
      <c r="J1164" s="126"/>
      <c r="K1164" s="126"/>
      <c r="L1164" s="126"/>
      <c r="M1164" s="126"/>
      <c r="N1164" s="216">
        <v>0</v>
      </c>
      <c r="O1164" s="216">
        <v>276.5</v>
      </c>
      <c r="P1164" s="126" t="s">
        <v>1318</v>
      </c>
    </row>
    <row r="1165" spans="1:16" ht="38.25">
      <c r="A1165" s="126">
        <v>526</v>
      </c>
      <c r="B1165" s="126"/>
      <c r="C1165" s="127" t="s">
        <v>847</v>
      </c>
      <c r="D1165" s="121">
        <v>43102</v>
      </c>
      <c r="E1165" s="122" t="s">
        <v>2599</v>
      </c>
      <c r="F1165" s="122" t="s">
        <v>3</v>
      </c>
      <c r="G1165" s="122">
        <v>1583756</v>
      </c>
      <c r="H1165" s="126"/>
      <c r="I1165" s="130" t="s">
        <v>4693</v>
      </c>
      <c r="J1165" s="126"/>
      <c r="K1165" s="126"/>
      <c r="L1165" s="126"/>
      <c r="M1165" s="126"/>
      <c r="N1165" s="216">
        <v>0</v>
      </c>
      <c r="O1165" s="216">
        <v>152</v>
      </c>
      <c r="P1165" s="126" t="s">
        <v>1318</v>
      </c>
    </row>
    <row r="1166" spans="1:16" ht="51">
      <c r="A1166" s="126" t="s">
        <v>620</v>
      </c>
      <c r="B1166" s="126"/>
      <c r="C1166" s="127" t="s">
        <v>714</v>
      </c>
      <c r="D1166" s="121">
        <v>43102</v>
      </c>
      <c r="E1166" s="122" t="s">
        <v>2600</v>
      </c>
      <c r="F1166" s="122" t="s">
        <v>3</v>
      </c>
      <c r="G1166" s="122">
        <v>1583771</v>
      </c>
      <c r="H1166" s="126"/>
      <c r="I1166" s="130" t="s">
        <v>4694</v>
      </c>
      <c r="J1166" s="126"/>
      <c r="K1166" s="126"/>
      <c r="L1166" s="126"/>
      <c r="M1166" s="126"/>
      <c r="N1166" s="216">
        <v>0</v>
      </c>
      <c r="O1166" s="216">
        <v>262.39999999999998</v>
      </c>
      <c r="P1166" s="126" t="s">
        <v>1318</v>
      </c>
    </row>
    <row r="1167" spans="1:16" ht="51">
      <c r="A1167" s="126" t="s">
        <v>620</v>
      </c>
      <c r="B1167" s="126"/>
      <c r="C1167" s="127" t="s">
        <v>714</v>
      </c>
      <c r="D1167" s="121">
        <v>43102</v>
      </c>
      <c r="E1167" s="122" t="s">
        <v>2601</v>
      </c>
      <c r="F1167" s="122" t="s">
        <v>3</v>
      </c>
      <c r="G1167" s="122">
        <v>1583781</v>
      </c>
      <c r="H1167" s="126"/>
      <c r="I1167" s="130" t="s">
        <v>4695</v>
      </c>
      <c r="J1167" s="126"/>
      <c r="K1167" s="126"/>
      <c r="L1167" s="126"/>
      <c r="M1167" s="126"/>
      <c r="N1167" s="216">
        <v>0</v>
      </c>
      <c r="O1167" s="216">
        <v>1153</v>
      </c>
      <c r="P1167" s="126" t="s">
        <v>1318</v>
      </c>
    </row>
    <row r="1168" spans="1:16" ht="51">
      <c r="A1168" s="126" t="s">
        <v>620</v>
      </c>
      <c r="B1168" s="126"/>
      <c r="C1168" s="127" t="s">
        <v>714</v>
      </c>
      <c r="D1168" s="121">
        <v>43102</v>
      </c>
      <c r="E1168" s="122" t="s">
        <v>2602</v>
      </c>
      <c r="F1168" s="122" t="s">
        <v>3</v>
      </c>
      <c r="G1168" s="122">
        <v>1583784</v>
      </c>
      <c r="H1168" s="126"/>
      <c r="I1168" s="130" t="s">
        <v>4696</v>
      </c>
      <c r="J1168" s="126"/>
      <c r="K1168" s="126"/>
      <c r="L1168" s="126"/>
      <c r="M1168" s="126"/>
      <c r="N1168" s="216">
        <v>0</v>
      </c>
      <c r="O1168" s="216">
        <v>1153</v>
      </c>
      <c r="P1168" s="126" t="s">
        <v>1318</v>
      </c>
    </row>
    <row r="1169" spans="1:16" ht="51">
      <c r="A1169" s="126" t="s">
        <v>620</v>
      </c>
      <c r="B1169" s="126"/>
      <c r="C1169" s="127" t="s">
        <v>714</v>
      </c>
      <c r="D1169" s="121">
        <v>43102</v>
      </c>
      <c r="E1169" s="122" t="s">
        <v>2603</v>
      </c>
      <c r="F1169" s="122" t="s">
        <v>3</v>
      </c>
      <c r="G1169" s="122">
        <v>1583805</v>
      </c>
      <c r="H1169" s="126"/>
      <c r="I1169" s="130" t="s">
        <v>1421</v>
      </c>
      <c r="J1169" s="126"/>
      <c r="K1169" s="126"/>
      <c r="L1169" s="126"/>
      <c r="M1169" s="126"/>
      <c r="N1169" s="216">
        <v>0</v>
      </c>
      <c r="O1169" s="216">
        <v>400</v>
      </c>
      <c r="P1169" s="126" t="s">
        <v>1318</v>
      </c>
    </row>
    <row r="1170" spans="1:16" ht="51">
      <c r="A1170" s="126" t="s">
        <v>620</v>
      </c>
      <c r="B1170" s="126"/>
      <c r="C1170" s="127" t="s">
        <v>714</v>
      </c>
      <c r="D1170" s="121">
        <v>43102</v>
      </c>
      <c r="E1170" s="122" t="s">
        <v>2604</v>
      </c>
      <c r="F1170" s="122" t="s">
        <v>3</v>
      </c>
      <c r="G1170" s="122">
        <v>1583830</v>
      </c>
      <c r="H1170" s="126"/>
      <c r="I1170" s="130" t="s">
        <v>1422</v>
      </c>
      <c r="J1170" s="126"/>
      <c r="K1170" s="126"/>
      <c r="L1170" s="126"/>
      <c r="M1170" s="126"/>
      <c r="N1170" s="216">
        <v>0</v>
      </c>
      <c r="O1170" s="216">
        <v>695</v>
      </c>
      <c r="P1170" s="126" t="s">
        <v>1318</v>
      </c>
    </row>
    <row r="1171" spans="1:16" ht="51">
      <c r="A1171" s="126">
        <v>20</v>
      </c>
      <c r="B1171" s="126"/>
      <c r="C1171" s="127" t="s">
        <v>694</v>
      </c>
      <c r="D1171" s="121">
        <v>43102</v>
      </c>
      <c r="E1171" s="122" t="s">
        <v>2605</v>
      </c>
      <c r="F1171" s="122" t="s">
        <v>3</v>
      </c>
      <c r="G1171" s="122">
        <v>1583851</v>
      </c>
      <c r="H1171" s="126"/>
      <c r="I1171" s="130" t="s">
        <v>4697</v>
      </c>
      <c r="J1171" s="126"/>
      <c r="K1171" s="126"/>
      <c r="L1171" s="126"/>
      <c r="M1171" s="126"/>
      <c r="N1171" s="216">
        <v>0</v>
      </c>
      <c r="O1171" s="216">
        <v>221.76</v>
      </c>
      <c r="P1171" s="126" t="s">
        <v>1318</v>
      </c>
    </row>
    <row r="1172" spans="1:16" ht="51">
      <c r="A1172" s="126">
        <v>20</v>
      </c>
      <c r="B1172" s="126"/>
      <c r="C1172" s="127" t="s">
        <v>694</v>
      </c>
      <c r="D1172" s="121">
        <v>43102</v>
      </c>
      <c r="E1172" s="122" t="s">
        <v>2606</v>
      </c>
      <c r="F1172" s="122" t="s">
        <v>3</v>
      </c>
      <c r="G1172" s="122">
        <v>1583854</v>
      </c>
      <c r="H1172" s="126"/>
      <c r="I1172" s="130" t="s">
        <v>4698</v>
      </c>
      <c r="J1172" s="126"/>
      <c r="K1172" s="126"/>
      <c r="L1172" s="126"/>
      <c r="M1172" s="126"/>
      <c r="N1172" s="216">
        <v>0</v>
      </c>
      <c r="O1172" s="216">
        <v>179.52</v>
      </c>
      <c r="P1172" s="126" t="s">
        <v>1318</v>
      </c>
    </row>
    <row r="1173" spans="1:16" ht="51">
      <c r="A1173" s="126" t="s">
        <v>620</v>
      </c>
      <c r="B1173" s="126"/>
      <c r="C1173" s="127" t="s">
        <v>714</v>
      </c>
      <c r="D1173" s="121">
        <v>43102</v>
      </c>
      <c r="E1173" s="122" t="s">
        <v>2607</v>
      </c>
      <c r="F1173" s="122" t="s">
        <v>3</v>
      </c>
      <c r="G1173" s="122">
        <v>1583897</v>
      </c>
      <c r="H1173" s="126"/>
      <c r="I1173" s="130" t="s">
        <v>4699</v>
      </c>
      <c r="J1173" s="126"/>
      <c r="K1173" s="126"/>
      <c r="L1173" s="126"/>
      <c r="M1173" s="126"/>
      <c r="N1173" s="216">
        <v>0</v>
      </c>
      <c r="O1173" s="216">
        <v>59.39</v>
      </c>
      <c r="P1173" s="126" t="s">
        <v>1318</v>
      </c>
    </row>
    <row r="1174" spans="1:16" ht="51">
      <c r="A1174" s="126">
        <v>212</v>
      </c>
      <c r="B1174" s="126"/>
      <c r="C1174" s="127" t="s">
        <v>762</v>
      </c>
      <c r="D1174" s="121">
        <v>43102</v>
      </c>
      <c r="E1174" s="122" t="s">
        <v>2608</v>
      </c>
      <c r="F1174" s="122" t="s">
        <v>3</v>
      </c>
      <c r="G1174" s="122">
        <v>1583898</v>
      </c>
      <c r="H1174" s="126"/>
      <c r="I1174" s="130" t="s">
        <v>4700</v>
      </c>
      <c r="J1174" s="126"/>
      <c r="K1174" s="126"/>
      <c r="L1174" s="126"/>
      <c r="M1174" s="126"/>
      <c r="N1174" s="216">
        <v>0</v>
      </c>
      <c r="O1174" s="216">
        <v>60</v>
      </c>
      <c r="P1174" s="126" t="s">
        <v>1318</v>
      </c>
    </row>
    <row r="1175" spans="1:16" ht="51">
      <c r="A1175" s="126" t="s">
        <v>620</v>
      </c>
      <c r="B1175" s="126"/>
      <c r="C1175" s="127" t="s">
        <v>714</v>
      </c>
      <c r="D1175" s="121">
        <v>43102</v>
      </c>
      <c r="E1175" s="122" t="s">
        <v>2609</v>
      </c>
      <c r="F1175" s="122" t="s">
        <v>3</v>
      </c>
      <c r="G1175" s="122">
        <v>1583938</v>
      </c>
      <c r="H1175" s="126"/>
      <c r="I1175" s="130" t="s">
        <v>1378</v>
      </c>
      <c r="J1175" s="126"/>
      <c r="K1175" s="126"/>
      <c r="L1175" s="126"/>
      <c r="M1175" s="126"/>
      <c r="N1175" s="216">
        <v>0</v>
      </c>
      <c r="O1175" s="216">
        <v>1000</v>
      </c>
      <c r="P1175" s="126" t="s">
        <v>1318</v>
      </c>
    </row>
    <row r="1176" spans="1:16" ht="51">
      <c r="A1176" s="126" t="s">
        <v>620</v>
      </c>
      <c r="B1176" s="126"/>
      <c r="C1176" s="127" t="s">
        <v>714</v>
      </c>
      <c r="D1176" s="121">
        <v>43102</v>
      </c>
      <c r="E1176" s="122" t="s">
        <v>2610</v>
      </c>
      <c r="F1176" s="122" t="s">
        <v>3</v>
      </c>
      <c r="G1176" s="122">
        <v>1583947</v>
      </c>
      <c r="H1176" s="126"/>
      <c r="I1176" s="130" t="s">
        <v>4701</v>
      </c>
      <c r="J1176" s="126"/>
      <c r="K1176" s="126"/>
      <c r="L1176" s="126"/>
      <c r="M1176" s="126"/>
      <c r="N1176" s="216">
        <v>0</v>
      </c>
      <c r="O1176" s="216">
        <v>1305</v>
      </c>
      <c r="P1176" s="126" t="s">
        <v>1318</v>
      </c>
    </row>
    <row r="1177" spans="1:16" ht="38.25">
      <c r="A1177" s="126">
        <v>20</v>
      </c>
      <c r="B1177" s="126"/>
      <c r="C1177" s="127" t="s">
        <v>694</v>
      </c>
      <c r="D1177" s="121">
        <v>43102</v>
      </c>
      <c r="E1177" s="122" t="s">
        <v>2611</v>
      </c>
      <c r="F1177" s="122" t="s">
        <v>3</v>
      </c>
      <c r="G1177" s="122">
        <v>1583953</v>
      </c>
      <c r="H1177" s="126"/>
      <c r="I1177" s="130" t="s">
        <v>4702</v>
      </c>
      <c r="J1177" s="126"/>
      <c r="K1177" s="126"/>
      <c r="L1177" s="126"/>
      <c r="M1177" s="126"/>
      <c r="N1177" s="216">
        <v>0</v>
      </c>
      <c r="O1177" s="216">
        <v>37</v>
      </c>
      <c r="P1177" s="126" t="s">
        <v>1318</v>
      </c>
    </row>
    <row r="1178" spans="1:16" ht="38.25">
      <c r="A1178" s="126">
        <v>20</v>
      </c>
      <c r="B1178" s="126"/>
      <c r="C1178" s="127" t="s">
        <v>694</v>
      </c>
      <c r="D1178" s="121">
        <v>43102</v>
      </c>
      <c r="E1178" s="122" t="s">
        <v>2612</v>
      </c>
      <c r="F1178" s="122" t="s">
        <v>3</v>
      </c>
      <c r="G1178" s="122">
        <v>1583955</v>
      </c>
      <c r="H1178" s="126"/>
      <c r="I1178" s="130" t="s">
        <v>4702</v>
      </c>
      <c r="J1178" s="126"/>
      <c r="K1178" s="126"/>
      <c r="L1178" s="126"/>
      <c r="M1178" s="126"/>
      <c r="N1178" s="216">
        <v>0</v>
      </c>
      <c r="O1178" s="216">
        <v>14</v>
      </c>
      <c r="P1178" s="126" t="s">
        <v>1318</v>
      </c>
    </row>
    <row r="1179" spans="1:16" ht="51">
      <c r="A1179" s="126">
        <v>591</v>
      </c>
      <c r="B1179" s="126"/>
      <c r="C1179" s="127" t="s">
        <v>862</v>
      </c>
      <c r="D1179" s="121">
        <v>43102</v>
      </c>
      <c r="E1179" s="122" t="s">
        <v>2613</v>
      </c>
      <c r="F1179" s="122" t="s">
        <v>3</v>
      </c>
      <c r="G1179" s="122">
        <v>1583956</v>
      </c>
      <c r="H1179" s="126"/>
      <c r="I1179" s="130" t="s">
        <v>4703</v>
      </c>
      <c r="J1179" s="126"/>
      <c r="K1179" s="126"/>
      <c r="L1179" s="126"/>
      <c r="M1179" s="126"/>
      <c r="N1179" s="216">
        <v>0</v>
      </c>
      <c r="O1179" s="216">
        <v>700</v>
      </c>
      <c r="P1179" s="126" t="s">
        <v>1318</v>
      </c>
    </row>
    <row r="1180" spans="1:16" ht="51">
      <c r="A1180" s="126" t="s">
        <v>620</v>
      </c>
      <c r="B1180" s="126"/>
      <c r="C1180" s="127" t="s">
        <v>714</v>
      </c>
      <c r="D1180" s="121">
        <v>43102</v>
      </c>
      <c r="E1180" s="122" t="s">
        <v>2614</v>
      </c>
      <c r="F1180" s="122" t="s">
        <v>3</v>
      </c>
      <c r="G1180" s="122">
        <v>1583957</v>
      </c>
      <c r="H1180" s="126"/>
      <c r="I1180" s="130" t="s">
        <v>4704</v>
      </c>
      <c r="J1180" s="126"/>
      <c r="K1180" s="126"/>
      <c r="L1180" s="126"/>
      <c r="M1180" s="126"/>
      <c r="N1180" s="216">
        <v>0</v>
      </c>
      <c r="O1180" s="216">
        <v>1080.46</v>
      </c>
      <c r="P1180" s="126" t="s">
        <v>1318</v>
      </c>
    </row>
    <row r="1181" spans="1:16" ht="51">
      <c r="A1181" s="126">
        <v>86</v>
      </c>
      <c r="B1181" s="126"/>
      <c r="C1181" s="127" t="s">
        <v>711</v>
      </c>
      <c r="D1181" s="121">
        <v>43102</v>
      </c>
      <c r="E1181" s="122" t="s">
        <v>2615</v>
      </c>
      <c r="F1181" s="122" t="s">
        <v>3</v>
      </c>
      <c r="G1181" s="122">
        <v>1583964</v>
      </c>
      <c r="H1181" s="126"/>
      <c r="I1181" s="130" t="s">
        <v>4705</v>
      </c>
      <c r="J1181" s="126"/>
      <c r="K1181" s="126"/>
      <c r="L1181" s="126"/>
      <c r="M1181" s="126"/>
      <c r="N1181" s="216">
        <v>0</v>
      </c>
      <c r="O1181" s="216">
        <v>465</v>
      </c>
      <c r="P1181" s="126" t="s">
        <v>1318</v>
      </c>
    </row>
    <row r="1182" spans="1:16" ht="38.25">
      <c r="A1182" s="126">
        <v>46</v>
      </c>
      <c r="B1182" s="126"/>
      <c r="C1182" s="127" t="s">
        <v>699</v>
      </c>
      <c r="D1182" s="121">
        <v>43102</v>
      </c>
      <c r="E1182" s="122" t="s">
        <v>2616</v>
      </c>
      <c r="F1182" s="122" t="s">
        <v>3</v>
      </c>
      <c r="G1182" s="122">
        <v>1583979</v>
      </c>
      <c r="H1182" s="126"/>
      <c r="I1182" s="130" t="s">
        <v>4706</v>
      </c>
      <c r="J1182" s="126"/>
      <c r="K1182" s="126"/>
      <c r="L1182" s="126"/>
      <c r="M1182" s="126"/>
      <c r="N1182" s="216">
        <v>0</v>
      </c>
      <c r="O1182" s="216">
        <v>111.3</v>
      </c>
      <c r="P1182" s="126" t="s">
        <v>1318</v>
      </c>
    </row>
    <row r="1183" spans="1:16" ht="38.25">
      <c r="A1183" s="126">
        <v>46</v>
      </c>
      <c r="B1183" s="126"/>
      <c r="C1183" s="127" t="s">
        <v>699</v>
      </c>
      <c r="D1183" s="121">
        <v>43102</v>
      </c>
      <c r="E1183" s="122" t="s">
        <v>2617</v>
      </c>
      <c r="F1183" s="122" t="s">
        <v>3</v>
      </c>
      <c r="G1183" s="122">
        <v>1583984</v>
      </c>
      <c r="H1183" s="126"/>
      <c r="I1183" s="130" t="s">
        <v>4707</v>
      </c>
      <c r="J1183" s="126"/>
      <c r="K1183" s="126"/>
      <c r="L1183" s="126"/>
      <c r="M1183" s="126"/>
      <c r="N1183" s="216">
        <v>0</v>
      </c>
      <c r="O1183" s="216">
        <v>111.3</v>
      </c>
      <c r="P1183" s="126" t="s">
        <v>1318</v>
      </c>
    </row>
    <row r="1184" spans="1:16" ht="38.25">
      <c r="A1184" s="126">
        <v>46</v>
      </c>
      <c r="B1184" s="126"/>
      <c r="C1184" s="127" t="s">
        <v>699</v>
      </c>
      <c r="D1184" s="121">
        <v>43102</v>
      </c>
      <c r="E1184" s="122" t="s">
        <v>2618</v>
      </c>
      <c r="F1184" s="122" t="s">
        <v>3</v>
      </c>
      <c r="G1184" s="122">
        <v>1583987</v>
      </c>
      <c r="H1184" s="126"/>
      <c r="I1184" s="130" t="s">
        <v>4708</v>
      </c>
      <c r="J1184" s="126"/>
      <c r="K1184" s="126"/>
      <c r="L1184" s="126"/>
      <c r="M1184" s="126"/>
      <c r="N1184" s="216">
        <v>0</v>
      </c>
      <c r="O1184" s="216">
        <v>111.3</v>
      </c>
      <c r="P1184" s="126" t="s">
        <v>1318</v>
      </c>
    </row>
    <row r="1185" spans="1:16" ht="51">
      <c r="A1185" s="126">
        <v>48</v>
      </c>
      <c r="B1185" s="126"/>
      <c r="C1185" s="127" t="s">
        <v>701</v>
      </c>
      <c r="D1185" s="121">
        <v>43102</v>
      </c>
      <c r="E1185" s="122" t="s">
        <v>2619</v>
      </c>
      <c r="F1185" s="122" t="s">
        <v>3</v>
      </c>
      <c r="G1185" s="122">
        <v>1583991</v>
      </c>
      <c r="H1185" s="126"/>
      <c r="I1185" s="130" t="s">
        <v>4709</v>
      </c>
      <c r="J1185" s="126"/>
      <c r="K1185" s="126"/>
      <c r="L1185" s="126"/>
      <c r="M1185" s="126"/>
      <c r="N1185" s="216">
        <v>0</v>
      </c>
      <c r="O1185" s="216">
        <v>202.5</v>
      </c>
      <c r="P1185" s="126" t="s">
        <v>1318</v>
      </c>
    </row>
    <row r="1186" spans="1:16" ht="51">
      <c r="A1186" s="126" t="s">
        <v>620</v>
      </c>
      <c r="B1186" s="126"/>
      <c r="C1186" s="127" t="s">
        <v>714</v>
      </c>
      <c r="D1186" s="121">
        <v>43102</v>
      </c>
      <c r="E1186" s="122" t="s">
        <v>2620</v>
      </c>
      <c r="F1186" s="122" t="s">
        <v>3</v>
      </c>
      <c r="G1186" s="122">
        <v>1583992</v>
      </c>
      <c r="H1186" s="126"/>
      <c r="I1186" s="130" t="s">
        <v>4710</v>
      </c>
      <c r="J1186" s="126"/>
      <c r="K1186" s="126"/>
      <c r="L1186" s="126"/>
      <c r="M1186" s="126"/>
      <c r="N1186" s="216">
        <v>0</v>
      </c>
      <c r="O1186" s="216">
        <v>242.8</v>
      </c>
      <c r="P1186" s="126" t="s">
        <v>1318</v>
      </c>
    </row>
    <row r="1187" spans="1:16" ht="63.75">
      <c r="A1187" s="126">
        <v>290</v>
      </c>
      <c r="B1187" s="126"/>
      <c r="C1187" s="127" t="s">
        <v>794</v>
      </c>
      <c r="D1187" s="121">
        <v>43102</v>
      </c>
      <c r="E1187" s="122" t="s">
        <v>2621</v>
      </c>
      <c r="F1187" s="122" t="s">
        <v>3</v>
      </c>
      <c r="G1187" s="122">
        <v>1583994</v>
      </c>
      <c r="H1187" s="126"/>
      <c r="I1187" s="130" t="s">
        <v>4711</v>
      </c>
      <c r="J1187" s="126"/>
      <c r="K1187" s="126"/>
      <c r="L1187" s="126"/>
      <c r="M1187" s="126"/>
      <c r="N1187" s="216">
        <v>0</v>
      </c>
      <c r="O1187" s="216">
        <v>68.33</v>
      </c>
      <c r="P1187" s="126" t="s">
        <v>1318</v>
      </c>
    </row>
    <row r="1188" spans="1:16" ht="51">
      <c r="A1188" s="126">
        <v>86</v>
      </c>
      <c r="B1188" s="126"/>
      <c r="C1188" s="127" t="s">
        <v>711</v>
      </c>
      <c r="D1188" s="121">
        <v>43102</v>
      </c>
      <c r="E1188" s="122" t="s">
        <v>2622</v>
      </c>
      <c r="F1188" s="122" t="s">
        <v>3</v>
      </c>
      <c r="G1188" s="122">
        <v>1584013</v>
      </c>
      <c r="H1188" s="126"/>
      <c r="I1188" s="130" t="s">
        <v>4712</v>
      </c>
      <c r="J1188" s="126"/>
      <c r="K1188" s="126"/>
      <c r="L1188" s="126"/>
      <c r="M1188" s="126"/>
      <c r="N1188" s="216">
        <v>0</v>
      </c>
      <c r="O1188" s="216">
        <v>5083</v>
      </c>
      <c r="P1188" s="126" t="s">
        <v>1318</v>
      </c>
    </row>
    <row r="1189" spans="1:16" ht="51">
      <c r="A1189" s="126" t="s">
        <v>620</v>
      </c>
      <c r="B1189" s="126"/>
      <c r="C1189" s="127" t="s">
        <v>714</v>
      </c>
      <c r="D1189" s="121">
        <v>43102</v>
      </c>
      <c r="E1189" s="122" t="s">
        <v>2623</v>
      </c>
      <c r="F1189" s="122" t="s">
        <v>3</v>
      </c>
      <c r="G1189" s="122">
        <v>1584015</v>
      </c>
      <c r="H1189" s="126"/>
      <c r="I1189" s="130" t="s">
        <v>4713</v>
      </c>
      <c r="J1189" s="126"/>
      <c r="K1189" s="126"/>
      <c r="L1189" s="126"/>
      <c r="M1189" s="126"/>
      <c r="N1189" s="216">
        <v>0</v>
      </c>
      <c r="O1189" s="216">
        <v>38.659999999999997</v>
      </c>
      <c r="P1189" s="126" t="s">
        <v>1318</v>
      </c>
    </row>
    <row r="1190" spans="1:16" ht="51">
      <c r="A1190" s="126">
        <v>47</v>
      </c>
      <c r="B1190" s="126"/>
      <c r="C1190" s="127" t="s">
        <v>700</v>
      </c>
      <c r="D1190" s="121">
        <v>43102</v>
      </c>
      <c r="E1190" s="122" t="s">
        <v>2624</v>
      </c>
      <c r="F1190" s="122" t="s">
        <v>3</v>
      </c>
      <c r="G1190" s="122">
        <v>1584045</v>
      </c>
      <c r="H1190" s="126"/>
      <c r="I1190" s="130" t="s">
        <v>4714</v>
      </c>
      <c r="J1190" s="126"/>
      <c r="K1190" s="126"/>
      <c r="L1190" s="126"/>
      <c r="M1190" s="126"/>
      <c r="N1190" s="216">
        <v>0</v>
      </c>
      <c r="O1190" s="216">
        <v>6985.55</v>
      </c>
      <c r="P1190" s="126" t="s">
        <v>1318</v>
      </c>
    </row>
    <row r="1191" spans="1:16" ht="51">
      <c r="A1191" s="126">
        <v>46</v>
      </c>
      <c r="B1191" s="126"/>
      <c r="C1191" s="127" t="s">
        <v>699</v>
      </c>
      <c r="D1191" s="121">
        <v>43102</v>
      </c>
      <c r="E1191" s="122" t="s">
        <v>2625</v>
      </c>
      <c r="F1191" s="122" t="s">
        <v>3</v>
      </c>
      <c r="G1191" s="122">
        <v>1584046</v>
      </c>
      <c r="H1191" s="126"/>
      <c r="I1191" s="130" t="s">
        <v>4715</v>
      </c>
      <c r="J1191" s="126"/>
      <c r="K1191" s="126"/>
      <c r="L1191" s="126"/>
      <c r="M1191" s="126"/>
      <c r="N1191" s="216">
        <v>0</v>
      </c>
      <c r="O1191" s="216">
        <v>200</v>
      </c>
      <c r="P1191" s="126" t="s">
        <v>1318</v>
      </c>
    </row>
    <row r="1192" spans="1:16" ht="63.75">
      <c r="A1192" s="126">
        <v>290</v>
      </c>
      <c r="B1192" s="126"/>
      <c r="C1192" s="127" t="s">
        <v>794</v>
      </c>
      <c r="D1192" s="121">
        <v>43102</v>
      </c>
      <c r="E1192" s="122" t="s">
        <v>2626</v>
      </c>
      <c r="F1192" s="122" t="s">
        <v>3</v>
      </c>
      <c r="G1192" s="122">
        <v>1584066</v>
      </c>
      <c r="H1192" s="126"/>
      <c r="I1192" s="130" t="s">
        <v>4716</v>
      </c>
      <c r="J1192" s="126"/>
      <c r="K1192" s="126"/>
      <c r="L1192" s="126"/>
      <c r="M1192" s="126"/>
      <c r="N1192" s="216">
        <v>0</v>
      </c>
      <c r="O1192" s="216">
        <v>68.33</v>
      </c>
      <c r="P1192" s="126" t="s">
        <v>1318</v>
      </c>
    </row>
    <row r="1193" spans="1:16" ht="51">
      <c r="A1193" s="126">
        <v>70</v>
      </c>
      <c r="B1193" s="126"/>
      <c r="C1193" s="127" t="s">
        <v>706</v>
      </c>
      <c r="D1193" s="121">
        <v>43102</v>
      </c>
      <c r="E1193" s="122" t="s">
        <v>2627</v>
      </c>
      <c r="F1193" s="122" t="s">
        <v>3</v>
      </c>
      <c r="G1193" s="122">
        <v>1584097</v>
      </c>
      <c r="H1193" s="126"/>
      <c r="I1193" s="130" t="s">
        <v>4717</v>
      </c>
      <c r="J1193" s="126"/>
      <c r="K1193" s="126"/>
      <c r="L1193" s="126"/>
      <c r="M1193" s="126"/>
      <c r="N1193" s="216">
        <v>0</v>
      </c>
      <c r="O1193" s="216">
        <v>1800</v>
      </c>
      <c r="P1193" s="126" t="s">
        <v>1318</v>
      </c>
    </row>
    <row r="1194" spans="1:16" ht="38.25">
      <c r="A1194" s="126">
        <v>70</v>
      </c>
      <c r="B1194" s="126"/>
      <c r="C1194" s="127" t="s">
        <v>706</v>
      </c>
      <c r="D1194" s="121">
        <v>43102</v>
      </c>
      <c r="E1194" s="122" t="s">
        <v>2628</v>
      </c>
      <c r="F1194" s="122" t="s">
        <v>3</v>
      </c>
      <c r="G1194" s="122">
        <v>1584098</v>
      </c>
      <c r="H1194" s="126"/>
      <c r="I1194" s="130" t="s">
        <v>4718</v>
      </c>
      <c r="J1194" s="126"/>
      <c r="K1194" s="126"/>
      <c r="L1194" s="126"/>
      <c r="M1194" s="126"/>
      <c r="N1194" s="216">
        <v>0</v>
      </c>
      <c r="O1194" s="216">
        <v>200</v>
      </c>
      <c r="P1194" s="126" t="s">
        <v>1318</v>
      </c>
    </row>
    <row r="1195" spans="1:16" ht="38.25">
      <c r="A1195" s="126">
        <v>660</v>
      </c>
      <c r="B1195" s="126"/>
      <c r="C1195" s="127" t="s">
        <v>234</v>
      </c>
      <c r="D1195" s="121">
        <v>43102</v>
      </c>
      <c r="E1195" s="122" t="s">
        <v>2629</v>
      </c>
      <c r="F1195" s="122" t="s">
        <v>3</v>
      </c>
      <c r="G1195" s="122">
        <v>1584109</v>
      </c>
      <c r="H1195" s="126"/>
      <c r="I1195" s="130" t="s">
        <v>4719</v>
      </c>
      <c r="J1195" s="126"/>
      <c r="K1195" s="126"/>
      <c r="L1195" s="126"/>
      <c r="M1195" s="126"/>
      <c r="N1195" s="216">
        <v>0</v>
      </c>
      <c r="O1195" s="216">
        <v>2927.55</v>
      </c>
      <c r="P1195" s="126" t="s">
        <v>1318</v>
      </c>
    </row>
    <row r="1196" spans="1:16" ht="63.75">
      <c r="A1196" s="126">
        <v>25</v>
      </c>
      <c r="B1196" s="126"/>
      <c r="C1196" s="127" t="s">
        <v>695</v>
      </c>
      <c r="D1196" s="121">
        <v>43103</v>
      </c>
      <c r="E1196" s="122" t="s">
        <v>2630</v>
      </c>
      <c r="F1196" s="122" t="s">
        <v>3</v>
      </c>
      <c r="G1196" s="122">
        <v>1584220</v>
      </c>
      <c r="H1196" s="126"/>
      <c r="I1196" s="130" t="s">
        <v>4720</v>
      </c>
      <c r="J1196" s="126"/>
      <c r="K1196" s="126"/>
      <c r="L1196" s="126"/>
      <c r="M1196" s="126"/>
      <c r="N1196" s="216">
        <v>0</v>
      </c>
      <c r="O1196" s="216">
        <v>95270.29</v>
      </c>
      <c r="P1196" s="126" t="s">
        <v>1318</v>
      </c>
    </row>
    <row r="1197" spans="1:16" ht="51">
      <c r="A1197" s="126">
        <v>523</v>
      </c>
      <c r="B1197" s="126"/>
      <c r="C1197" s="127" t="s">
        <v>846</v>
      </c>
      <c r="D1197" s="121">
        <v>43103</v>
      </c>
      <c r="E1197" s="122" t="s">
        <v>2631</v>
      </c>
      <c r="F1197" s="122" t="s">
        <v>3</v>
      </c>
      <c r="G1197" s="122">
        <v>1584228</v>
      </c>
      <c r="H1197" s="126"/>
      <c r="I1197" s="130" t="s">
        <v>4721</v>
      </c>
      <c r="J1197" s="126"/>
      <c r="K1197" s="126"/>
      <c r="L1197" s="126"/>
      <c r="M1197" s="126"/>
      <c r="N1197" s="216">
        <v>0</v>
      </c>
      <c r="O1197" s="216">
        <v>36465.5</v>
      </c>
      <c r="P1197" s="126" t="s">
        <v>1318</v>
      </c>
    </row>
    <row r="1198" spans="1:16" ht="63.75">
      <c r="A1198" s="126">
        <v>25</v>
      </c>
      <c r="B1198" s="126"/>
      <c r="C1198" s="127" t="s">
        <v>695</v>
      </c>
      <c r="D1198" s="121">
        <v>43103</v>
      </c>
      <c r="E1198" s="122" t="s">
        <v>2632</v>
      </c>
      <c r="F1198" s="122" t="s">
        <v>3</v>
      </c>
      <c r="G1198" s="122">
        <v>1584250</v>
      </c>
      <c r="H1198" s="126"/>
      <c r="I1198" s="130" t="s">
        <v>4722</v>
      </c>
      <c r="J1198" s="126"/>
      <c r="K1198" s="126"/>
      <c r="L1198" s="126"/>
      <c r="M1198" s="126"/>
      <c r="N1198" s="216">
        <v>0</v>
      </c>
      <c r="O1198" s="216">
        <v>1624.8</v>
      </c>
      <c r="P1198" s="126" t="s">
        <v>1318</v>
      </c>
    </row>
    <row r="1199" spans="1:16" ht="63.75">
      <c r="A1199" s="126">
        <v>25</v>
      </c>
      <c r="B1199" s="126"/>
      <c r="C1199" s="127" t="s">
        <v>695</v>
      </c>
      <c r="D1199" s="121">
        <v>43103</v>
      </c>
      <c r="E1199" s="122" t="s">
        <v>2633</v>
      </c>
      <c r="F1199" s="122" t="s">
        <v>3</v>
      </c>
      <c r="G1199" s="122">
        <v>1584251</v>
      </c>
      <c r="H1199" s="126"/>
      <c r="I1199" s="130" t="s">
        <v>4723</v>
      </c>
      <c r="J1199" s="126"/>
      <c r="K1199" s="126"/>
      <c r="L1199" s="126"/>
      <c r="M1199" s="126"/>
      <c r="N1199" s="216">
        <v>0</v>
      </c>
      <c r="O1199" s="216">
        <v>617.1</v>
      </c>
      <c r="P1199" s="126" t="s">
        <v>1318</v>
      </c>
    </row>
    <row r="1200" spans="1:16" ht="51">
      <c r="A1200" s="126">
        <v>523</v>
      </c>
      <c r="B1200" s="126"/>
      <c r="C1200" s="127" t="s">
        <v>846</v>
      </c>
      <c r="D1200" s="121">
        <v>43103</v>
      </c>
      <c r="E1200" s="122" t="s">
        <v>2634</v>
      </c>
      <c r="F1200" s="122" t="s">
        <v>3</v>
      </c>
      <c r="G1200" s="122">
        <v>1584258</v>
      </c>
      <c r="H1200" s="126"/>
      <c r="I1200" s="130" t="s">
        <v>4724</v>
      </c>
      <c r="J1200" s="126"/>
      <c r="K1200" s="126"/>
      <c r="L1200" s="126"/>
      <c r="M1200" s="126"/>
      <c r="N1200" s="216">
        <v>0</v>
      </c>
      <c r="O1200" s="216">
        <v>380</v>
      </c>
      <c r="P1200" s="126" t="s">
        <v>1318</v>
      </c>
    </row>
    <row r="1201" spans="1:16" ht="76.5">
      <c r="A1201" s="126">
        <v>76</v>
      </c>
      <c r="B1201" s="126"/>
      <c r="C1201" s="127" t="s">
        <v>707</v>
      </c>
      <c r="D1201" s="121">
        <v>43103</v>
      </c>
      <c r="E1201" s="122" t="s">
        <v>2635</v>
      </c>
      <c r="F1201" s="122" t="s">
        <v>3</v>
      </c>
      <c r="G1201" s="122">
        <v>1584278</v>
      </c>
      <c r="H1201" s="126"/>
      <c r="I1201" s="130" t="s">
        <v>4725</v>
      </c>
      <c r="J1201" s="126"/>
      <c r="K1201" s="126"/>
      <c r="L1201" s="126"/>
      <c r="M1201" s="126"/>
      <c r="N1201" s="216">
        <v>0</v>
      </c>
      <c r="O1201" s="216">
        <v>9345</v>
      </c>
      <c r="P1201" s="126" t="s">
        <v>1318</v>
      </c>
    </row>
    <row r="1202" spans="1:16" ht="76.5">
      <c r="A1202" s="126">
        <v>76</v>
      </c>
      <c r="B1202" s="126"/>
      <c r="C1202" s="127" t="s">
        <v>707</v>
      </c>
      <c r="D1202" s="121">
        <v>43103</v>
      </c>
      <c r="E1202" s="122" t="s">
        <v>2636</v>
      </c>
      <c r="F1202" s="122" t="s">
        <v>3</v>
      </c>
      <c r="G1202" s="122">
        <v>1584289</v>
      </c>
      <c r="H1202" s="126"/>
      <c r="I1202" s="130" t="s">
        <v>4726</v>
      </c>
      <c r="J1202" s="126"/>
      <c r="K1202" s="126"/>
      <c r="L1202" s="126"/>
      <c r="M1202" s="126"/>
      <c r="N1202" s="216">
        <v>0</v>
      </c>
      <c r="O1202" s="216">
        <v>15000</v>
      </c>
      <c r="P1202" s="126" t="s">
        <v>1318</v>
      </c>
    </row>
    <row r="1203" spans="1:16" ht="51">
      <c r="A1203" s="126">
        <v>163</v>
      </c>
      <c r="B1203" s="126"/>
      <c r="C1203" s="127" t="s">
        <v>749</v>
      </c>
      <c r="D1203" s="121">
        <v>43103</v>
      </c>
      <c r="E1203" s="122" t="s">
        <v>2637</v>
      </c>
      <c r="F1203" s="122" t="s">
        <v>3</v>
      </c>
      <c r="G1203" s="122">
        <v>1584292</v>
      </c>
      <c r="H1203" s="126"/>
      <c r="I1203" s="130" t="s">
        <v>4727</v>
      </c>
      <c r="J1203" s="126"/>
      <c r="K1203" s="126"/>
      <c r="L1203" s="126"/>
      <c r="M1203" s="126"/>
      <c r="N1203" s="216">
        <v>0</v>
      </c>
      <c r="O1203" s="216">
        <v>120</v>
      </c>
      <c r="P1203" s="126" t="s">
        <v>1318</v>
      </c>
    </row>
    <row r="1204" spans="1:16" ht="63.75">
      <c r="A1204" s="126">
        <v>313</v>
      </c>
      <c r="B1204" s="126"/>
      <c r="C1204" s="127" t="s">
        <v>811</v>
      </c>
      <c r="D1204" s="121">
        <v>43103</v>
      </c>
      <c r="E1204" s="122" t="s">
        <v>2638</v>
      </c>
      <c r="F1204" s="122" t="s">
        <v>3</v>
      </c>
      <c r="G1204" s="122">
        <v>1584312</v>
      </c>
      <c r="H1204" s="126"/>
      <c r="I1204" s="130" t="s">
        <v>4728</v>
      </c>
      <c r="J1204" s="126"/>
      <c r="K1204" s="126"/>
      <c r="L1204" s="126"/>
      <c r="M1204" s="126"/>
      <c r="N1204" s="216">
        <v>0</v>
      </c>
      <c r="O1204" s="216">
        <v>70.52</v>
      </c>
      <c r="P1204" s="126" t="s">
        <v>1318</v>
      </c>
    </row>
    <row r="1205" spans="1:16" ht="63.75">
      <c r="A1205" s="126">
        <v>595</v>
      </c>
      <c r="B1205" s="126"/>
      <c r="C1205" s="127" t="s">
        <v>1278</v>
      </c>
      <c r="D1205" s="121">
        <v>43103</v>
      </c>
      <c r="E1205" s="122" t="s">
        <v>2639</v>
      </c>
      <c r="F1205" s="122" t="s">
        <v>3</v>
      </c>
      <c r="G1205" s="122">
        <v>1584317</v>
      </c>
      <c r="H1205" s="126"/>
      <c r="I1205" s="130" t="s">
        <v>4729</v>
      </c>
      <c r="J1205" s="126"/>
      <c r="K1205" s="126"/>
      <c r="L1205" s="126"/>
      <c r="M1205" s="126"/>
      <c r="N1205" s="216">
        <v>0</v>
      </c>
      <c r="O1205" s="216">
        <v>6100.8</v>
      </c>
      <c r="P1205" s="126" t="s">
        <v>1318</v>
      </c>
    </row>
    <row r="1206" spans="1:16" ht="63.75">
      <c r="A1206" s="126">
        <v>650</v>
      </c>
      <c r="B1206" s="126"/>
      <c r="C1206" s="127" t="s">
        <v>233</v>
      </c>
      <c r="D1206" s="121">
        <v>43103</v>
      </c>
      <c r="E1206" s="122" t="s">
        <v>2640</v>
      </c>
      <c r="F1206" s="122" t="s">
        <v>3</v>
      </c>
      <c r="G1206" s="122">
        <v>1584336</v>
      </c>
      <c r="H1206" s="126"/>
      <c r="I1206" s="130" t="s">
        <v>4730</v>
      </c>
      <c r="J1206" s="126"/>
      <c r="K1206" s="126"/>
      <c r="L1206" s="126"/>
      <c r="M1206" s="126"/>
      <c r="N1206" s="216">
        <v>0</v>
      </c>
      <c r="O1206" s="216">
        <v>173</v>
      </c>
      <c r="P1206" s="126" t="s">
        <v>1318</v>
      </c>
    </row>
    <row r="1207" spans="1:16" ht="51">
      <c r="A1207" s="126">
        <v>25</v>
      </c>
      <c r="B1207" s="126"/>
      <c r="C1207" s="127" t="s">
        <v>695</v>
      </c>
      <c r="D1207" s="121">
        <v>43103</v>
      </c>
      <c r="E1207" s="122" t="s">
        <v>2641</v>
      </c>
      <c r="F1207" s="122" t="s">
        <v>3</v>
      </c>
      <c r="G1207" s="122">
        <v>1584342</v>
      </c>
      <c r="H1207" s="126"/>
      <c r="I1207" s="130" t="s">
        <v>4731</v>
      </c>
      <c r="J1207" s="126"/>
      <c r="K1207" s="126"/>
      <c r="L1207" s="126"/>
      <c r="M1207" s="126"/>
      <c r="N1207" s="216">
        <v>0</v>
      </c>
      <c r="O1207" s="216">
        <v>8754.06</v>
      </c>
      <c r="P1207" s="126" t="s">
        <v>1318</v>
      </c>
    </row>
    <row r="1208" spans="1:16" ht="63.75">
      <c r="A1208" s="126">
        <v>46</v>
      </c>
      <c r="B1208" s="126"/>
      <c r="C1208" s="127" t="s">
        <v>699</v>
      </c>
      <c r="D1208" s="121">
        <v>43103</v>
      </c>
      <c r="E1208" s="122" t="s">
        <v>2642</v>
      </c>
      <c r="F1208" s="122" t="s">
        <v>3</v>
      </c>
      <c r="G1208" s="122">
        <v>1584345</v>
      </c>
      <c r="H1208" s="126"/>
      <c r="I1208" s="130" t="s">
        <v>4732</v>
      </c>
      <c r="J1208" s="126"/>
      <c r="K1208" s="126"/>
      <c r="L1208" s="126"/>
      <c r="M1208" s="126"/>
      <c r="N1208" s="216">
        <v>0</v>
      </c>
      <c r="O1208" s="216">
        <v>8314</v>
      </c>
      <c r="P1208" s="126" t="s">
        <v>1318</v>
      </c>
    </row>
    <row r="1209" spans="1:16" ht="51">
      <c r="A1209" s="126">
        <v>526</v>
      </c>
      <c r="B1209" s="126"/>
      <c r="C1209" s="127" t="s">
        <v>847</v>
      </c>
      <c r="D1209" s="121">
        <v>43103</v>
      </c>
      <c r="E1209" s="122" t="s">
        <v>2643</v>
      </c>
      <c r="F1209" s="122" t="s">
        <v>3</v>
      </c>
      <c r="G1209" s="122">
        <v>1584347</v>
      </c>
      <c r="H1209" s="126"/>
      <c r="I1209" s="130" t="s">
        <v>4733</v>
      </c>
      <c r="J1209" s="126"/>
      <c r="K1209" s="126"/>
      <c r="L1209" s="126"/>
      <c r="M1209" s="126"/>
      <c r="N1209" s="216">
        <v>0</v>
      </c>
      <c r="O1209" s="216">
        <v>1226.4000000000001</v>
      </c>
      <c r="P1209" s="126" t="s">
        <v>1318</v>
      </c>
    </row>
    <row r="1210" spans="1:16" ht="51">
      <c r="A1210" s="126">
        <v>526</v>
      </c>
      <c r="B1210" s="126"/>
      <c r="C1210" s="127" t="s">
        <v>847</v>
      </c>
      <c r="D1210" s="121">
        <v>43103</v>
      </c>
      <c r="E1210" s="122" t="s">
        <v>2644</v>
      </c>
      <c r="F1210" s="122" t="s">
        <v>3</v>
      </c>
      <c r="G1210" s="122">
        <v>1584349</v>
      </c>
      <c r="H1210" s="126"/>
      <c r="I1210" s="130" t="s">
        <v>4734</v>
      </c>
      <c r="J1210" s="126"/>
      <c r="K1210" s="126"/>
      <c r="L1210" s="126"/>
      <c r="M1210" s="126"/>
      <c r="N1210" s="216">
        <v>0</v>
      </c>
      <c r="O1210" s="216">
        <v>43010.02</v>
      </c>
      <c r="P1210" s="126" t="s">
        <v>1318</v>
      </c>
    </row>
    <row r="1211" spans="1:16" ht="51">
      <c r="A1211" s="126">
        <v>526</v>
      </c>
      <c r="B1211" s="126"/>
      <c r="C1211" s="127" t="s">
        <v>847</v>
      </c>
      <c r="D1211" s="121">
        <v>43103</v>
      </c>
      <c r="E1211" s="122" t="s">
        <v>2645</v>
      </c>
      <c r="F1211" s="122" t="s">
        <v>3</v>
      </c>
      <c r="G1211" s="122">
        <v>1584353</v>
      </c>
      <c r="H1211" s="126"/>
      <c r="I1211" s="130" t="s">
        <v>4735</v>
      </c>
      <c r="J1211" s="126"/>
      <c r="K1211" s="126"/>
      <c r="L1211" s="126"/>
      <c r="M1211" s="126"/>
      <c r="N1211" s="216">
        <v>0</v>
      </c>
      <c r="O1211" s="216">
        <v>16217.65</v>
      </c>
      <c r="P1211" s="126" t="s">
        <v>1318</v>
      </c>
    </row>
    <row r="1212" spans="1:16" ht="51">
      <c r="A1212" s="126">
        <v>292</v>
      </c>
      <c r="B1212" s="126"/>
      <c r="C1212" s="127" t="s">
        <v>152</v>
      </c>
      <c r="D1212" s="121">
        <v>43103</v>
      </c>
      <c r="E1212" s="122" t="s">
        <v>2646</v>
      </c>
      <c r="F1212" s="122" t="s">
        <v>3</v>
      </c>
      <c r="G1212" s="122">
        <v>1584210</v>
      </c>
      <c r="H1212" s="126"/>
      <c r="I1212" s="130" t="s">
        <v>1404</v>
      </c>
      <c r="J1212" s="126"/>
      <c r="K1212" s="126"/>
      <c r="L1212" s="126"/>
      <c r="M1212" s="126"/>
      <c r="N1212" s="216">
        <v>0</v>
      </c>
      <c r="O1212" s="216">
        <v>376</v>
      </c>
      <c r="P1212" s="126" t="s">
        <v>1318</v>
      </c>
    </row>
    <row r="1213" spans="1:16" ht="51">
      <c r="A1213" s="126">
        <v>292</v>
      </c>
      <c r="B1213" s="126"/>
      <c r="C1213" s="127" t="s">
        <v>152</v>
      </c>
      <c r="D1213" s="121">
        <v>43103</v>
      </c>
      <c r="E1213" s="122" t="s">
        <v>2647</v>
      </c>
      <c r="F1213" s="122" t="s">
        <v>3</v>
      </c>
      <c r="G1213" s="122">
        <v>1584211</v>
      </c>
      <c r="H1213" s="126"/>
      <c r="I1213" s="130" t="s">
        <v>1404</v>
      </c>
      <c r="J1213" s="126"/>
      <c r="K1213" s="126"/>
      <c r="L1213" s="126"/>
      <c r="M1213" s="126"/>
      <c r="N1213" s="216">
        <v>0</v>
      </c>
      <c r="O1213" s="216">
        <v>319</v>
      </c>
      <c r="P1213" s="126" t="s">
        <v>1318</v>
      </c>
    </row>
    <row r="1214" spans="1:16" ht="51">
      <c r="A1214" s="126">
        <v>292</v>
      </c>
      <c r="B1214" s="126"/>
      <c r="C1214" s="127" t="s">
        <v>152</v>
      </c>
      <c r="D1214" s="121">
        <v>43103</v>
      </c>
      <c r="E1214" s="122" t="s">
        <v>2648</v>
      </c>
      <c r="F1214" s="122" t="s">
        <v>3</v>
      </c>
      <c r="G1214" s="122">
        <v>1584212</v>
      </c>
      <c r="H1214" s="126"/>
      <c r="I1214" s="130" t="s">
        <v>1404</v>
      </c>
      <c r="J1214" s="126"/>
      <c r="K1214" s="126"/>
      <c r="L1214" s="126"/>
      <c r="M1214" s="126"/>
      <c r="N1214" s="216">
        <v>0</v>
      </c>
      <c r="O1214" s="216">
        <v>270</v>
      </c>
      <c r="P1214" s="126" t="s">
        <v>1318</v>
      </c>
    </row>
    <row r="1215" spans="1:16" ht="76.5">
      <c r="A1215" s="126">
        <v>46</v>
      </c>
      <c r="B1215" s="126"/>
      <c r="C1215" s="127" t="s">
        <v>699</v>
      </c>
      <c r="D1215" s="121">
        <v>43103</v>
      </c>
      <c r="E1215" s="122" t="s">
        <v>2649</v>
      </c>
      <c r="F1215" s="122" t="s">
        <v>3</v>
      </c>
      <c r="G1215" s="122">
        <v>1584226</v>
      </c>
      <c r="H1215" s="126"/>
      <c r="I1215" s="130" t="s">
        <v>4736</v>
      </c>
      <c r="J1215" s="126"/>
      <c r="K1215" s="126"/>
      <c r="L1215" s="126"/>
      <c r="M1215" s="126"/>
      <c r="N1215" s="216">
        <v>0</v>
      </c>
      <c r="O1215" s="216">
        <v>8688.4</v>
      </c>
      <c r="P1215" s="126" t="s">
        <v>1318</v>
      </c>
    </row>
    <row r="1216" spans="1:16" ht="51">
      <c r="A1216" s="126" t="s">
        <v>620</v>
      </c>
      <c r="B1216" s="126"/>
      <c r="C1216" s="127" t="s">
        <v>714</v>
      </c>
      <c r="D1216" s="121">
        <v>43103</v>
      </c>
      <c r="E1216" s="122" t="s">
        <v>2650</v>
      </c>
      <c r="F1216" s="122" t="s">
        <v>3</v>
      </c>
      <c r="G1216" s="122">
        <v>1584229</v>
      </c>
      <c r="H1216" s="126"/>
      <c r="I1216" s="130" t="s">
        <v>1377</v>
      </c>
      <c r="J1216" s="126"/>
      <c r="K1216" s="126"/>
      <c r="L1216" s="126"/>
      <c r="M1216" s="126"/>
      <c r="N1216" s="216">
        <v>0</v>
      </c>
      <c r="O1216" s="216">
        <v>545</v>
      </c>
      <c r="P1216" s="126" t="s">
        <v>1318</v>
      </c>
    </row>
    <row r="1217" spans="1:16" ht="51">
      <c r="A1217" s="126" t="s">
        <v>620</v>
      </c>
      <c r="B1217" s="126"/>
      <c r="C1217" s="127" t="s">
        <v>714</v>
      </c>
      <c r="D1217" s="121">
        <v>43103</v>
      </c>
      <c r="E1217" s="122" t="s">
        <v>2651</v>
      </c>
      <c r="F1217" s="122" t="s">
        <v>3</v>
      </c>
      <c r="G1217" s="122">
        <v>1584230</v>
      </c>
      <c r="H1217" s="126"/>
      <c r="I1217" s="130" t="s">
        <v>1379</v>
      </c>
      <c r="J1217" s="126"/>
      <c r="K1217" s="126"/>
      <c r="L1217" s="126"/>
      <c r="M1217" s="126"/>
      <c r="N1217" s="216">
        <v>0</v>
      </c>
      <c r="O1217" s="216">
        <v>711.18</v>
      </c>
      <c r="P1217" s="126" t="s">
        <v>1318</v>
      </c>
    </row>
    <row r="1218" spans="1:16" ht="51">
      <c r="A1218" s="126" t="s">
        <v>620</v>
      </c>
      <c r="B1218" s="126"/>
      <c r="C1218" s="127" t="s">
        <v>714</v>
      </c>
      <c r="D1218" s="121">
        <v>43103</v>
      </c>
      <c r="E1218" s="122" t="s">
        <v>2652</v>
      </c>
      <c r="F1218" s="122" t="s">
        <v>3</v>
      </c>
      <c r="G1218" s="122">
        <v>1584231</v>
      </c>
      <c r="H1218" s="126"/>
      <c r="I1218" s="130" t="s">
        <v>4737</v>
      </c>
      <c r="J1218" s="126"/>
      <c r="K1218" s="126"/>
      <c r="L1218" s="126"/>
      <c r="M1218" s="126"/>
      <c r="N1218" s="216">
        <v>0</v>
      </c>
      <c r="O1218" s="216">
        <v>8.1999999999999993</v>
      </c>
      <c r="P1218" s="126" t="s">
        <v>1318</v>
      </c>
    </row>
    <row r="1219" spans="1:16" ht="63.75">
      <c r="A1219" s="126">
        <v>373</v>
      </c>
      <c r="B1219" s="126"/>
      <c r="C1219" s="127" t="s">
        <v>1272</v>
      </c>
      <c r="D1219" s="121">
        <v>43103</v>
      </c>
      <c r="E1219" s="122" t="s">
        <v>2653</v>
      </c>
      <c r="F1219" s="122" t="s">
        <v>3</v>
      </c>
      <c r="G1219" s="122">
        <v>1584281</v>
      </c>
      <c r="H1219" s="126"/>
      <c r="I1219" s="130" t="s">
        <v>4738</v>
      </c>
      <c r="J1219" s="126"/>
      <c r="K1219" s="126"/>
      <c r="L1219" s="126"/>
      <c r="M1219" s="126"/>
      <c r="N1219" s="216">
        <v>0</v>
      </c>
      <c r="O1219" s="216">
        <v>6011.1</v>
      </c>
      <c r="P1219" s="126" t="s">
        <v>1318</v>
      </c>
    </row>
    <row r="1220" spans="1:16" ht="38.25">
      <c r="A1220" s="126">
        <v>15</v>
      </c>
      <c r="B1220" s="126"/>
      <c r="C1220" s="127" t="s">
        <v>692</v>
      </c>
      <c r="D1220" s="121">
        <v>43103</v>
      </c>
      <c r="E1220" s="122" t="s">
        <v>2654</v>
      </c>
      <c r="F1220" s="122" t="s">
        <v>3</v>
      </c>
      <c r="G1220" s="122">
        <v>1584320</v>
      </c>
      <c r="H1220" s="126"/>
      <c r="I1220" s="130" t="s">
        <v>4739</v>
      </c>
      <c r="J1220" s="126"/>
      <c r="K1220" s="126"/>
      <c r="L1220" s="126"/>
      <c r="M1220" s="126"/>
      <c r="N1220" s="216">
        <v>0</v>
      </c>
      <c r="O1220" s="216">
        <v>20000</v>
      </c>
      <c r="P1220" s="126" t="s">
        <v>1318</v>
      </c>
    </row>
    <row r="1221" spans="1:16" ht="51">
      <c r="A1221" s="126">
        <v>15</v>
      </c>
      <c r="B1221" s="126"/>
      <c r="C1221" s="127" t="s">
        <v>692</v>
      </c>
      <c r="D1221" s="121">
        <v>43103</v>
      </c>
      <c r="E1221" s="122" t="s">
        <v>2655</v>
      </c>
      <c r="F1221" s="122" t="s">
        <v>3</v>
      </c>
      <c r="G1221" s="122">
        <v>1584323</v>
      </c>
      <c r="H1221" s="126"/>
      <c r="I1221" s="130" t="s">
        <v>4740</v>
      </c>
      <c r="J1221" s="126"/>
      <c r="K1221" s="126"/>
      <c r="L1221" s="126"/>
      <c r="M1221" s="126"/>
      <c r="N1221" s="216">
        <v>0</v>
      </c>
      <c r="O1221" s="216">
        <v>1760</v>
      </c>
      <c r="P1221" s="126" t="s">
        <v>1318</v>
      </c>
    </row>
    <row r="1222" spans="1:16" ht="51">
      <c r="A1222" s="126">
        <v>46</v>
      </c>
      <c r="B1222" s="126"/>
      <c r="C1222" s="127" t="s">
        <v>699</v>
      </c>
      <c r="D1222" s="121">
        <v>43103</v>
      </c>
      <c r="E1222" s="122" t="s">
        <v>2656</v>
      </c>
      <c r="F1222" s="122" t="s">
        <v>3</v>
      </c>
      <c r="G1222" s="122">
        <v>1584326</v>
      </c>
      <c r="H1222" s="126"/>
      <c r="I1222" s="130" t="s">
        <v>4741</v>
      </c>
      <c r="J1222" s="126"/>
      <c r="K1222" s="126"/>
      <c r="L1222" s="126"/>
      <c r="M1222" s="126"/>
      <c r="N1222" s="216">
        <v>0</v>
      </c>
      <c r="O1222" s="216">
        <v>8761</v>
      </c>
      <c r="P1222" s="126" t="s">
        <v>1318</v>
      </c>
    </row>
    <row r="1223" spans="1:16" ht="38.25">
      <c r="A1223" s="126">
        <v>35</v>
      </c>
      <c r="B1223" s="126"/>
      <c r="C1223" s="127" t="s">
        <v>697</v>
      </c>
      <c r="D1223" s="121">
        <v>43103</v>
      </c>
      <c r="E1223" s="122" t="s">
        <v>2657</v>
      </c>
      <c r="F1223" s="122" t="s">
        <v>3</v>
      </c>
      <c r="G1223" s="122">
        <v>1584343</v>
      </c>
      <c r="H1223" s="126"/>
      <c r="I1223" s="130" t="s">
        <v>4742</v>
      </c>
      <c r="J1223" s="126"/>
      <c r="K1223" s="126"/>
      <c r="L1223" s="126"/>
      <c r="M1223" s="126"/>
      <c r="N1223" s="216">
        <v>0</v>
      </c>
      <c r="O1223" s="216">
        <v>700</v>
      </c>
      <c r="P1223" s="126" t="s">
        <v>1318</v>
      </c>
    </row>
    <row r="1224" spans="1:16" ht="51">
      <c r="A1224" s="126" t="s">
        <v>620</v>
      </c>
      <c r="B1224" s="126"/>
      <c r="C1224" s="127" t="s">
        <v>714</v>
      </c>
      <c r="D1224" s="121">
        <v>43103</v>
      </c>
      <c r="E1224" s="122" t="s">
        <v>2658</v>
      </c>
      <c r="F1224" s="122" t="s">
        <v>3</v>
      </c>
      <c r="G1224" s="122">
        <v>1584371</v>
      </c>
      <c r="H1224" s="126"/>
      <c r="I1224" s="130" t="s">
        <v>4743</v>
      </c>
      <c r="J1224" s="126"/>
      <c r="K1224" s="126"/>
      <c r="L1224" s="126"/>
      <c r="M1224" s="126"/>
      <c r="N1224" s="216">
        <v>0</v>
      </c>
      <c r="O1224" s="216">
        <v>52</v>
      </c>
      <c r="P1224" s="126" t="s">
        <v>1318</v>
      </c>
    </row>
    <row r="1225" spans="1:16" ht="51">
      <c r="A1225" s="126" t="s">
        <v>620</v>
      </c>
      <c r="B1225" s="126"/>
      <c r="C1225" s="127" t="s">
        <v>714</v>
      </c>
      <c r="D1225" s="121">
        <v>43103</v>
      </c>
      <c r="E1225" s="122" t="s">
        <v>2659</v>
      </c>
      <c r="F1225" s="122" t="s">
        <v>3</v>
      </c>
      <c r="G1225" s="122">
        <v>1584399</v>
      </c>
      <c r="H1225" s="126"/>
      <c r="I1225" s="130" t="s">
        <v>4744</v>
      </c>
      <c r="J1225" s="126"/>
      <c r="K1225" s="126"/>
      <c r="L1225" s="126"/>
      <c r="M1225" s="126"/>
      <c r="N1225" s="216">
        <v>0</v>
      </c>
      <c r="O1225" s="216">
        <v>52</v>
      </c>
      <c r="P1225" s="126" t="s">
        <v>1318</v>
      </c>
    </row>
    <row r="1226" spans="1:16" ht="51">
      <c r="A1226" s="126" t="s">
        <v>620</v>
      </c>
      <c r="B1226" s="126"/>
      <c r="C1226" s="127" t="s">
        <v>714</v>
      </c>
      <c r="D1226" s="121">
        <v>43103</v>
      </c>
      <c r="E1226" s="122" t="s">
        <v>2660</v>
      </c>
      <c r="F1226" s="122" t="s">
        <v>3</v>
      </c>
      <c r="G1226" s="122">
        <v>1584402</v>
      </c>
      <c r="H1226" s="126"/>
      <c r="I1226" s="130" t="s">
        <v>4745</v>
      </c>
      <c r="J1226" s="126"/>
      <c r="K1226" s="126"/>
      <c r="L1226" s="126"/>
      <c r="M1226" s="126"/>
      <c r="N1226" s="216">
        <v>0</v>
      </c>
      <c r="O1226" s="216">
        <v>60</v>
      </c>
      <c r="P1226" s="126" t="s">
        <v>1318</v>
      </c>
    </row>
    <row r="1227" spans="1:16" ht="51">
      <c r="A1227" s="126" t="s">
        <v>620</v>
      </c>
      <c r="B1227" s="126"/>
      <c r="C1227" s="127" t="s">
        <v>714</v>
      </c>
      <c r="D1227" s="121">
        <v>43103</v>
      </c>
      <c r="E1227" s="122" t="s">
        <v>2661</v>
      </c>
      <c r="F1227" s="122" t="s">
        <v>3</v>
      </c>
      <c r="G1227" s="122">
        <v>1584404</v>
      </c>
      <c r="H1227" s="126"/>
      <c r="I1227" s="130" t="s">
        <v>4746</v>
      </c>
      <c r="J1227" s="126"/>
      <c r="K1227" s="126"/>
      <c r="L1227" s="126"/>
      <c r="M1227" s="126"/>
      <c r="N1227" s="216">
        <v>0</v>
      </c>
      <c r="O1227" s="216">
        <v>45</v>
      </c>
      <c r="P1227" s="126" t="s">
        <v>1318</v>
      </c>
    </row>
    <row r="1228" spans="1:16" ht="38.25">
      <c r="A1228" s="126">
        <v>86</v>
      </c>
      <c r="B1228" s="126"/>
      <c r="C1228" s="127" t="s">
        <v>711</v>
      </c>
      <c r="D1228" s="121">
        <v>43103</v>
      </c>
      <c r="E1228" s="122" t="s">
        <v>2662</v>
      </c>
      <c r="F1228" s="122" t="s">
        <v>3</v>
      </c>
      <c r="G1228" s="122">
        <v>1584408</v>
      </c>
      <c r="H1228" s="126"/>
      <c r="I1228" s="130" t="s">
        <v>4747</v>
      </c>
      <c r="J1228" s="126"/>
      <c r="K1228" s="126"/>
      <c r="L1228" s="126"/>
      <c r="M1228" s="126"/>
      <c r="N1228" s="216">
        <v>0</v>
      </c>
      <c r="O1228" s="216">
        <v>0.53</v>
      </c>
      <c r="P1228" s="126" t="s">
        <v>1318</v>
      </c>
    </row>
    <row r="1229" spans="1:16" ht="51">
      <c r="A1229" s="126" t="s">
        <v>620</v>
      </c>
      <c r="B1229" s="126"/>
      <c r="C1229" s="127" t="s">
        <v>714</v>
      </c>
      <c r="D1229" s="121">
        <v>43103</v>
      </c>
      <c r="E1229" s="122" t="s">
        <v>2663</v>
      </c>
      <c r="F1229" s="122" t="s">
        <v>3</v>
      </c>
      <c r="G1229" s="122">
        <v>1584422</v>
      </c>
      <c r="H1229" s="126"/>
      <c r="I1229" s="130" t="s">
        <v>4748</v>
      </c>
      <c r="J1229" s="126"/>
      <c r="K1229" s="126"/>
      <c r="L1229" s="126"/>
      <c r="M1229" s="126"/>
      <c r="N1229" s="216">
        <v>0</v>
      </c>
      <c r="O1229" s="216">
        <v>650</v>
      </c>
      <c r="P1229" s="126" t="s">
        <v>1318</v>
      </c>
    </row>
    <row r="1230" spans="1:16" ht="51">
      <c r="A1230" s="126">
        <v>526</v>
      </c>
      <c r="B1230" s="126"/>
      <c r="C1230" s="127" t="s">
        <v>847</v>
      </c>
      <c r="D1230" s="121">
        <v>43103</v>
      </c>
      <c r="E1230" s="122" t="s">
        <v>2664</v>
      </c>
      <c r="F1230" s="122" t="s">
        <v>3</v>
      </c>
      <c r="G1230" s="122">
        <v>1584424</v>
      </c>
      <c r="H1230" s="126"/>
      <c r="I1230" s="130" t="s">
        <v>4749</v>
      </c>
      <c r="J1230" s="126"/>
      <c r="K1230" s="126"/>
      <c r="L1230" s="126"/>
      <c r="M1230" s="126"/>
      <c r="N1230" s="216">
        <v>0</v>
      </c>
      <c r="O1230" s="216">
        <v>73.55</v>
      </c>
      <c r="P1230" s="126" t="s">
        <v>1318</v>
      </c>
    </row>
    <row r="1231" spans="1:16" ht="51">
      <c r="A1231" s="126">
        <v>526</v>
      </c>
      <c r="B1231" s="126"/>
      <c r="C1231" s="127" t="s">
        <v>847</v>
      </c>
      <c r="D1231" s="121">
        <v>43103</v>
      </c>
      <c r="E1231" s="122" t="s">
        <v>2665</v>
      </c>
      <c r="F1231" s="122" t="s">
        <v>3</v>
      </c>
      <c r="G1231" s="122">
        <v>1584425</v>
      </c>
      <c r="H1231" s="126"/>
      <c r="I1231" s="130" t="s">
        <v>4750</v>
      </c>
      <c r="J1231" s="126"/>
      <c r="K1231" s="126"/>
      <c r="L1231" s="126"/>
      <c r="M1231" s="126"/>
      <c r="N1231" s="216">
        <v>0</v>
      </c>
      <c r="O1231" s="216">
        <v>152</v>
      </c>
      <c r="P1231" s="126" t="s">
        <v>1318</v>
      </c>
    </row>
    <row r="1232" spans="1:16" ht="51">
      <c r="A1232" s="126" t="s">
        <v>620</v>
      </c>
      <c r="B1232" s="126"/>
      <c r="C1232" s="127" t="s">
        <v>714</v>
      </c>
      <c r="D1232" s="121">
        <v>43103</v>
      </c>
      <c r="E1232" s="122" t="s">
        <v>2666</v>
      </c>
      <c r="F1232" s="122" t="s">
        <v>3</v>
      </c>
      <c r="G1232" s="122">
        <v>1584443</v>
      </c>
      <c r="H1232" s="126"/>
      <c r="I1232" s="130" t="s">
        <v>4751</v>
      </c>
      <c r="J1232" s="126"/>
      <c r="K1232" s="126"/>
      <c r="L1232" s="126"/>
      <c r="M1232" s="126"/>
      <c r="N1232" s="216">
        <v>0</v>
      </c>
      <c r="O1232" s="216">
        <v>106.93</v>
      </c>
      <c r="P1232" s="126" t="s">
        <v>1318</v>
      </c>
    </row>
    <row r="1233" spans="1:16" ht="63.75">
      <c r="A1233" s="126">
        <v>310</v>
      </c>
      <c r="B1233" s="126"/>
      <c r="C1233" s="127" t="s">
        <v>808</v>
      </c>
      <c r="D1233" s="121">
        <v>43103</v>
      </c>
      <c r="E1233" s="122" t="s">
        <v>2667</v>
      </c>
      <c r="F1233" s="122" t="s">
        <v>3</v>
      </c>
      <c r="G1233" s="122">
        <v>1584468</v>
      </c>
      <c r="H1233" s="126"/>
      <c r="I1233" s="130" t="s">
        <v>4752</v>
      </c>
      <c r="J1233" s="126"/>
      <c r="K1233" s="126"/>
      <c r="L1233" s="126"/>
      <c r="M1233" s="126"/>
      <c r="N1233" s="216">
        <v>0</v>
      </c>
      <c r="O1233" s="216">
        <v>16</v>
      </c>
      <c r="P1233" s="126" t="s">
        <v>1318</v>
      </c>
    </row>
    <row r="1234" spans="1:16" ht="51">
      <c r="A1234" s="126" t="s">
        <v>620</v>
      </c>
      <c r="B1234" s="126"/>
      <c r="C1234" s="127" t="s">
        <v>714</v>
      </c>
      <c r="D1234" s="121">
        <v>43103</v>
      </c>
      <c r="E1234" s="122" t="s">
        <v>2668</v>
      </c>
      <c r="F1234" s="122" t="s">
        <v>3</v>
      </c>
      <c r="G1234" s="122">
        <v>1584476</v>
      </c>
      <c r="H1234" s="126"/>
      <c r="I1234" s="130" t="s">
        <v>4753</v>
      </c>
      <c r="J1234" s="126"/>
      <c r="K1234" s="126"/>
      <c r="L1234" s="126"/>
      <c r="M1234" s="126"/>
      <c r="N1234" s="216">
        <v>0</v>
      </c>
      <c r="O1234" s="216">
        <v>585</v>
      </c>
      <c r="P1234" s="126" t="s">
        <v>1318</v>
      </c>
    </row>
    <row r="1235" spans="1:16" ht="51">
      <c r="A1235" s="126" t="s">
        <v>620</v>
      </c>
      <c r="B1235" s="126"/>
      <c r="C1235" s="127" t="s">
        <v>714</v>
      </c>
      <c r="D1235" s="121">
        <v>43103</v>
      </c>
      <c r="E1235" s="122" t="s">
        <v>2669</v>
      </c>
      <c r="F1235" s="122" t="s">
        <v>3</v>
      </c>
      <c r="G1235" s="122">
        <v>1584478</v>
      </c>
      <c r="H1235" s="126"/>
      <c r="I1235" s="130" t="s">
        <v>4754</v>
      </c>
      <c r="J1235" s="126"/>
      <c r="K1235" s="126"/>
      <c r="L1235" s="126"/>
      <c r="M1235" s="126"/>
      <c r="N1235" s="216">
        <v>0</v>
      </c>
      <c r="O1235" s="216">
        <v>224</v>
      </c>
      <c r="P1235" s="126" t="s">
        <v>1318</v>
      </c>
    </row>
    <row r="1236" spans="1:16" ht="51">
      <c r="A1236" s="126" t="s">
        <v>620</v>
      </c>
      <c r="B1236" s="126"/>
      <c r="C1236" s="127" t="s">
        <v>714</v>
      </c>
      <c r="D1236" s="121">
        <v>43103</v>
      </c>
      <c r="E1236" s="122" t="s">
        <v>2670</v>
      </c>
      <c r="F1236" s="122" t="s">
        <v>3</v>
      </c>
      <c r="G1236" s="122">
        <v>1584479</v>
      </c>
      <c r="H1236" s="126"/>
      <c r="I1236" s="130" t="s">
        <v>4755</v>
      </c>
      <c r="J1236" s="126"/>
      <c r="K1236" s="126"/>
      <c r="L1236" s="126"/>
      <c r="M1236" s="126"/>
      <c r="N1236" s="216">
        <v>0</v>
      </c>
      <c r="O1236" s="216">
        <v>5310</v>
      </c>
      <c r="P1236" s="126" t="s">
        <v>1318</v>
      </c>
    </row>
    <row r="1237" spans="1:16" ht="51">
      <c r="A1237" s="126" t="s">
        <v>620</v>
      </c>
      <c r="B1237" s="126"/>
      <c r="C1237" s="127" t="s">
        <v>714</v>
      </c>
      <c r="D1237" s="121">
        <v>43103</v>
      </c>
      <c r="E1237" s="122" t="s">
        <v>2671</v>
      </c>
      <c r="F1237" s="122" t="s">
        <v>3</v>
      </c>
      <c r="G1237" s="122">
        <v>1584481</v>
      </c>
      <c r="H1237" s="126"/>
      <c r="I1237" s="130" t="s">
        <v>4756</v>
      </c>
      <c r="J1237" s="126"/>
      <c r="K1237" s="126"/>
      <c r="L1237" s="126"/>
      <c r="M1237" s="126"/>
      <c r="N1237" s="216">
        <v>0</v>
      </c>
      <c r="O1237" s="216">
        <v>220</v>
      </c>
      <c r="P1237" s="126" t="s">
        <v>1318</v>
      </c>
    </row>
    <row r="1238" spans="1:16" ht="51">
      <c r="A1238" s="126">
        <v>46</v>
      </c>
      <c r="B1238" s="126"/>
      <c r="C1238" s="127" t="s">
        <v>699</v>
      </c>
      <c r="D1238" s="121">
        <v>43103</v>
      </c>
      <c r="E1238" s="122" t="s">
        <v>2672</v>
      </c>
      <c r="F1238" s="122" t="s">
        <v>3</v>
      </c>
      <c r="G1238" s="122">
        <v>1584551</v>
      </c>
      <c r="H1238" s="126"/>
      <c r="I1238" s="130" t="s">
        <v>4757</v>
      </c>
      <c r="J1238" s="126"/>
      <c r="K1238" s="126"/>
      <c r="L1238" s="126"/>
      <c r="M1238" s="126"/>
      <c r="N1238" s="216">
        <v>0</v>
      </c>
      <c r="O1238" s="216">
        <v>9248</v>
      </c>
      <c r="P1238" s="126" t="s">
        <v>1318</v>
      </c>
    </row>
    <row r="1239" spans="1:16" ht="51">
      <c r="A1239" s="126">
        <v>650</v>
      </c>
      <c r="B1239" s="126"/>
      <c r="C1239" s="127" t="s">
        <v>233</v>
      </c>
      <c r="D1239" s="121">
        <v>43104</v>
      </c>
      <c r="E1239" s="122" t="s">
        <v>2673</v>
      </c>
      <c r="F1239" s="122" t="s">
        <v>3</v>
      </c>
      <c r="G1239" s="122">
        <v>1584775</v>
      </c>
      <c r="H1239" s="126"/>
      <c r="I1239" s="130" t="s">
        <v>4758</v>
      </c>
      <c r="J1239" s="126"/>
      <c r="K1239" s="126"/>
      <c r="L1239" s="126"/>
      <c r="M1239" s="126"/>
      <c r="N1239" s="216">
        <v>0</v>
      </c>
      <c r="O1239" s="216">
        <v>150</v>
      </c>
      <c r="P1239" s="126" t="s">
        <v>1318</v>
      </c>
    </row>
    <row r="1240" spans="1:16" ht="51">
      <c r="A1240" s="126">
        <v>650</v>
      </c>
      <c r="B1240" s="126"/>
      <c r="C1240" s="127" t="s">
        <v>233</v>
      </c>
      <c r="D1240" s="121">
        <v>43104</v>
      </c>
      <c r="E1240" s="122" t="s">
        <v>2674</v>
      </c>
      <c r="F1240" s="122" t="s">
        <v>3</v>
      </c>
      <c r="G1240" s="122">
        <v>1584776</v>
      </c>
      <c r="H1240" s="126"/>
      <c r="I1240" s="130" t="s">
        <v>4759</v>
      </c>
      <c r="J1240" s="126"/>
      <c r="K1240" s="126"/>
      <c r="L1240" s="126"/>
      <c r="M1240" s="126"/>
      <c r="N1240" s="216">
        <v>0</v>
      </c>
      <c r="O1240" s="216">
        <v>248</v>
      </c>
      <c r="P1240" s="126" t="s">
        <v>1318</v>
      </c>
    </row>
    <row r="1241" spans="1:16" ht="51">
      <c r="A1241" s="126">
        <v>650</v>
      </c>
      <c r="B1241" s="126"/>
      <c r="C1241" s="127" t="s">
        <v>233</v>
      </c>
      <c r="D1241" s="121">
        <v>43104</v>
      </c>
      <c r="E1241" s="122" t="s">
        <v>2675</v>
      </c>
      <c r="F1241" s="122" t="s">
        <v>3</v>
      </c>
      <c r="G1241" s="122">
        <v>1584779</v>
      </c>
      <c r="H1241" s="126"/>
      <c r="I1241" s="130" t="s">
        <v>4760</v>
      </c>
      <c r="J1241" s="126"/>
      <c r="K1241" s="126"/>
      <c r="L1241" s="126"/>
      <c r="M1241" s="126"/>
      <c r="N1241" s="216">
        <v>0</v>
      </c>
      <c r="O1241" s="216">
        <v>150</v>
      </c>
      <c r="P1241" s="126" t="s">
        <v>1318</v>
      </c>
    </row>
    <row r="1242" spans="1:16" ht="63.75">
      <c r="A1242" s="126">
        <v>650</v>
      </c>
      <c r="B1242" s="126"/>
      <c r="C1242" s="127" t="s">
        <v>233</v>
      </c>
      <c r="D1242" s="121">
        <v>43104</v>
      </c>
      <c r="E1242" s="122" t="s">
        <v>2676</v>
      </c>
      <c r="F1242" s="122" t="s">
        <v>3</v>
      </c>
      <c r="G1242" s="122">
        <v>1584780</v>
      </c>
      <c r="H1242" s="126"/>
      <c r="I1242" s="130" t="s">
        <v>4761</v>
      </c>
      <c r="J1242" s="126"/>
      <c r="K1242" s="126"/>
      <c r="L1242" s="126"/>
      <c r="M1242" s="126"/>
      <c r="N1242" s="216">
        <v>0</v>
      </c>
      <c r="O1242" s="216">
        <v>1905.02</v>
      </c>
      <c r="P1242" s="126" t="s">
        <v>1318</v>
      </c>
    </row>
    <row r="1243" spans="1:16" ht="63.75">
      <c r="A1243" s="126" t="s">
        <v>620</v>
      </c>
      <c r="B1243" s="126"/>
      <c r="C1243" s="127" t="s">
        <v>714</v>
      </c>
      <c r="D1243" s="121">
        <v>43104</v>
      </c>
      <c r="E1243" s="122" t="s">
        <v>2677</v>
      </c>
      <c r="F1243" s="122" t="s">
        <v>3</v>
      </c>
      <c r="G1243" s="122">
        <v>1584804</v>
      </c>
      <c r="H1243" s="126"/>
      <c r="I1243" s="130" t="s">
        <v>4762</v>
      </c>
      <c r="J1243" s="126"/>
      <c r="K1243" s="126"/>
      <c r="L1243" s="126"/>
      <c r="M1243" s="126"/>
      <c r="N1243" s="216">
        <v>0</v>
      </c>
      <c r="O1243" s="216">
        <v>15136.74</v>
      </c>
      <c r="P1243" s="126" t="s">
        <v>1318</v>
      </c>
    </row>
    <row r="1244" spans="1:16" ht="63.75">
      <c r="A1244" s="126">
        <v>291</v>
      </c>
      <c r="B1244" s="126"/>
      <c r="C1244" s="127" t="s">
        <v>795</v>
      </c>
      <c r="D1244" s="121">
        <v>43104</v>
      </c>
      <c r="E1244" s="122" t="s">
        <v>2678</v>
      </c>
      <c r="F1244" s="122" t="s">
        <v>3</v>
      </c>
      <c r="G1244" s="122">
        <v>1584807</v>
      </c>
      <c r="H1244" s="126"/>
      <c r="I1244" s="130" t="s">
        <v>4763</v>
      </c>
      <c r="J1244" s="126"/>
      <c r="K1244" s="126"/>
      <c r="L1244" s="126"/>
      <c r="M1244" s="126"/>
      <c r="N1244" s="216">
        <v>0</v>
      </c>
      <c r="O1244" s="216">
        <v>540</v>
      </c>
      <c r="P1244" s="126" t="s">
        <v>1318</v>
      </c>
    </row>
    <row r="1245" spans="1:16" ht="63.75">
      <c r="A1245" s="126">
        <v>291</v>
      </c>
      <c r="B1245" s="126"/>
      <c r="C1245" s="127" t="s">
        <v>795</v>
      </c>
      <c r="D1245" s="121">
        <v>43104</v>
      </c>
      <c r="E1245" s="122" t="s">
        <v>2679</v>
      </c>
      <c r="F1245" s="122" t="s">
        <v>3</v>
      </c>
      <c r="G1245" s="122">
        <v>1584809</v>
      </c>
      <c r="H1245" s="126"/>
      <c r="I1245" s="130" t="s">
        <v>4764</v>
      </c>
      <c r="J1245" s="126"/>
      <c r="K1245" s="126"/>
      <c r="L1245" s="126"/>
      <c r="M1245" s="126"/>
      <c r="N1245" s="216">
        <v>0</v>
      </c>
      <c r="O1245" s="216">
        <v>87</v>
      </c>
      <c r="P1245" s="126" t="s">
        <v>1318</v>
      </c>
    </row>
    <row r="1246" spans="1:16" ht="63.75">
      <c r="A1246" s="126">
        <v>291</v>
      </c>
      <c r="B1246" s="126"/>
      <c r="C1246" s="127" t="s">
        <v>795</v>
      </c>
      <c r="D1246" s="121">
        <v>43104</v>
      </c>
      <c r="E1246" s="122" t="s">
        <v>2680</v>
      </c>
      <c r="F1246" s="122" t="s">
        <v>3</v>
      </c>
      <c r="G1246" s="122">
        <v>1584810</v>
      </c>
      <c r="H1246" s="126"/>
      <c r="I1246" s="130" t="s">
        <v>4765</v>
      </c>
      <c r="J1246" s="126"/>
      <c r="K1246" s="126"/>
      <c r="L1246" s="126"/>
      <c r="M1246" s="126"/>
      <c r="N1246" s="216">
        <v>0</v>
      </c>
      <c r="O1246" s="216">
        <v>569.5</v>
      </c>
      <c r="P1246" s="126" t="s">
        <v>1318</v>
      </c>
    </row>
    <row r="1247" spans="1:16" ht="63.75">
      <c r="A1247" s="126">
        <v>291</v>
      </c>
      <c r="B1247" s="126"/>
      <c r="C1247" s="127" t="s">
        <v>795</v>
      </c>
      <c r="D1247" s="121">
        <v>43104</v>
      </c>
      <c r="E1247" s="122" t="s">
        <v>2681</v>
      </c>
      <c r="F1247" s="122" t="s">
        <v>3</v>
      </c>
      <c r="G1247" s="122">
        <v>1584813</v>
      </c>
      <c r="H1247" s="126"/>
      <c r="I1247" s="130" t="s">
        <v>4766</v>
      </c>
      <c r="J1247" s="126"/>
      <c r="K1247" s="126"/>
      <c r="L1247" s="126"/>
      <c r="M1247" s="126"/>
      <c r="N1247" s="216">
        <v>0</v>
      </c>
      <c r="O1247" s="216">
        <v>60</v>
      </c>
      <c r="P1247" s="126" t="s">
        <v>1318</v>
      </c>
    </row>
    <row r="1248" spans="1:16" ht="63.75">
      <c r="A1248" s="126">
        <v>291</v>
      </c>
      <c r="B1248" s="126"/>
      <c r="C1248" s="127" t="s">
        <v>795</v>
      </c>
      <c r="D1248" s="121">
        <v>43104</v>
      </c>
      <c r="E1248" s="122" t="s">
        <v>2682</v>
      </c>
      <c r="F1248" s="122" t="s">
        <v>3</v>
      </c>
      <c r="G1248" s="122">
        <v>1584815</v>
      </c>
      <c r="H1248" s="126"/>
      <c r="I1248" s="130" t="s">
        <v>4767</v>
      </c>
      <c r="J1248" s="126"/>
      <c r="K1248" s="126"/>
      <c r="L1248" s="126"/>
      <c r="M1248" s="126"/>
      <c r="N1248" s="216">
        <v>0</v>
      </c>
      <c r="O1248" s="216">
        <v>3626</v>
      </c>
      <c r="P1248" s="126" t="s">
        <v>1318</v>
      </c>
    </row>
    <row r="1249" spans="1:16" ht="63.75">
      <c r="A1249" s="126">
        <v>291</v>
      </c>
      <c r="B1249" s="126"/>
      <c r="C1249" s="127" t="s">
        <v>795</v>
      </c>
      <c r="D1249" s="121">
        <v>43104</v>
      </c>
      <c r="E1249" s="122" t="s">
        <v>2683</v>
      </c>
      <c r="F1249" s="122" t="s">
        <v>3</v>
      </c>
      <c r="G1249" s="122">
        <v>1584819</v>
      </c>
      <c r="H1249" s="126"/>
      <c r="I1249" s="130" t="s">
        <v>4768</v>
      </c>
      <c r="J1249" s="126"/>
      <c r="K1249" s="126"/>
      <c r="L1249" s="126"/>
      <c r="M1249" s="126"/>
      <c r="N1249" s="216">
        <v>0</v>
      </c>
      <c r="O1249" s="216">
        <v>1469.6</v>
      </c>
      <c r="P1249" s="126" t="s">
        <v>1318</v>
      </c>
    </row>
    <row r="1250" spans="1:16" ht="51">
      <c r="A1250" s="126">
        <v>291</v>
      </c>
      <c r="B1250" s="126"/>
      <c r="C1250" s="127" t="s">
        <v>795</v>
      </c>
      <c r="D1250" s="121">
        <v>43104</v>
      </c>
      <c r="E1250" s="122" t="s">
        <v>2684</v>
      </c>
      <c r="F1250" s="122" t="s">
        <v>3</v>
      </c>
      <c r="G1250" s="122">
        <v>1584820</v>
      </c>
      <c r="H1250" s="126"/>
      <c r="I1250" s="130" t="s">
        <v>4769</v>
      </c>
      <c r="J1250" s="126"/>
      <c r="K1250" s="126"/>
      <c r="L1250" s="126"/>
      <c r="M1250" s="126"/>
      <c r="N1250" s="216">
        <v>0</v>
      </c>
      <c r="O1250" s="216">
        <v>710</v>
      </c>
      <c r="P1250" s="126" t="s">
        <v>1318</v>
      </c>
    </row>
    <row r="1251" spans="1:16" ht="63.75">
      <c r="A1251" s="126">
        <v>291</v>
      </c>
      <c r="B1251" s="126"/>
      <c r="C1251" s="127" t="s">
        <v>795</v>
      </c>
      <c r="D1251" s="121">
        <v>43104</v>
      </c>
      <c r="E1251" s="122" t="s">
        <v>2685</v>
      </c>
      <c r="F1251" s="122" t="s">
        <v>3</v>
      </c>
      <c r="G1251" s="122">
        <v>1584822</v>
      </c>
      <c r="H1251" s="126"/>
      <c r="I1251" s="130" t="s">
        <v>4770</v>
      </c>
      <c r="J1251" s="126"/>
      <c r="K1251" s="126"/>
      <c r="L1251" s="126"/>
      <c r="M1251" s="126"/>
      <c r="N1251" s="216">
        <v>0</v>
      </c>
      <c r="O1251" s="216">
        <v>11737</v>
      </c>
      <c r="P1251" s="126" t="s">
        <v>1318</v>
      </c>
    </row>
    <row r="1252" spans="1:16" ht="51">
      <c r="A1252" s="126" t="s">
        <v>620</v>
      </c>
      <c r="B1252" s="126"/>
      <c r="C1252" s="127" t="s">
        <v>714</v>
      </c>
      <c r="D1252" s="121">
        <v>43104</v>
      </c>
      <c r="E1252" s="122" t="s">
        <v>2686</v>
      </c>
      <c r="F1252" s="122" t="s">
        <v>3</v>
      </c>
      <c r="G1252" s="122">
        <v>1584681</v>
      </c>
      <c r="H1252" s="126"/>
      <c r="I1252" s="130" t="s">
        <v>4771</v>
      </c>
      <c r="J1252" s="126"/>
      <c r="K1252" s="126"/>
      <c r="L1252" s="126"/>
      <c r="M1252" s="126"/>
      <c r="N1252" s="216">
        <v>0</v>
      </c>
      <c r="O1252" s="216">
        <v>225.45</v>
      </c>
      <c r="P1252" s="126" t="s">
        <v>1318</v>
      </c>
    </row>
    <row r="1253" spans="1:16" ht="51">
      <c r="A1253" s="126">
        <v>15</v>
      </c>
      <c r="B1253" s="126"/>
      <c r="C1253" s="127" t="s">
        <v>692</v>
      </c>
      <c r="D1253" s="121">
        <v>43104</v>
      </c>
      <c r="E1253" s="122" t="s">
        <v>2687</v>
      </c>
      <c r="F1253" s="122" t="s">
        <v>3</v>
      </c>
      <c r="G1253" s="122">
        <v>1584682</v>
      </c>
      <c r="H1253" s="126"/>
      <c r="I1253" s="130" t="s">
        <v>4772</v>
      </c>
      <c r="J1253" s="126"/>
      <c r="K1253" s="126"/>
      <c r="L1253" s="126"/>
      <c r="M1253" s="126"/>
      <c r="N1253" s="216">
        <v>0</v>
      </c>
      <c r="O1253" s="216">
        <v>3241.62</v>
      </c>
      <c r="P1253" s="126" t="s">
        <v>1318</v>
      </c>
    </row>
    <row r="1254" spans="1:16" ht="63.75">
      <c r="A1254" s="126">
        <v>47</v>
      </c>
      <c r="B1254" s="126"/>
      <c r="C1254" s="127" t="s">
        <v>700</v>
      </c>
      <c r="D1254" s="121">
        <v>43104</v>
      </c>
      <c r="E1254" s="122" t="s">
        <v>2688</v>
      </c>
      <c r="F1254" s="122" t="s">
        <v>3</v>
      </c>
      <c r="G1254" s="122">
        <v>1584716</v>
      </c>
      <c r="H1254" s="126"/>
      <c r="I1254" s="130" t="s">
        <v>4773</v>
      </c>
      <c r="J1254" s="126"/>
      <c r="K1254" s="126"/>
      <c r="L1254" s="126"/>
      <c r="M1254" s="126"/>
      <c r="N1254" s="216">
        <v>0</v>
      </c>
      <c r="O1254" s="216">
        <v>225</v>
      </c>
      <c r="P1254" s="126" t="s">
        <v>1318</v>
      </c>
    </row>
    <row r="1255" spans="1:16" ht="63.75">
      <c r="A1255" s="126">
        <v>86</v>
      </c>
      <c r="B1255" s="126"/>
      <c r="C1255" s="127" t="s">
        <v>711</v>
      </c>
      <c r="D1255" s="121">
        <v>43104</v>
      </c>
      <c r="E1255" s="122" t="s">
        <v>2689</v>
      </c>
      <c r="F1255" s="122" t="s">
        <v>3</v>
      </c>
      <c r="G1255" s="122">
        <v>1584717</v>
      </c>
      <c r="H1255" s="126"/>
      <c r="I1255" s="130" t="s">
        <v>4774</v>
      </c>
      <c r="J1255" s="126"/>
      <c r="K1255" s="126"/>
      <c r="L1255" s="126"/>
      <c r="M1255" s="126"/>
      <c r="N1255" s="216">
        <v>0</v>
      </c>
      <c r="O1255" s="216">
        <v>150</v>
      </c>
      <c r="P1255" s="126" t="s">
        <v>1318</v>
      </c>
    </row>
    <row r="1256" spans="1:16" ht="51">
      <c r="A1256" s="126" t="s">
        <v>620</v>
      </c>
      <c r="B1256" s="126"/>
      <c r="C1256" s="127" t="s">
        <v>714</v>
      </c>
      <c r="D1256" s="121">
        <v>43104</v>
      </c>
      <c r="E1256" s="122" t="s">
        <v>2690</v>
      </c>
      <c r="F1256" s="122" t="s">
        <v>3</v>
      </c>
      <c r="G1256" s="122">
        <v>1584718</v>
      </c>
      <c r="H1256" s="126"/>
      <c r="I1256" s="130" t="s">
        <v>1393</v>
      </c>
      <c r="J1256" s="126"/>
      <c r="K1256" s="126"/>
      <c r="L1256" s="126"/>
      <c r="M1256" s="126"/>
      <c r="N1256" s="216">
        <v>0</v>
      </c>
      <c r="O1256" s="216">
        <v>800</v>
      </c>
      <c r="P1256" s="126" t="s">
        <v>1318</v>
      </c>
    </row>
    <row r="1257" spans="1:16" ht="51">
      <c r="A1257" s="126" t="s">
        <v>621</v>
      </c>
      <c r="B1257" s="126"/>
      <c r="C1257" s="127" t="s">
        <v>715</v>
      </c>
      <c r="D1257" s="121">
        <v>43104</v>
      </c>
      <c r="E1257" s="122" t="s">
        <v>2691</v>
      </c>
      <c r="F1257" s="122" t="s">
        <v>3</v>
      </c>
      <c r="G1257" s="122">
        <v>1584720</v>
      </c>
      <c r="H1257" s="126"/>
      <c r="I1257" s="130" t="s">
        <v>4775</v>
      </c>
      <c r="J1257" s="126"/>
      <c r="K1257" s="126"/>
      <c r="L1257" s="126"/>
      <c r="M1257" s="126"/>
      <c r="N1257" s="216">
        <v>0</v>
      </c>
      <c r="O1257" s="216">
        <v>50</v>
      </c>
      <c r="P1257" s="126" t="s">
        <v>1318</v>
      </c>
    </row>
    <row r="1258" spans="1:16" ht="51">
      <c r="A1258" s="126" t="s">
        <v>620</v>
      </c>
      <c r="B1258" s="126"/>
      <c r="C1258" s="127" t="s">
        <v>714</v>
      </c>
      <c r="D1258" s="121">
        <v>43104</v>
      </c>
      <c r="E1258" s="122" t="s">
        <v>2692</v>
      </c>
      <c r="F1258" s="122" t="s">
        <v>3</v>
      </c>
      <c r="G1258" s="122">
        <v>1584722</v>
      </c>
      <c r="H1258" s="126"/>
      <c r="I1258" s="130" t="s">
        <v>4776</v>
      </c>
      <c r="J1258" s="126"/>
      <c r="K1258" s="126"/>
      <c r="L1258" s="126"/>
      <c r="M1258" s="126"/>
      <c r="N1258" s="216">
        <v>0</v>
      </c>
      <c r="O1258" s="216">
        <v>299.95</v>
      </c>
      <c r="P1258" s="126" t="s">
        <v>1318</v>
      </c>
    </row>
    <row r="1259" spans="1:16" ht="51">
      <c r="A1259" s="126" t="s">
        <v>620</v>
      </c>
      <c r="B1259" s="126"/>
      <c r="C1259" s="127" t="s">
        <v>714</v>
      </c>
      <c r="D1259" s="121">
        <v>43104</v>
      </c>
      <c r="E1259" s="122" t="s">
        <v>2693</v>
      </c>
      <c r="F1259" s="122" t="s">
        <v>3</v>
      </c>
      <c r="G1259" s="122">
        <v>1584740</v>
      </c>
      <c r="H1259" s="126"/>
      <c r="I1259" s="130" t="s">
        <v>4777</v>
      </c>
      <c r="J1259" s="126"/>
      <c r="K1259" s="126"/>
      <c r="L1259" s="126"/>
      <c r="M1259" s="126"/>
      <c r="N1259" s="216">
        <v>0</v>
      </c>
      <c r="O1259" s="216">
        <v>483.9</v>
      </c>
      <c r="P1259" s="126" t="s">
        <v>1318</v>
      </c>
    </row>
    <row r="1260" spans="1:16" ht="51">
      <c r="A1260" s="126" t="s">
        <v>620</v>
      </c>
      <c r="B1260" s="126"/>
      <c r="C1260" s="127" t="s">
        <v>714</v>
      </c>
      <c r="D1260" s="121">
        <v>43104</v>
      </c>
      <c r="E1260" s="122" t="s">
        <v>2694</v>
      </c>
      <c r="F1260" s="122" t="s">
        <v>3</v>
      </c>
      <c r="G1260" s="122">
        <v>1584760</v>
      </c>
      <c r="H1260" s="126"/>
      <c r="I1260" s="130" t="s">
        <v>4778</v>
      </c>
      <c r="J1260" s="126"/>
      <c r="K1260" s="126"/>
      <c r="L1260" s="126"/>
      <c r="M1260" s="126"/>
      <c r="N1260" s="216">
        <v>0</v>
      </c>
      <c r="O1260" s="216">
        <v>348</v>
      </c>
      <c r="P1260" s="126" t="s">
        <v>1318</v>
      </c>
    </row>
    <row r="1261" spans="1:16" ht="51">
      <c r="A1261" s="126" t="s">
        <v>620</v>
      </c>
      <c r="B1261" s="126"/>
      <c r="C1261" s="127" t="s">
        <v>714</v>
      </c>
      <c r="D1261" s="121">
        <v>43104</v>
      </c>
      <c r="E1261" s="122" t="s">
        <v>2695</v>
      </c>
      <c r="F1261" s="122" t="s">
        <v>3</v>
      </c>
      <c r="G1261" s="122">
        <v>1584761</v>
      </c>
      <c r="H1261" s="126"/>
      <c r="I1261" s="130" t="s">
        <v>4779</v>
      </c>
      <c r="J1261" s="126"/>
      <c r="K1261" s="126"/>
      <c r="L1261" s="126"/>
      <c r="M1261" s="126"/>
      <c r="N1261" s="216">
        <v>0</v>
      </c>
      <c r="O1261" s="216">
        <v>304</v>
      </c>
      <c r="P1261" s="126" t="s">
        <v>1318</v>
      </c>
    </row>
    <row r="1262" spans="1:16" ht="51">
      <c r="A1262" s="126" t="s">
        <v>620</v>
      </c>
      <c r="B1262" s="126"/>
      <c r="C1262" s="127" t="s">
        <v>714</v>
      </c>
      <c r="D1262" s="121">
        <v>43104</v>
      </c>
      <c r="E1262" s="122" t="s">
        <v>2696</v>
      </c>
      <c r="F1262" s="122" t="s">
        <v>3</v>
      </c>
      <c r="G1262" s="122">
        <v>1584767</v>
      </c>
      <c r="H1262" s="126"/>
      <c r="I1262" s="130" t="s">
        <v>4780</v>
      </c>
      <c r="J1262" s="126"/>
      <c r="K1262" s="126"/>
      <c r="L1262" s="126"/>
      <c r="M1262" s="126"/>
      <c r="N1262" s="216">
        <v>0</v>
      </c>
      <c r="O1262" s="216">
        <v>542</v>
      </c>
      <c r="P1262" s="126" t="s">
        <v>1318</v>
      </c>
    </row>
    <row r="1263" spans="1:16" ht="38.25">
      <c r="A1263" s="126">
        <v>35</v>
      </c>
      <c r="B1263" s="126"/>
      <c r="C1263" s="127" t="s">
        <v>697</v>
      </c>
      <c r="D1263" s="121">
        <v>43104</v>
      </c>
      <c r="E1263" s="122" t="s">
        <v>2697</v>
      </c>
      <c r="F1263" s="122" t="s">
        <v>3</v>
      </c>
      <c r="G1263" s="122">
        <v>1584768</v>
      </c>
      <c r="H1263" s="126"/>
      <c r="I1263" s="130" t="s">
        <v>1385</v>
      </c>
      <c r="J1263" s="126"/>
      <c r="K1263" s="126"/>
      <c r="L1263" s="126"/>
      <c r="M1263" s="126"/>
      <c r="N1263" s="216">
        <v>0</v>
      </c>
      <c r="O1263" s="216">
        <v>1278</v>
      </c>
      <c r="P1263" s="126" t="s">
        <v>1318</v>
      </c>
    </row>
    <row r="1264" spans="1:16" ht="51">
      <c r="A1264" s="126" t="s">
        <v>620</v>
      </c>
      <c r="B1264" s="126"/>
      <c r="C1264" s="127" t="s">
        <v>714</v>
      </c>
      <c r="D1264" s="121">
        <v>43104</v>
      </c>
      <c r="E1264" s="122" t="s">
        <v>2698</v>
      </c>
      <c r="F1264" s="122" t="s">
        <v>3</v>
      </c>
      <c r="G1264" s="122">
        <v>1584769</v>
      </c>
      <c r="H1264" s="126"/>
      <c r="I1264" s="130" t="s">
        <v>4781</v>
      </c>
      <c r="J1264" s="126"/>
      <c r="K1264" s="126"/>
      <c r="L1264" s="126"/>
      <c r="M1264" s="126"/>
      <c r="N1264" s="216">
        <v>0</v>
      </c>
      <c r="O1264" s="216">
        <v>12</v>
      </c>
      <c r="P1264" s="126" t="s">
        <v>1318</v>
      </c>
    </row>
    <row r="1265" spans="1:16" ht="51">
      <c r="A1265" s="126" t="s">
        <v>620</v>
      </c>
      <c r="B1265" s="126"/>
      <c r="C1265" s="127" t="s">
        <v>714</v>
      </c>
      <c r="D1265" s="121">
        <v>43104</v>
      </c>
      <c r="E1265" s="122" t="s">
        <v>2699</v>
      </c>
      <c r="F1265" s="122" t="s">
        <v>3</v>
      </c>
      <c r="G1265" s="122">
        <v>1584771</v>
      </c>
      <c r="H1265" s="126"/>
      <c r="I1265" s="130" t="s">
        <v>4782</v>
      </c>
      <c r="J1265" s="126"/>
      <c r="K1265" s="126"/>
      <c r="L1265" s="126"/>
      <c r="M1265" s="126"/>
      <c r="N1265" s="216">
        <v>0</v>
      </c>
      <c r="O1265" s="216">
        <v>293</v>
      </c>
      <c r="P1265" s="126" t="s">
        <v>1318</v>
      </c>
    </row>
    <row r="1266" spans="1:16" ht="51">
      <c r="A1266" s="126" t="s">
        <v>620</v>
      </c>
      <c r="B1266" s="126"/>
      <c r="C1266" s="127" t="s">
        <v>714</v>
      </c>
      <c r="D1266" s="121">
        <v>43104</v>
      </c>
      <c r="E1266" s="122" t="s">
        <v>2700</v>
      </c>
      <c r="F1266" s="122" t="s">
        <v>3</v>
      </c>
      <c r="G1266" s="122">
        <v>1584787</v>
      </c>
      <c r="H1266" s="126"/>
      <c r="I1266" s="130" t="s">
        <v>4783</v>
      </c>
      <c r="J1266" s="126"/>
      <c r="K1266" s="126"/>
      <c r="L1266" s="126"/>
      <c r="M1266" s="126"/>
      <c r="N1266" s="216">
        <v>0</v>
      </c>
      <c r="O1266" s="216">
        <v>1320</v>
      </c>
      <c r="P1266" s="126" t="s">
        <v>1318</v>
      </c>
    </row>
    <row r="1267" spans="1:16" ht="51">
      <c r="A1267" s="126" t="s">
        <v>620</v>
      </c>
      <c r="B1267" s="126"/>
      <c r="C1267" s="127" t="s">
        <v>714</v>
      </c>
      <c r="D1267" s="121">
        <v>43104</v>
      </c>
      <c r="E1267" s="122" t="s">
        <v>2701</v>
      </c>
      <c r="F1267" s="122" t="s">
        <v>3</v>
      </c>
      <c r="G1267" s="122">
        <v>1584818</v>
      </c>
      <c r="H1267" s="126"/>
      <c r="I1267" s="130" t="s">
        <v>4784</v>
      </c>
      <c r="J1267" s="126"/>
      <c r="K1267" s="126"/>
      <c r="L1267" s="126"/>
      <c r="M1267" s="126"/>
      <c r="N1267" s="216">
        <v>0</v>
      </c>
      <c r="O1267" s="216">
        <v>924</v>
      </c>
      <c r="P1267" s="126" t="s">
        <v>1318</v>
      </c>
    </row>
    <row r="1268" spans="1:16" ht="51">
      <c r="A1268" s="126" t="s">
        <v>620</v>
      </c>
      <c r="B1268" s="126"/>
      <c r="C1268" s="127" t="s">
        <v>714</v>
      </c>
      <c r="D1268" s="121">
        <v>43104</v>
      </c>
      <c r="E1268" s="122" t="s">
        <v>2702</v>
      </c>
      <c r="F1268" s="122" t="s">
        <v>3</v>
      </c>
      <c r="G1268" s="122">
        <v>1584821</v>
      </c>
      <c r="H1268" s="126"/>
      <c r="I1268" s="130" t="s">
        <v>4785</v>
      </c>
      <c r="J1268" s="126"/>
      <c r="K1268" s="126"/>
      <c r="L1268" s="126"/>
      <c r="M1268" s="126"/>
      <c r="N1268" s="216">
        <v>0</v>
      </c>
      <c r="O1268" s="216">
        <v>40.46</v>
      </c>
      <c r="P1268" s="126" t="s">
        <v>1318</v>
      </c>
    </row>
    <row r="1269" spans="1:16" ht="51">
      <c r="A1269" s="126" t="s">
        <v>620</v>
      </c>
      <c r="B1269" s="126"/>
      <c r="C1269" s="127" t="s">
        <v>714</v>
      </c>
      <c r="D1269" s="121">
        <v>43104</v>
      </c>
      <c r="E1269" s="122" t="s">
        <v>2703</v>
      </c>
      <c r="F1269" s="122" t="s">
        <v>3</v>
      </c>
      <c r="G1269" s="122">
        <v>1584828</v>
      </c>
      <c r="H1269" s="126"/>
      <c r="I1269" s="130" t="s">
        <v>4786</v>
      </c>
      <c r="J1269" s="126"/>
      <c r="K1269" s="126"/>
      <c r="L1269" s="126"/>
      <c r="M1269" s="126"/>
      <c r="N1269" s="216">
        <v>0</v>
      </c>
      <c r="O1269" s="216">
        <v>2088</v>
      </c>
      <c r="P1269" s="126" t="s">
        <v>1318</v>
      </c>
    </row>
    <row r="1270" spans="1:16" ht="38.25">
      <c r="A1270" s="126">
        <v>20</v>
      </c>
      <c r="B1270" s="126"/>
      <c r="C1270" s="127" t="s">
        <v>694</v>
      </c>
      <c r="D1270" s="121">
        <v>43104</v>
      </c>
      <c r="E1270" s="122" t="s">
        <v>2704</v>
      </c>
      <c r="F1270" s="122" t="s">
        <v>3</v>
      </c>
      <c r="G1270" s="122">
        <v>1584831</v>
      </c>
      <c r="H1270" s="126"/>
      <c r="I1270" s="130" t="s">
        <v>4787</v>
      </c>
      <c r="J1270" s="126"/>
      <c r="K1270" s="126"/>
      <c r="L1270" s="126"/>
      <c r="M1270" s="126"/>
      <c r="N1270" s="216">
        <v>0</v>
      </c>
      <c r="O1270" s="216">
        <v>411.34</v>
      </c>
      <c r="P1270" s="126" t="s">
        <v>1318</v>
      </c>
    </row>
    <row r="1271" spans="1:16" ht="38.25">
      <c r="A1271" s="126">
        <v>20</v>
      </c>
      <c r="B1271" s="126"/>
      <c r="C1271" s="127" t="s">
        <v>694</v>
      </c>
      <c r="D1271" s="121">
        <v>43104</v>
      </c>
      <c r="E1271" s="122" t="s">
        <v>2705</v>
      </c>
      <c r="F1271" s="122" t="s">
        <v>3</v>
      </c>
      <c r="G1271" s="122">
        <v>1584832</v>
      </c>
      <c r="H1271" s="126"/>
      <c r="I1271" s="130" t="s">
        <v>4787</v>
      </c>
      <c r="J1271" s="126"/>
      <c r="K1271" s="126"/>
      <c r="L1271" s="126"/>
      <c r="M1271" s="126"/>
      <c r="N1271" s="216">
        <v>0</v>
      </c>
      <c r="O1271" s="216">
        <v>553</v>
      </c>
      <c r="P1271" s="126" t="s">
        <v>1318</v>
      </c>
    </row>
    <row r="1272" spans="1:16" ht="51">
      <c r="A1272" s="126" t="s">
        <v>620</v>
      </c>
      <c r="B1272" s="126"/>
      <c r="C1272" s="127" t="s">
        <v>714</v>
      </c>
      <c r="D1272" s="121">
        <v>43104</v>
      </c>
      <c r="E1272" s="122" t="s">
        <v>2706</v>
      </c>
      <c r="F1272" s="122" t="s">
        <v>3</v>
      </c>
      <c r="G1272" s="122">
        <v>1584860</v>
      </c>
      <c r="H1272" s="126"/>
      <c r="I1272" s="130" t="s">
        <v>1389</v>
      </c>
      <c r="J1272" s="126"/>
      <c r="K1272" s="126"/>
      <c r="L1272" s="126"/>
      <c r="M1272" s="126"/>
      <c r="N1272" s="216">
        <v>0</v>
      </c>
      <c r="O1272" s="216">
        <v>4748.6000000000004</v>
      </c>
      <c r="P1272" s="126" t="s">
        <v>1318</v>
      </c>
    </row>
    <row r="1273" spans="1:16" ht="51">
      <c r="A1273" s="126">
        <v>30</v>
      </c>
      <c r="B1273" s="126"/>
      <c r="C1273" s="127" t="s">
        <v>696</v>
      </c>
      <c r="D1273" s="121">
        <v>43104</v>
      </c>
      <c r="E1273" s="122" t="s">
        <v>2707</v>
      </c>
      <c r="F1273" s="122" t="s">
        <v>3</v>
      </c>
      <c r="G1273" s="122">
        <v>1584873</v>
      </c>
      <c r="H1273" s="126"/>
      <c r="I1273" s="130" t="s">
        <v>4788</v>
      </c>
      <c r="J1273" s="126"/>
      <c r="K1273" s="126"/>
      <c r="L1273" s="126"/>
      <c r="M1273" s="126"/>
      <c r="N1273" s="216">
        <v>0</v>
      </c>
      <c r="O1273" s="216">
        <v>403.5</v>
      </c>
      <c r="P1273" s="126" t="s">
        <v>1318</v>
      </c>
    </row>
    <row r="1274" spans="1:16" ht="51">
      <c r="A1274" s="126">
        <v>203</v>
      </c>
      <c r="B1274" s="126"/>
      <c r="C1274" s="127" t="s">
        <v>758</v>
      </c>
      <c r="D1274" s="121">
        <v>43104</v>
      </c>
      <c r="E1274" s="122" t="s">
        <v>2708</v>
      </c>
      <c r="F1274" s="122" t="s">
        <v>3</v>
      </c>
      <c r="G1274" s="122">
        <v>1584879</v>
      </c>
      <c r="H1274" s="126"/>
      <c r="I1274" s="130" t="s">
        <v>4789</v>
      </c>
      <c r="J1274" s="126"/>
      <c r="K1274" s="126"/>
      <c r="L1274" s="126"/>
      <c r="M1274" s="126"/>
      <c r="N1274" s="216">
        <v>0</v>
      </c>
      <c r="O1274" s="216">
        <v>371</v>
      </c>
      <c r="P1274" s="126" t="s">
        <v>1318</v>
      </c>
    </row>
    <row r="1275" spans="1:16" ht="51">
      <c r="A1275" s="126">
        <v>86</v>
      </c>
      <c r="B1275" s="126"/>
      <c r="C1275" s="127" t="s">
        <v>711</v>
      </c>
      <c r="D1275" s="121">
        <v>43104</v>
      </c>
      <c r="E1275" s="122" t="s">
        <v>2709</v>
      </c>
      <c r="F1275" s="122" t="s">
        <v>3</v>
      </c>
      <c r="G1275" s="122">
        <v>1584880</v>
      </c>
      <c r="H1275" s="126"/>
      <c r="I1275" s="130" t="s">
        <v>4790</v>
      </c>
      <c r="J1275" s="126"/>
      <c r="K1275" s="126"/>
      <c r="L1275" s="126"/>
      <c r="M1275" s="126"/>
      <c r="N1275" s="216">
        <v>0</v>
      </c>
      <c r="O1275" s="216">
        <v>893</v>
      </c>
      <c r="P1275" s="126" t="s">
        <v>1318</v>
      </c>
    </row>
    <row r="1276" spans="1:16" ht="51">
      <c r="A1276" s="126">
        <v>574</v>
      </c>
      <c r="B1276" s="126"/>
      <c r="C1276" s="127" t="s">
        <v>851</v>
      </c>
      <c r="D1276" s="121">
        <v>43104</v>
      </c>
      <c r="E1276" s="122" t="s">
        <v>2710</v>
      </c>
      <c r="F1276" s="122" t="s">
        <v>3</v>
      </c>
      <c r="G1276" s="122">
        <v>1584883</v>
      </c>
      <c r="H1276" s="126"/>
      <c r="I1276" s="130" t="s">
        <v>4791</v>
      </c>
      <c r="J1276" s="126"/>
      <c r="K1276" s="126"/>
      <c r="L1276" s="126"/>
      <c r="M1276" s="126"/>
      <c r="N1276" s="216">
        <v>0</v>
      </c>
      <c r="O1276" s="216">
        <v>400</v>
      </c>
      <c r="P1276" s="126" t="s">
        <v>1318</v>
      </c>
    </row>
    <row r="1277" spans="1:16" ht="38.25">
      <c r="A1277" s="126">
        <v>46</v>
      </c>
      <c r="B1277" s="126"/>
      <c r="C1277" s="127" t="s">
        <v>699</v>
      </c>
      <c r="D1277" s="121">
        <v>43104</v>
      </c>
      <c r="E1277" s="122" t="s">
        <v>2711</v>
      </c>
      <c r="F1277" s="122" t="s">
        <v>3</v>
      </c>
      <c r="G1277" s="122">
        <v>1584886</v>
      </c>
      <c r="H1277" s="126"/>
      <c r="I1277" s="130" t="s">
        <v>4792</v>
      </c>
      <c r="J1277" s="126"/>
      <c r="K1277" s="126"/>
      <c r="L1277" s="126"/>
      <c r="M1277" s="126"/>
      <c r="N1277" s="216">
        <v>0</v>
      </c>
      <c r="O1277" s="216">
        <v>5778</v>
      </c>
      <c r="P1277" s="126" t="s">
        <v>1318</v>
      </c>
    </row>
    <row r="1278" spans="1:16" ht="38.25">
      <c r="A1278" s="126">
        <v>16</v>
      </c>
      <c r="B1278" s="126"/>
      <c r="C1278" s="127" t="s">
        <v>693</v>
      </c>
      <c r="D1278" s="121">
        <v>43104</v>
      </c>
      <c r="E1278" s="122" t="s">
        <v>2712</v>
      </c>
      <c r="F1278" s="122" t="s">
        <v>3</v>
      </c>
      <c r="G1278" s="122">
        <v>1584888</v>
      </c>
      <c r="H1278" s="126"/>
      <c r="I1278" s="130" t="s">
        <v>4793</v>
      </c>
      <c r="J1278" s="126"/>
      <c r="K1278" s="126"/>
      <c r="L1278" s="126"/>
      <c r="M1278" s="126"/>
      <c r="N1278" s="216">
        <v>0</v>
      </c>
      <c r="O1278" s="216">
        <v>12</v>
      </c>
      <c r="P1278" s="126" t="s">
        <v>1318</v>
      </c>
    </row>
    <row r="1279" spans="1:16" ht="51">
      <c r="A1279" s="126" t="s">
        <v>620</v>
      </c>
      <c r="B1279" s="126"/>
      <c r="C1279" s="127" t="s">
        <v>714</v>
      </c>
      <c r="D1279" s="121">
        <v>43104</v>
      </c>
      <c r="E1279" s="122" t="s">
        <v>2713</v>
      </c>
      <c r="F1279" s="122" t="s">
        <v>3</v>
      </c>
      <c r="G1279" s="122">
        <v>1584902</v>
      </c>
      <c r="H1279" s="126"/>
      <c r="I1279" s="130" t="s">
        <v>4794</v>
      </c>
      <c r="J1279" s="126"/>
      <c r="K1279" s="126"/>
      <c r="L1279" s="126"/>
      <c r="M1279" s="126"/>
      <c r="N1279" s="216">
        <v>0</v>
      </c>
      <c r="O1279" s="216">
        <v>38.369999999999997</v>
      </c>
      <c r="P1279" s="126" t="s">
        <v>1318</v>
      </c>
    </row>
    <row r="1280" spans="1:16" ht="51">
      <c r="A1280" s="126" t="s">
        <v>620</v>
      </c>
      <c r="B1280" s="126"/>
      <c r="C1280" s="127" t="s">
        <v>714</v>
      </c>
      <c r="D1280" s="121">
        <v>43104</v>
      </c>
      <c r="E1280" s="122" t="s">
        <v>2714</v>
      </c>
      <c r="F1280" s="122" t="s">
        <v>3</v>
      </c>
      <c r="G1280" s="122">
        <v>1584904</v>
      </c>
      <c r="H1280" s="126"/>
      <c r="I1280" s="130" t="s">
        <v>4795</v>
      </c>
      <c r="J1280" s="126"/>
      <c r="K1280" s="126"/>
      <c r="L1280" s="126"/>
      <c r="M1280" s="126"/>
      <c r="N1280" s="216">
        <v>0</v>
      </c>
      <c r="O1280" s="216">
        <v>38.67</v>
      </c>
      <c r="P1280" s="126" t="s">
        <v>1318</v>
      </c>
    </row>
    <row r="1281" spans="1:16" ht="38.25">
      <c r="A1281" s="126">
        <v>46</v>
      </c>
      <c r="B1281" s="126"/>
      <c r="C1281" s="127" t="s">
        <v>699</v>
      </c>
      <c r="D1281" s="121">
        <v>43104</v>
      </c>
      <c r="E1281" s="122" t="s">
        <v>2715</v>
      </c>
      <c r="F1281" s="122" t="s">
        <v>3</v>
      </c>
      <c r="G1281" s="122">
        <v>1584907</v>
      </c>
      <c r="H1281" s="126"/>
      <c r="I1281" s="130" t="s">
        <v>4796</v>
      </c>
      <c r="J1281" s="126"/>
      <c r="K1281" s="126"/>
      <c r="L1281" s="126"/>
      <c r="M1281" s="126"/>
      <c r="N1281" s="216">
        <v>0</v>
      </c>
      <c r="O1281" s="216">
        <v>748.85</v>
      </c>
      <c r="P1281" s="126" t="s">
        <v>1318</v>
      </c>
    </row>
    <row r="1282" spans="1:16" ht="38.25">
      <c r="A1282" s="126">
        <v>46</v>
      </c>
      <c r="B1282" s="126"/>
      <c r="C1282" s="127" t="s">
        <v>699</v>
      </c>
      <c r="D1282" s="121">
        <v>43104</v>
      </c>
      <c r="E1282" s="122" t="s">
        <v>2716</v>
      </c>
      <c r="F1282" s="122" t="s">
        <v>3</v>
      </c>
      <c r="G1282" s="122">
        <v>1584910</v>
      </c>
      <c r="H1282" s="126"/>
      <c r="I1282" s="130" t="s">
        <v>4797</v>
      </c>
      <c r="J1282" s="126"/>
      <c r="K1282" s="126"/>
      <c r="L1282" s="126"/>
      <c r="M1282" s="126"/>
      <c r="N1282" s="216">
        <v>0</v>
      </c>
      <c r="O1282" s="216">
        <v>16749.900000000001</v>
      </c>
      <c r="P1282" s="126" t="s">
        <v>1318</v>
      </c>
    </row>
    <row r="1283" spans="1:16" ht="51">
      <c r="A1283" s="126">
        <v>373</v>
      </c>
      <c r="B1283" s="126"/>
      <c r="C1283" s="127" t="s">
        <v>1272</v>
      </c>
      <c r="D1283" s="121">
        <v>43104</v>
      </c>
      <c r="E1283" s="122" t="s">
        <v>2717</v>
      </c>
      <c r="F1283" s="122" t="s">
        <v>3</v>
      </c>
      <c r="G1283" s="122">
        <v>1584966</v>
      </c>
      <c r="H1283" s="126"/>
      <c r="I1283" s="130" t="s">
        <v>4798</v>
      </c>
      <c r="J1283" s="126"/>
      <c r="K1283" s="126"/>
      <c r="L1283" s="126"/>
      <c r="M1283" s="126"/>
      <c r="N1283" s="216">
        <v>0</v>
      </c>
      <c r="O1283" s="216">
        <v>3124</v>
      </c>
      <c r="P1283" s="126" t="s">
        <v>1318</v>
      </c>
    </row>
    <row r="1284" spans="1:16" ht="51">
      <c r="A1284" s="126" t="s">
        <v>620</v>
      </c>
      <c r="B1284" s="126"/>
      <c r="C1284" s="127" t="s">
        <v>714</v>
      </c>
      <c r="D1284" s="121">
        <v>43104</v>
      </c>
      <c r="E1284" s="122" t="s">
        <v>2718</v>
      </c>
      <c r="F1284" s="122" t="s">
        <v>3</v>
      </c>
      <c r="G1284" s="122">
        <v>1584967</v>
      </c>
      <c r="H1284" s="126"/>
      <c r="I1284" s="130" t="s">
        <v>4799</v>
      </c>
      <c r="J1284" s="126"/>
      <c r="K1284" s="126"/>
      <c r="L1284" s="126"/>
      <c r="M1284" s="126"/>
      <c r="N1284" s="216">
        <v>0</v>
      </c>
      <c r="O1284" s="216">
        <v>332</v>
      </c>
      <c r="P1284" s="126" t="s">
        <v>1318</v>
      </c>
    </row>
    <row r="1285" spans="1:16" ht="38.25">
      <c r="A1285" s="126">
        <v>206</v>
      </c>
      <c r="B1285" s="126"/>
      <c r="C1285" s="127" t="s">
        <v>759</v>
      </c>
      <c r="D1285" s="121">
        <v>43104</v>
      </c>
      <c r="E1285" s="122" t="s">
        <v>2719</v>
      </c>
      <c r="F1285" s="122" t="s">
        <v>3</v>
      </c>
      <c r="G1285" s="122">
        <v>1584994</v>
      </c>
      <c r="H1285" s="126"/>
      <c r="I1285" s="130" t="s">
        <v>4800</v>
      </c>
      <c r="J1285" s="126"/>
      <c r="K1285" s="126"/>
      <c r="L1285" s="126"/>
      <c r="M1285" s="126"/>
      <c r="N1285" s="216">
        <v>0</v>
      </c>
      <c r="O1285" s="216">
        <v>150</v>
      </c>
      <c r="P1285" s="126" t="s">
        <v>1318</v>
      </c>
    </row>
    <row r="1286" spans="1:16" ht="51">
      <c r="A1286" s="126">
        <v>70</v>
      </c>
      <c r="B1286" s="126"/>
      <c r="C1286" s="127" t="s">
        <v>706</v>
      </c>
      <c r="D1286" s="121">
        <v>43105</v>
      </c>
      <c r="E1286" s="122" t="s">
        <v>2720</v>
      </c>
      <c r="F1286" s="122" t="s">
        <v>3</v>
      </c>
      <c r="G1286" s="122">
        <v>1585124</v>
      </c>
      <c r="H1286" s="126"/>
      <c r="I1286" s="130" t="s">
        <v>4801</v>
      </c>
      <c r="J1286" s="126"/>
      <c r="K1286" s="126"/>
      <c r="L1286" s="126"/>
      <c r="M1286" s="126"/>
      <c r="N1286" s="216">
        <v>0</v>
      </c>
      <c r="O1286" s="216">
        <v>1011.46</v>
      </c>
      <c r="P1286" s="126" t="s">
        <v>1318</v>
      </c>
    </row>
    <row r="1287" spans="1:16" ht="51">
      <c r="A1287" s="126">
        <v>70</v>
      </c>
      <c r="B1287" s="126"/>
      <c r="C1287" s="127" t="s">
        <v>706</v>
      </c>
      <c r="D1287" s="121">
        <v>43105</v>
      </c>
      <c r="E1287" s="122" t="s">
        <v>2721</v>
      </c>
      <c r="F1287" s="122" t="s">
        <v>3</v>
      </c>
      <c r="G1287" s="122">
        <v>1585127</v>
      </c>
      <c r="H1287" s="126"/>
      <c r="I1287" s="130" t="s">
        <v>4802</v>
      </c>
      <c r="J1287" s="126"/>
      <c r="K1287" s="126"/>
      <c r="L1287" s="126"/>
      <c r="M1287" s="126"/>
      <c r="N1287" s="216">
        <v>0</v>
      </c>
      <c r="O1287" s="216">
        <v>1000</v>
      </c>
      <c r="P1287" s="126" t="s">
        <v>1318</v>
      </c>
    </row>
    <row r="1288" spans="1:16" ht="51">
      <c r="A1288" s="126">
        <v>70</v>
      </c>
      <c r="B1288" s="126"/>
      <c r="C1288" s="127" t="s">
        <v>706</v>
      </c>
      <c r="D1288" s="121">
        <v>43105</v>
      </c>
      <c r="E1288" s="122" t="s">
        <v>2722</v>
      </c>
      <c r="F1288" s="122" t="s">
        <v>3</v>
      </c>
      <c r="G1288" s="122">
        <v>1585129</v>
      </c>
      <c r="H1288" s="126"/>
      <c r="I1288" s="130" t="s">
        <v>4803</v>
      </c>
      <c r="J1288" s="126"/>
      <c r="K1288" s="126"/>
      <c r="L1288" s="126"/>
      <c r="M1288" s="126"/>
      <c r="N1288" s="216">
        <v>0</v>
      </c>
      <c r="O1288" s="216">
        <v>442.07</v>
      </c>
      <c r="P1288" s="126" t="s">
        <v>1318</v>
      </c>
    </row>
    <row r="1289" spans="1:16" ht="51">
      <c r="A1289" s="126">
        <v>132</v>
      </c>
      <c r="B1289" s="126"/>
      <c r="C1289" s="127" t="s">
        <v>729</v>
      </c>
      <c r="D1289" s="121">
        <v>43105</v>
      </c>
      <c r="E1289" s="122" t="s">
        <v>2723</v>
      </c>
      <c r="F1289" s="122" t="s">
        <v>3</v>
      </c>
      <c r="G1289" s="122">
        <v>1585172</v>
      </c>
      <c r="H1289" s="126"/>
      <c r="I1289" s="130" t="s">
        <v>4804</v>
      </c>
      <c r="J1289" s="126"/>
      <c r="K1289" s="126"/>
      <c r="L1289" s="126"/>
      <c r="M1289" s="126"/>
      <c r="N1289" s="216">
        <v>0</v>
      </c>
      <c r="O1289" s="216">
        <v>21630.29</v>
      </c>
      <c r="P1289" s="126" t="s">
        <v>1318</v>
      </c>
    </row>
    <row r="1290" spans="1:16" ht="51">
      <c r="A1290" s="126">
        <v>132</v>
      </c>
      <c r="B1290" s="126"/>
      <c r="C1290" s="127" t="s">
        <v>729</v>
      </c>
      <c r="D1290" s="121">
        <v>43105</v>
      </c>
      <c r="E1290" s="122" t="s">
        <v>2724</v>
      </c>
      <c r="F1290" s="122" t="s">
        <v>3</v>
      </c>
      <c r="G1290" s="122">
        <v>1585173</v>
      </c>
      <c r="H1290" s="126"/>
      <c r="I1290" s="130" t="s">
        <v>4805</v>
      </c>
      <c r="J1290" s="126"/>
      <c r="K1290" s="126"/>
      <c r="L1290" s="126"/>
      <c r="M1290" s="126"/>
      <c r="N1290" s="216">
        <v>0</v>
      </c>
      <c r="O1290" s="216">
        <v>1122.5999999999999</v>
      </c>
      <c r="P1290" s="126" t="s">
        <v>1318</v>
      </c>
    </row>
    <row r="1291" spans="1:16" ht="51">
      <c r="A1291" s="126">
        <v>132</v>
      </c>
      <c r="B1291" s="126"/>
      <c r="C1291" s="127" t="s">
        <v>729</v>
      </c>
      <c r="D1291" s="121">
        <v>43105</v>
      </c>
      <c r="E1291" s="122" t="s">
        <v>2725</v>
      </c>
      <c r="F1291" s="122" t="s">
        <v>3</v>
      </c>
      <c r="G1291" s="122">
        <v>1585176</v>
      </c>
      <c r="H1291" s="126"/>
      <c r="I1291" s="130" t="s">
        <v>4806</v>
      </c>
      <c r="J1291" s="126"/>
      <c r="K1291" s="126"/>
      <c r="L1291" s="126"/>
      <c r="M1291" s="126"/>
      <c r="N1291" s="216">
        <v>0</v>
      </c>
      <c r="O1291" s="216">
        <v>200</v>
      </c>
      <c r="P1291" s="126" t="s">
        <v>1318</v>
      </c>
    </row>
    <row r="1292" spans="1:16" ht="51">
      <c r="A1292" s="126">
        <v>132</v>
      </c>
      <c r="B1292" s="126"/>
      <c r="C1292" s="127" t="s">
        <v>729</v>
      </c>
      <c r="D1292" s="121">
        <v>43105</v>
      </c>
      <c r="E1292" s="122" t="s">
        <v>2726</v>
      </c>
      <c r="F1292" s="122" t="s">
        <v>3</v>
      </c>
      <c r="G1292" s="122">
        <v>1585179</v>
      </c>
      <c r="H1292" s="126"/>
      <c r="I1292" s="130" t="s">
        <v>4807</v>
      </c>
      <c r="J1292" s="126"/>
      <c r="K1292" s="126"/>
      <c r="L1292" s="126"/>
      <c r="M1292" s="126"/>
      <c r="N1292" s="216">
        <v>0</v>
      </c>
      <c r="O1292" s="216">
        <v>23.7</v>
      </c>
      <c r="P1292" s="126" t="s">
        <v>1318</v>
      </c>
    </row>
    <row r="1293" spans="1:16" ht="51">
      <c r="A1293" s="126">
        <v>132</v>
      </c>
      <c r="B1293" s="126"/>
      <c r="C1293" s="127" t="s">
        <v>729</v>
      </c>
      <c r="D1293" s="121">
        <v>43105</v>
      </c>
      <c r="E1293" s="122" t="s">
        <v>2727</v>
      </c>
      <c r="F1293" s="122" t="s">
        <v>3</v>
      </c>
      <c r="G1293" s="122">
        <v>1585181</v>
      </c>
      <c r="H1293" s="126"/>
      <c r="I1293" s="130" t="s">
        <v>4808</v>
      </c>
      <c r="J1293" s="126"/>
      <c r="K1293" s="126"/>
      <c r="L1293" s="126"/>
      <c r="M1293" s="126"/>
      <c r="N1293" s="216">
        <v>0</v>
      </c>
      <c r="O1293" s="216">
        <v>28</v>
      </c>
      <c r="P1293" s="126" t="s">
        <v>1318</v>
      </c>
    </row>
    <row r="1294" spans="1:16" ht="51">
      <c r="A1294" s="126">
        <v>523</v>
      </c>
      <c r="B1294" s="126"/>
      <c r="C1294" s="127" t="s">
        <v>846</v>
      </c>
      <c r="D1294" s="121">
        <v>43105</v>
      </c>
      <c r="E1294" s="122" t="s">
        <v>2728</v>
      </c>
      <c r="F1294" s="122" t="s">
        <v>3</v>
      </c>
      <c r="G1294" s="122">
        <v>1585190</v>
      </c>
      <c r="H1294" s="126"/>
      <c r="I1294" s="130" t="s">
        <v>4809</v>
      </c>
      <c r="J1294" s="126"/>
      <c r="K1294" s="126"/>
      <c r="L1294" s="126"/>
      <c r="M1294" s="126"/>
      <c r="N1294" s="216">
        <v>0</v>
      </c>
      <c r="O1294" s="216">
        <v>64</v>
      </c>
      <c r="P1294" s="126" t="s">
        <v>1318</v>
      </c>
    </row>
    <row r="1295" spans="1:16" ht="51">
      <c r="A1295" s="126">
        <v>523</v>
      </c>
      <c r="B1295" s="126"/>
      <c r="C1295" s="127" t="s">
        <v>846</v>
      </c>
      <c r="D1295" s="121">
        <v>43105</v>
      </c>
      <c r="E1295" s="122" t="s">
        <v>2729</v>
      </c>
      <c r="F1295" s="122" t="s">
        <v>3</v>
      </c>
      <c r="G1295" s="122">
        <v>1585191</v>
      </c>
      <c r="H1295" s="126"/>
      <c r="I1295" s="130" t="s">
        <v>4810</v>
      </c>
      <c r="J1295" s="126"/>
      <c r="K1295" s="126"/>
      <c r="L1295" s="126"/>
      <c r="M1295" s="126"/>
      <c r="N1295" s="216">
        <v>0</v>
      </c>
      <c r="O1295" s="216">
        <v>128</v>
      </c>
      <c r="P1295" s="126" t="s">
        <v>1318</v>
      </c>
    </row>
    <row r="1296" spans="1:16" ht="51">
      <c r="A1296" s="126">
        <v>15</v>
      </c>
      <c r="B1296" s="126"/>
      <c r="C1296" s="127" t="s">
        <v>692</v>
      </c>
      <c r="D1296" s="121">
        <v>43105</v>
      </c>
      <c r="E1296" s="122" t="s">
        <v>2730</v>
      </c>
      <c r="F1296" s="122" t="s">
        <v>3</v>
      </c>
      <c r="G1296" s="122">
        <v>1585193</v>
      </c>
      <c r="H1296" s="126"/>
      <c r="I1296" s="130" t="s">
        <v>4811</v>
      </c>
      <c r="J1296" s="126"/>
      <c r="K1296" s="126"/>
      <c r="L1296" s="126"/>
      <c r="M1296" s="126"/>
      <c r="N1296" s="216">
        <v>0</v>
      </c>
      <c r="O1296" s="216">
        <v>5389</v>
      </c>
      <c r="P1296" s="126" t="s">
        <v>1318</v>
      </c>
    </row>
    <row r="1297" spans="1:16" ht="51">
      <c r="A1297" s="126">
        <v>680</v>
      </c>
      <c r="B1297" s="126"/>
      <c r="C1297" s="127" t="s">
        <v>867</v>
      </c>
      <c r="D1297" s="121">
        <v>43105</v>
      </c>
      <c r="E1297" s="122" t="s">
        <v>2731</v>
      </c>
      <c r="F1297" s="122" t="s">
        <v>3</v>
      </c>
      <c r="G1297" s="122">
        <v>1585194</v>
      </c>
      <c r="H1297" s="126"/>
      <c r="I1297" s="130" t="s">
        <v>4812</v>
      </c>
      <c r="J1297" s="126"/>
      <c r="K1297" s="126"/>
      <c r="L1297" s="126"/>
      <c r="M1297" s="126"/>
      <c r="N1297" s="216">
        <v>0</v>
      </c>
      <c r="O1297" s="216">
        <v>2250</v>
      </c>
      <c r="P1297" s="126" t="s">
        <v>1318</v>
      </c>
    </row>
    <row r="1298" spans="1:16" ht="51">
      <c r="A1298" s="126">
        <v>46</v>
      </c>
      <c r="B1298" s="126"/>
      <c r="C1298" s="127" t="s">
        <v>699</v>
      </c>
      <c r="D1298" s="121">
        <v>43105</v>
      </c>
      <c r="E1298" s="122" t="s">
        <v>2732</v>
      </c>
      <c r="F1298" s="122" t="s">
        <v>3</v>
      </c>
      <c r="G1298" s="122">
        <v>1585197</v>
      </c>
      <c r="H1298" s="126"/>
      <c r="I1298" s="130" t="s">
        <v>4813</v>
      </c>
      <c r="J1298" s="126"/>
      <c r="K1298" s="126"/>
      <c r="L1298" s="126"/>
      <c r="M1298" s="126"/>
      <c r="N1298" s="216">
        <v>0</v>
      </c>
      <c r="O1298" s="216">
        <v>12785.79</v>
      </c>
      <c r="P1298" s="126" t="s">
        <v>1318</v>
      </c>
    </row>
    <row r="1299" spans="1:16" ht="51">
      <c r="A1299" s="126">
        <v>46</v>
      </c>
      <c r="B1299" s="126"/>
      <c r="C1299" s="127" t="s">
        <v>699</v>
      </c>
      <c r="D1299" s="121">
        <v>43105</v>
      </c>
      <c r="E1299" s="122" t="s">
        <v>2733</v>
      </c>
      <c r="F1299" s="122" t="s">
        <v>3</v>
      </c>
      <c r="G1299" s="122">
        <v>1585200</v>
      </c>
      <c r="H1299" s="126"/>
      <c r="I1299" s="130" t="s">
        <v>4814</v>
      </c>
      <c r="J1299" s="126"/>
      <c r="K1299" s="126"/>
      <c r="L1299" s="126"/>
      <c r="M1299" s="126"/>
      <c r="N1299" s="216">
        <v>0</v>
      </c>
      <c r="O1299" s="216">
        <v>503.36</v>
      </c>
      <c r="P1299" s="126" t="s">
        <v>1318</v>
      </c>
    </row>
    <row r="1300" spans="1:16" ht="51">
      <c r="A1300" s="126">
        <v>86</v>
      </c>
      <c r="B1300" s="126"/>
      <c r="C1300" s="127" t="s">
        <v>711</v>
      </c>
      <c r="D1300" s="121">
        <v>43105</v>
      </c>
      <c r="E1300" s="122" t="s">
        <v>2734</v>
      </c>
      <c r="F1300" s="122" t="s">
        <v>3</v>
      </c>
      <c r="G1300" s="122">
        <v>1585202</v>
      </c>
      <c r="H1300" s="126"/>
      <c r="I1300" s="130" t="s">
        <v>4815</v>
      </c>
      <c r="J1300" s="126"/>
      <c r="K1300" s="126"/>
      <c r="L1300" s="126"/>
      <c r="M1300" s="126"/>
      <c r="N1300" s="216">
        <v>0</v>
      </c>
      <c r="O1300" s="216">
        <v>9000</v>
      </c>
      <c r="P1300" s="126" t="s">
        <v>1318</v>
      </c>
    </row>
    <row r="1301" spans="1:16" ht="51">
      <c r="A1301" s="126">
        <v>86</v>
      </c>
      <c r="B1301" s="126"/>
      <c r="C1301" s="127" t="s">
        <v>711</v>
      </c>
      <c r="D1301" s="121">
        <v>43105</v>
      </c>
      <c r="E1301" s="122" t="s">
        <v>2735</v>
      </c>
      <c r="F1301" s="122" t="s">
        <v>3</v>
      </c>
      <c r="G1301" s="122">
        <v>1585204</v>
      </c>
      <c r="H1301" s="126"/>
      <c r="I1301" s="130" t="s">
        <v>4816</v>
      </c>
      <c r="J1301" s="126"/>
      <c r="K1301" s="126"/>
      <c r="L1301" s="126"/>
      <c r="M1301" s="126"/>
      <c r="N1301" s="216">
        <v>0</v>
      </c>
      <c r="O1301" s="216">
        <v>2176.63</v>
      </c>
      <c r="P1301" s="126" t="s">
        <v>1318</v>
      </c>
    </row>
    <row r="1302" spans="1:16" ht="51">
      <c r="A1302" s="126">
        <v>86</v>
      </c>
      <c r="B1302" s="126"/>
      <c r="C1302" s="127" t="s">
        <v>711</v>
      </c>
      <c r="D1302" s="121">
        <v>43105</v>
      </c>
      <c r="E1302" s="122" t="s">
        <v>2736</v>
      </c>
      <c r="F1302" s="122" t="s">
        <v>3</v>
      </c>
      <c r="G1302" s="122">
        <v>1585206</v>
      </c>
      <c r="H1302" s="126"/>
      <c r="I1302" s="130" t="s">
        <v>4817</v>
      </c>
      <c r="J1302" s="126"/>
      <c r="K1302" s="126"/>
      <c r="L1302" s="126"/>
      <c r="M1302" s="126"/>
      <c r="N1302" s="216">
        <v>0</v>
      </c>
      <c r="O1302" s="216">
        <v>4264.47</v>
      </c>
      <c r="P1302" s="126" t="s">
        <v>1318</v>
      </c>
    </row>
    <row r="1303" spans="1:16" ht="51">
      <c r="A1303" s="126">
        <v>86</v>
      </c>
      <c r="B1303" s="126"/>
      <c r="C1303" s="127" t="s">
        <v>711</v>
      </c>
      <c r="D1303" s="121">
        <v>43105</v>
      </c>
      <c r="E1303" s="122" t="s">
        <v>2737</v>
      </c>
      <c r="F1303" s="122" t="s">
        <v>3</v>
      </c>
      <c r="G1303" s="122">
        <v>1585207</v>
      </c>
      <c r="H1303" s="126"/>
      <c r="I1303" s="130" t="s">
        <v>4818</v>
      </c>
      <c r="J1303" s="126"/>
      <c r="K1303" s="126"/>
      <c r="L1303" s="126"/>
      <c r="M1303" s="126"/>
      <c r="N1303" s="216">
        <v>0</v>
      </c>
      <c r="O1303" s="216">
        <v>1390.82</v>
      </c>
      <c r="P1303" s="126" t="s">
        <v>1318</v>
      </c>
    </row>
    <row r="1304" spans="1:16" ht="51">
      <c r="A1304" s="126">
        <v>86</v>
      </c>
      <c r="B1304" s="126"/>
      <c r="C1304" s="127" t="s">
        <v>711</v>
      </c>
      <c r="D1304" s="121">
        <v>43105</v>
      </c>
      <c r="E1304" s="122" t="s">
        <v>2738</v>
      </c>
      <c r="F1304" s="122" t="s">
        <v>3</v>
      </c>
      <c r="G1304" s="122">
        <v>1585209</v>
      </c>
      <c r="H1304" s="126"/>
      <c r="I1304" s="130" t="s">
        <v>4819</v>
      </c>
      <c r="J1304" s="126"/>
      <c r="K1304" s="126"/>
      <c r="L1304" s="126"/>
      <c r="M1304" s="126"/>
      <c r="N1304" s="216">
        <v>0</v>
      </c>
      <c r="O1304" s="216">
        <v>109090.8</v>
      </c>
      <c r="P1304" s="126" t="s">
        <v>1318</v>
      </c>
    </row>
    <row r="1305" spans="1:16" ht="51">
      <c r="A1305" s="126">
        <v>86</v>
      </c>
      <c r="B1305" s="126"/>
      <c r="C1305" s="127" t="s">
        <v>711</v>
      </c>
      <c r="D1305" s="121">
        <v>43105</v>
      </c>
      <c r="E1305" s="122" t="s">
        <v>2739</v>
      </c>
      <c r="F1305" s="122" t="s">
        <v>3</v>
      </c>
      <c r="G1305" s="122">
        <v>1585211</v>
      </c>
      <c r="H1305" s="126"/>
      <c r="I1305" s="130" t="s">
        <v>4820</v>
      </c>
      <c r="J1305" s="126"/>
      <c r="K1305" s="126"/>
      <c r="L1305" s="126"/>
      <c r="M1305" s="126"/>
      <c r="N1305" s="216">
        <v>0</v>
      </c>
      <c r="O1305" s="216">
        <v>781.89</v>
      </c>
      <c r="P1305" s="126" t="s">
        <v>1318</v>
      </c>
    </row>
    <row r="1306" spans="1:16" ht="51">
      <c r="A1306" s="126">
        <v>86</v>
      </c>
      <c r="B1306" s="126"/>
      <c r="C1306" s="127" t="s">
        <v>711</v>
      </c>
      <c r="D1306" s="121">
        <v>43105</v>
      </c>
      <c r="E1306" s="122" t="s">
        <v>2740</v>
      </c>
      <c r="F1306" s="122" t="s">
        <v>3</v>
      </c>
      <c r="G1306" s="122">
        <v>1585212</v>
      </c>
      <c r="H1306" s="126"/>
      <c r="I1306" s="130" t="s">
        <v>4821</v>
      </c>
      <c r="J1306" s="126"/>
      <c r="K1306" s="126"/>
      <c r="L1306" s="126"/>
      <c r="M1306" s="126"/>
      <c r="N1306" s="216">
        <v>0</v>
      </c>
      <c r="O1306" s="216">
        <v>2983.26</v>
      </c>
      <c r="P1306" s="126" t="s">
        <v>1318</v>
      </c>
    </row>
    <row r="1307" spans="1:16" ht="51">
      <c r="A1307" s="126">
        <v>86</v>
      </c>
      <c r="B1307" s="126"/>
      <c r="C1307" s="127" t="s">
        <v>711</v>
      </c>
      <c r="D1307" s="121">
        <v>43105</v>
      </c>
      <c r="E1307" s="122" t="s">
        <v>2741</v>
      </c>
      <c r="F1307" s="122" t="s">
        <v>3</v>
      </c>
      <c r="G1307" s="122">
        <v>1585214</v>
      </c>
      <c r="H1307" s="126"/>
      <c r="I1307" s="130" t="s">
        <v>4822</v>
      </c>
      <c r="J1307" s="126"/>
      <c r="K1307" s="126"/>
      <c r="L1307" s="126"/>
      <c r="M1307" s="126"/>
      <c r="N1307" s="216">
        <v>0</v>
      </c>
      <c r="O1307" s="216">
        <v>22.66</v>
      </c>
      <c r="P1307" s="126" t="s">
        <v>1318</v>
      </c>
    </row>
    <row r="1308" spans="1:16" ht="51">
      <c r="A1308" s="126">
        <v>86</v>
      </c>
      <c r="B1308" s="126"/>
      <c r="C1308" s="127" t="s">
        <v>711</v>
      </c>
      <c r="D1308" s="121">
        <v>43105</v>
      </c>
      <c r="E1308" s="122" t="s">
        <v>2742</v>
      </c>
      <c r="F1308" s="122" t="s">
        <v>3</v>
      </c>
      <c r="G1308" s="122">
        <v>1585216</v>
      </c>
      <c r="H1308" s="126"/>
      <c r="I1308" s="130" t="s">
        <v>4823</v>
      </c>
      <c r="J1308" s="126"/>
      <c r="K1308" s="126"/>
      <c r="L1308" s="126"/>
      <c r="M1308" s="126"/>
      <c r="N1308" s="216">
        <v>0</v>
      </c>
      <c r="O1308" s="216">
        <v>2.7</v>
      </c>
      <c r="P1308" s="126" t="s">
        <v>1318</v>
      </c>
    </row>
    <row r="1309" spans="1:16" ht="51">
      <c r="A1309" s="126">
        <v>35</v>
      </c>
      <c r="B1309" s="126"/>
      <c r="C1309" s="127" t="s">
        <v>697</v>
      </c>
      <c r="D1309" s="121">
        <v>43105</v>
      </c>
      <c r="E1309" s="122" t="s">
        <v>2743</v>
      </c>
      <c r="F1309" s="122" t="s">
        <v>3</v>
      </c>
      <c r="G1309" s="122">
        <v>1585218</v>
      </c>
      <c r="H1309" s="126"/>
      <c r="I1309" s="130" t="s">
        <v>4824</v>
      </c>
      <c r="J1309" s="126"/>
      <c r="K1309" s="126"/>
      <c r="L1309" s="126"/>
      <c r="M1309" s="126"/>
      <c r="N1309" s="216">
        <v>0</v>
      </c>
      <c r="O1309" s="216">
        <v>1890</v>
      </c>
      <c r="P1309" s="126" t="s">
        <v>1318</v>
      </c>
    </row>
    <row r="1310" spans="1:16" ht="51">
      <c r="A1310" s="126">
        <v>35</v>
      </c>
      <c r="B1310" s="126"/>
      <c r="C1310" s="127" t="s">
        <v>697</v>
      </c>
      <c r="D1310" s="121">
        <v>43105</v>
      </c>
      <c r="E1310" s="122" t="s">
        <v>2744</v>
      </c>
      <c r="F1310" s="122" t="s">
        <v>3</v>
      </c>
      <c r="G1310" s="122">
        <v>1585219</v>
      </c>
      <c r="H1310" s="126"/>
      <c r="I1310" s="130" t="s">
        <v>4825</v>
      </c>
      <c r="J1310" s="126"/>
      <c r="K1310" s="126"/>
      <c r="L1310" s="126"/>
      <c r="M1310" s="126"/>
      <c r="N1310" s="216">
        <v>0</v>
      </c>
      <c r="O1310" s="216">
        <v>2502</v>
      </c>
      <c r="P1310" s="126" t="s">
        <v>1318</v>
      </c>
    </row>
    <row r="1311" spans="1:16" ht="51">
      <c r="A1311" s="126">
        <v>523</v>
      </c>
      <c r="B1311" s="126"/>
      <c r="C1311" s="127" t="s">
        <v>846</v>
      </c>
      <c r="D1311" s="121">
        <v>43105</v>
      </c>
      <c r="E1311" s="122" t="s">
        <v>2745</v>
      </c>
      <c r="F1311" s="122" t="s">
        <v>3</v>
      </c>
      <c r="G1311" s="122">
        <v>1585232</v>
      </c>
      <c r="H1311" s="126"/>
      <c r="I1311" s="130" t="s">
        <v>4826</v>
      </c>
      <c r="J1311" s="126"/>
      <c r="K1311" s="126"/>
      <c r="L1311" s="126"/>
      <c r="M1311" s="126"/>
      <c r="N1311" s="216">
        <v>0</v>
      </c>
      <c r="O1311" s="216">
        <v>2088</v>
      </c>
      <c r="P1311" s="126" t="s">
        <v>1318</v>
      </c>
    </row>
    <row r="1312" spans="1:16" ht="51">
      <c r="A1312" s="126">
        <v>682</v>
      </c>
      <c r="B1312" s="126"/>
      <c r="C1312" s="127" t="s">
        <v>868</v>
      </c>
      <c r="D1312" s="121">
        <v>43105</v>
      </c>
      <c r="E1312" s="122" t="s">
        <v>2746</v>
      </c>
      <c r="F1312" s="122" t="s">
        <v>3</v>
      </c>
      <c r="G1312" s="122">
        <v>1585294</v>
      </c>
      <c r="H1312" s="126"/>
      <c r="I1312" s="130" t="s">
        <v>4827</v>
      </c>
      <c r="J1312" s="126"/>
      <c r="K1312" s="126"/>
      <c r="L1312" s="126"/>
      <c r="M1312" s="126"/>
      <c r="N1312" s="216">
        <v>0</v>
      </c>
      <c r="O1312" s="216">
        <v>1299</v>
      </c>
      <c r="P1312" s="126" t="s">
        <v>1318</v>
      </c>
    </row>
    <row r="1313" spans="1:16" ht="63.75">
      <c r="A1313" s="126">
        <v>25</v>
      </c>
      <c r="B1313" s="126"/>
      <c r="C1313" s="127" t="s">
        <v>695</v>
      </c>
      <c r="D1313" s="121">
        <v>43105</v>
      </c>
      <c r="E1313" s="122" t="s">
        <v>2747</v>
      </c>
      <c r="F1313" s="122" t="s">
        <v>3</v>
      </c>
      <c r="G1313" s="122">
        <v>1585308</v>
      </c>
      <c r="H1313" s="126"/>
      <c r="I1313" s="130" t="s">
        <v>4828</v>
      </c>
      <c r="J1313" s="126"/>
      <c r="K1313" s="126"/>
      <c r="L1313" s="126"/>
      <c r="M1313" s="126"/>
      <c r="N1313" s="216">
        <v>0</v>
      </c>
      <c r="O1313" s="216">
        <v>6533.21</v>
      </c>
      <c r="P1313" s="126" t="s">
        <v>1318</v>
      </c>
    </row>
    <row r="1314" spans="1:16" ht="51">
      <c r="A1314" s="126">
        <v>290</v>
      </c>
      <c r="B1314" s="126"/>
      <c r="C1314" s="127" t="s">
        <v>794</v>
      </c>
      <c r="D1314" s="121">
        <v>43105</v>
      </c>
      <c r="E1314" s="122" t="s">
        <v>2748</v>
      </c>
      <c r="F1314" s="122" t="s">
        <v>3</v>
      </c>
      <c r="G1314" s="122">
        <v>1585096</v>
      </c>
      <c r="H1314" s="126"/>
      <c r="I1314" s="130" t="s">
        <v>4829</v>
      </c>
      <c r="J1314" s="126"/>
      <c r="K1314" s="126"/>
      <c r="L1314" s="126"/>
      <c r="M1314" s="126"/>
      <c r="N1314" s="216">
        <v>0</v>
      </c>
      <c r="O1314" s="216">
        <v>800</v>
      </c>
      <c r="P1314" s="126" t="s">
        <v>1318</v>
      </c>
    </row>
    <row r="1315" spans="1:16" ht="51">
      <c r="A1315" s="126" t="s">
        <v>620</v>
      </c>
      <c r="B1315" s="126"/>
      <c r="C1315" s="127" t="s">
        <v>714</v>
      </c>
      <c r="D1315" s="121">
        <v>43105</v>
      </c>
      <c r="E1315" s="122" t="s">
        <v>2749</v>
      </c>
      <c r="F1315" s="122" t="s">
        <v>3</v>
      </c>
      <c r="G1315" s="122">
        <v>1585102</v>
      </c>
      <c r="H1315" s="126"/>
      <c r="I1315" s="130" t="s">
        <v>4830</v>
      </c>
      <c r="J1315" s="126"/>
      <c r="K1315" s="126"/>
      <c r="L1315" s="126"/>
      <c r="M1315" s="126"/>
      <c r="N1315" s="216">
        <v>0</v>
      </c>
      <c r="O1315" s="216">
        <v>1692.23</v>
      </c>
      <c r="P1315" s="126" t="s">
        <v>1318</v>
      </c>
    </row>
    <row r="1316" spans="1:16" ht="38.25">
      <c r="A1316" s="126">
        <v>35</v>
      </c>
      <c r="B1316" s="126"/>
      <c r="C1316" s="127" t="s">
        <v>697</v>
      </c>
      <c r="D1316" s="121">
        <v>43105</v>
      </c>
      <c r="E1316" s="122" t="s">
        <v>2750</v>
      </c>
      <c r="F1316" s="122" t="s">
        <v>3</v>
      </c>
      <c r="G1316" s="122">
        <v>1585110</v>
      </c>
      <c r="H1316" s="126"/>
      <c r="I1316" s="130" t="s">
        <v>1386</v>
      </c>
      <c r="J1316" s="126"/>
      <c r="K1316" s="126"/>
      <c r="L1316" s="126"/>
      <c r="M1316" s="126"/>
      <c r="N1316" s="216">
        <v>0</v>
      </c>
      <c r="O1316" s="216">
        <v>460</v>
      </c>
      <c r="P1316" s="126" t="s">
        <v>1318</v>
      </c>
    </row>
    <row r="1317" spans="1:16" ht="51">
      <c r="A1317" s="126" t="s">
        <v>620</v>
      </c>
      <c r="B1317" s="126"/>
      <c r="C1317" s="127" t="s">
        <v>714</v>
      </c>
      <c r="D1317" s="121">
        <v>43105</v>
      </c>
      <c r="E1317" s="122" t="s">
        <v>2751</v>
      </c>
      <c r="F1317" s="122" t="s">
        <v>3</v>
      </c>
      <c r="G1317" s="122">
        <v>1585141</v>
      </c>
      <c r="H1317" s="126"/>
      <c r="I1317" s="130" t="s">
        <v>4831</v>
      </c>
      <c r="J1317" s="126"/>
      <c r="K1317" s="126"/>
      <c r="L1317" s="126"/>
      <c r="M1317" s="126"/>
      <c r="N1317" s="216">
        <v>0</v>
      </c>
      <c r="O1317" s="216">
        <v>24842.45</v>
      </c>
      <c r="P1317" s="126" t="s">
        <v>1318</v>
      </c>
    </row>
    <row r="1318" spans="1:16" ht="51">
      <c r="A1318" s="126" t="s">
        <v>620</v>
      </c>
      <c r="B1318" s="126"/>
      <c r="C1318" s="127" t="s">
        <v>714</v>
      </c>
      <c r="D1318" s="121">
        <v>43105</v>
      </c>
      <c r="E1318" s="122" t="s">
        <v>2752</v>
      </c>
      <c r="F1318" s="122" t="s">
        <v>3</v>
      </c>
      <c r="G1318" s="122">
        <v>1585148</v>
      </c>
      <c r="H1318" s="126"/>
      <c r="I1318" s="130" t="s">
        <v>4832</v>
      </c>
      <c r="J1318" s="126"/>
      <c r="K1318" s="126"/>
      <c r="L1318" s="126"/>
      <c r="M1318" s="126"/>
      <c r="N1318" s="216">
        <v>0</v>
      </c>
      <c r="O1318" s="216">
        <v>1506</v>
      </c>
      <c r="P1318" s="126" t="s">
        <v>1318</v>
      </c>
    </row>
    <row r="1319" spans="1:16" ht="51">
      <c r="A1319" s="126">
        <v>46</v>
      </c>
      <c r="B1319" s="126"/>
      <c r="C1319" s="127" t="s">
        <v>699</v>
      </c>
      <c r="D1319" s="121">
        <v>43105</v>
      </c>
      <c r="E1319" s="122" t="s">
        <v>2753</v>
      </c>
      <c r="F1319" s="122" t="s">
        <v>3</v>
      </c>
      <c r="G1319" s="122">
        <v>1585157</v>
      </c>
      <c r="H1319" s="126"/>
      <c r="I1319" s="130" t="s">
        <v>4833</v>
      </c>
      <c r="J1319" s="126"/>
      <c r="K1319" s="126"/>
      <c r="L1319" s="126"/>
      <c r="M1319" s="126"/>
      <c r="N1319" s="216">
        <v>0</v>
      </c>
      <c r="O1319" s="216">
        <v>111.3</v>
      </c>
      <c r="P1319" s="126" t="s">
        <v>1318</v>
      </c>
    </row>
    <row r="1320" spans="1:16" ht="51">
      <c r="A1320" s="126">
        <v>650</v>
      </c>
      <c r="B1320" s="126"/>
      <c r="C1320" s="127" t="s">
        <v>233</v>
      </c>
      <c r="D1320" s="121">
        <v>43105</v>
      </c>
      <c r="E1320" s="122" t="s">
        <v>2754</v>
      </c>
      <c r="F1320" s="122" t="s">
        <v>3</v>
      </c>
      <c r="G1320" s="122">
        <v>1585158</v>
      </c>
      <c r="H1320" s="126"/>
      <c r="I1320" s="130" t="s">
        <v>4834</v>
      </c>
      <c r="J1320" s="126"/>
      <c r="K1320" s="126"/>
      <c r="L1320" s="126"/>
      <c r="M1320" s="126"/>
      <c r="N1320" s="216">
        <v>0</v>
      </c>
      <c r="O1320" s="216">
        <v>206.28</v>
      </c>
      <c r="P1320" s="126" t="s">
        <v>1318</v>
      </c>
    </row>
    <row r="1321" spans="1:16" ht="51">
      <c r="A1321" s="126" t="s">
        <v>620</v>
      </c>
      <c r="B1321" s="126"/>
      <c r="C1321" s="127" t="s">
        <v>714</v>
      </c>
      <c r="D1321" s="121">
        <v>43105</v>
      </c>
      <c r="E1321" s="122" t="s">
        <v>2755</v>
      </c>
      <c r="F1321" s="122" t="s">
        <v>3</v>
      </c>
      <c r="G1321" s="122">
        <v>1585161</v>
      </c>
      <c r="H1321" s="126"/>
      <c r="I1321" s="130" t="s">
        <v>1397</v>
      </c>
      <c r="J1321" s="126"/>
      <c r="K1321" s="126"/>
      <c r="L1321" s="126"/>
      <c r="M1321" s="126"/>
      <c r="N1321" s="216">
        <v>0</v>
      </c>
      <c r="O1321" s="216">
        <v>390</v>
      </c>
      <c r="P1321" s="126" t="s">
        <v>1318</v>
      </c>
    </row>
    <row r="1322" spans="1:16" ht="51">
      <c r="A1322" s="126" t="s">
        <v>620</v>
      </c>
      <c r="B1322" s="126"/>
      <c r="C1322" s="127" t="s">
        <v>714</v>
      </c>
      <c r="D1322" s="121">
        <v>43105</v>
      </c>
      <c r="E1322" s="122" t="s">
        <v>2756</v>
      </c>
      <c r="F1322" s="122" t="s">
        <v>3</v>
      </c>
      <c r="G1322" s="122">
        <v>1585165</v>
      </c>
      <c r="H1322" s="126"/>
      <c r="I1322" s="130" t="s">
        <v>1397</v>
      </c>
      <c r="J1322" s="126"/>
      <c r="K1322" s="126"/>
      <c r="L1322" s="126"/>
      <c r="M1322" s="126"/>
      <c r="N1322" s="216">
        <v>0</v>
      </c>
      <c r="O1322" s="216">
        <v>390</v>
      </c>
      <c r="P1322" s="126" t="s">
        <v>1318</v>
      </c>
    </row>
    <row r="1323" spans="1:16" ht="51">
      <c r="A1323" s="126" t="s">
        <v>620</v>
      </c>
      <c r="B1323" s="126"/>
      <c r="C1323" s="127" t="s">
        <v>714</v>
      </c>
      <c r="D1323" s="121">
        <v>43105</v>
      </c>
      <c r="E1323" s="122" t="s">
        <v>2757</v>
      </c>
      <c r="F1323" s="122" t="s">
        <v>3</v>
      </c>
      <c r="G1323" s="122">
        <v>1585168</v>
      </c>
      <c r="H1323" s="126"/>
      <c r="I1323" s="130" t="s">
        <v>1388</v>
      </c>
      <c r="J1323" s="126"/>
      <c r="K1323" s="126"/>
      <c r="L1323" s="126"/>
      <c r="M1323" s="126"/>
      <c r="N1323" s="216">
        <v>0</v>
      </c>
      <c r="O1323" s="216">
        <v>1277</v>
      </c>
      <c r="P1323" s="126" t="s">
        <v>1318</v>
      </c>
    </row>
    <row r="1324" spans="1:16" ht="51">
      <c r="A1324" s="126">
        <v>15</v>
      </c>
      <c r="B1324" s="126"/>
      <c r="C1324" s="127" t="s">
        <v>692</v>
      </c>
      <c r="D1324" s="121">
        <v>43105</v>
      </c>
      <c r="E1324" s="122" t="s">
        <v>2758</v>
      </c>
      <c r="F1324" s="122" t="s">
        <v>3</v>
      </c>
      <c r="G1324" s="122">
        <v>1585198</v>
      </c>
      <c r="H1324" s="126"/>
      <c r="I1324" s="130" t="s">
        <v>4835</v>
      </c>
      <c r="J1324" s="126"/>
      <c r="K1324" s="126"/>
      <c r="L1324" s="126"/>
      <c r="M1324" s="126"/>
      <c r="N1324" s="216">
        <v>0</v>
      </c>
      <c r="O1324" s="216">
        <v>1814</v>
      </c>
      <c r="P1324" s="126" t="s">
        <v>1318</v>
      </c>
    </row>
    <row r="1325" spans="1:16" ht="51">
      <c r="A1325" s="126" t="s">
        <v>620</v>
      </c>
      <c r="B1325" s="126"/>
      <c r="C1325" s="127" t="s">
        <v>714</v>
      </c>
      <c r="D1325" s="121">
        <v>43105</v>
      </c>
      <c r="E1325" s="122" t="s">
        <v>2759</v>
      </c>
      <c r="F1325" s="122" t="s">
        <v>3</v>
      </c>
      <c r="G1325" s="122">
        <v>1585239</v>
      </c>
      <c r="H1325" s="126"/>
      <c r="I1325" s="130" t="s">
        <v>1408</v>
      </c>
      <c r="J1325" s="126"/>
      <c r="K1325" s="126"/>
      <c r="L1325" s="126"/>
      <c r="M1325" s="126"/>
      <c r="N1325" s="216">
        <v>0</v>
      </c>
      <c r="O1325" s="216">
        <v>150</v>
      </c>
      <c r="P1325" s="126" t="s">
        <v>1318</v>
      </c>
    </row>
    <row r="1326" spans="1:16" ht="38.25">
      <c r="A1326" s="126">
        <v>15</v>
      </c>
      <c r="B1326" s="126"/>
      <c r="C1326" s="127" t="s">
        <v>692</v>
      </c>
      <c r="D1326" s="121">
        <v>43105</v>
      </c>
      <c r="E1326" s="122" t="s">
        <v>2760</v>
      </c>
      <c r="F1326" s="122" t="s">
        <v>3</v>
      </c>
      <c r="G1326" s="122">
        <v>1585245</v>
      </c>
      <c r="H1326" s="126"/>
      <c r="I1326" s="130" t="s">
        <v>4836</v>
      </c>
      <c r="J1326" s="126"/>
      <c r="K1326" s="126"/>
      <c r="L1326" s="126"/>
      <c r="M1326" s="126"/>
      <c r="N1326" s="216">
        <v>0</v>
      </c>
      <c r="O1326" s="216">
        <v>5</v>
      </c>
      <c r="P1326" s="126" t="s">
        <v>1318</v>
      </c>
    </row>
    <row r="1327" spans="1:16" ht="51">
      <c r="A1327" s="126">
        <v>132</v>
      </c>
      <c r="B1327" s="126"/>
      <c r="C1327" s="127" t="s">
        <v>729</v>
      </c>
      <c r="D1327" s="121">
        <v>43105</v>
      </c>
      <c r="E1327" s="122" t="s">
        <v>2761</v>
      </c>
      <c r="F1327" s="122" t="s">
        <v>3</v>
      </c>
      <c r="G1327" s="122">
        <v>1585246</v>
      </c>
      <c r="H1327" s="126"/>
      <c r="I1327" s="130" t="s">
        <v>4837</v>
      </c>
      <c r="J1327" s="126"/>
      <c r="K1327" s="126"/>
      <c r="L1327" s="126"/>
      <c r="M1327" s="126"/>
      <c r="N1327" s="216">
        <v>0</v>
      </c>
      <c r="O1327" s="216">
        <v>56</v>
      </c>
      <c r="P1327" s="126" t="s">
        <v>1318</v>
      </c>
    </row>
    <row r="1328" spans="1:16" ht="38.25">
      <c r="A1328" s="126">
        <v>15</v>
      </c>
      <c r="B1328" s="126"/>
      <c r="C1328" s="127" t="s">
        <v>692</v>
      </c>
      <c r="D1328" s="121">
        <v>43105</v>
      </c>
      <c r="E1328" s="122" t="s">
        <v>2762</v>
      </c>
      <c r="F1328" s="122" t="s">
        <v>3</v>
      </c>
      <c r="G1328" s="122">
        <v>1585247</v>
      </c>
      <c r="H1328" s="126"/>
      <c r="I1328" s="130" t="s">
        <v>4838</v>
      </c>
      <c r="J1328" s="126"/>
      <c r="K1328" s="126"/>
      <c r="L1328" s="126"/>
      <c r="M1328" s="126"/>
      <c r="N1328" s="216">
        <v>0</v>
      </c>
      <c r="O1328" s="216">
        <v>36</v>
      </c>
      <c r="P1328" s="126" t="s">
        <v>1318</v>
      </c>
    </row>
    <row r="1329" spans="1:16" ht="38.25">
      <c r="A1329" s="126">
        <v>650</v>
      </c>
      <c r="B1329" s="126"/>
      <c r="C1329" s="127" t="s">
        <v>233</v>
      </c>
      <c r="D1329" s="121">
        <v>43105</v>
      </c>
      <c r="E1329" s="122" t="s">
        <v>2763</v>
      </c>
      <c r="F1329" s="122" t="s">
        <v>3</v>
      </c>
      <c r="G1329" s="122">
        <v>1585249</v>
      </c>
      <c r="H1329" s="126"/>
      <c r="I1329" s="130" t="s">
        <v>4839</v>
      </c>
      <c r="J1329" s="126"/>
      <c r="K1329" s="126"/>
      <c r="L1329" s="126"/>
      <c r="M1329" s="126"/>
      <c r="N1329" s="216">
        <v>0</v>
      </c>
      <c r="O1329" s="216">
        <v>6812</v>
      </c>
      <c r="P1329" s="126" t="s">
        <v>1318</v>
      </c>
    </row>
    <row r="1330" spans="1:16" ht="51">
      <c r="A1330" s="126" t="s">
        <v>620</v>
      </c>
      <c r="B1330" s="126"/>
      <c r="C1330" s="127" t="s">
        <v>714</v>
      </c>
      <c r="D1330" s="121">
        <v>43105</v>
      </c>
      <c r="E1330" s="122" t="s">
        <v>2764</v>
      </c>
      <c r="F1330" s="122" t="s">
        <v>3</v>
      </c>
      <c r="G1330" s="122">
        <v>1585255</v>
      </c>
      <c r="H1330" s="126"/>
      <c r="I1330" s="130" t="s">
        <v>4840</v>
      </c>
      <c r="J1330" s="126"/>
      <c r="K1330" s="126"/>
      <c r="L1330" s="126"/>
      <c r="M1330" s="126"/>
      <c r="N1330" s="216">
        <v>0</v>
      </c>
      <c r="O1330" s="216">
        <v>352.74</v>
      </c>
      <c r="P1330" s="126" t="s">
        <v>1318</v>
      </c>
    </row>
    <row r="1331" spans="1:16" ht="38.25">
      <c r="A1331" s="126">
        <v>20</v>
      </c>
      <c r="B1331" s="126"/>
      <c r="C1331" s="127" t="s">
        <v>694</v>
      </c>
      <c r="D1331" s="121">
        <v>43105</v>
      </c>
      <c r="E1331" s="122" t="s">
        <v>2765</v>
      </c>
      <c r="F1331" s="122" t="s">
        <v>3</v>
      </c>
      <c r="G1331" s="122">
        <v>1585288</v>
      </c>
      <c r="H1331" s="126"/>
      <c r="I1331" s="130" t="s">
        <v>4841</v>
      </c>
      <c r="J1331" s="126"/>
      <c r="K1331" s="126"/>
      <c r="L1331" s="126"/>
      <c r="M1331" s="126"/>
      <c r="N1331" s="216">
        <v>0</v>
      </c>
      <c r="O1331" s="216">
        <v>1038.8</v>
      </c>
      <c r="P1331" s="126" t="s">
        <v>1318</v>
      </c>
    </row>
    <row r="1332" spans="1:16" ht="51">
      <c r="A1332" s="126">
        <v>526</v>
      </c>
      <c r="B1332" s="126"/>
      <c r="C1332" s="127" t="s">
        <v>847</v>
      </c>
      <c r="D1332" s="121">
        <v>43105</v>
      </c>
      <c r="E1332" s="122" t="s">
        <v>2766</v>
      </c>
      <c r="F1332" s="122" t="s">
        <v>3</v>
      </c>
      <c r="G1332" s="122">
        <v>1585289</v>
      </c>
      <c r="H1332" s="126"/>
      <c r="I1332" s="130" t="s">
        <v>4842</v>
      </c>
      <c r="J1332" s="126"/>
      <c r="K1332" s="126"/>
      <c r="L1332" s="126"/>
      <c r="M1332" s="126"/>
      <c r="N1332" s="216">
        <v>0</v>
      </c>
      <c r="O1332" s="216">
        <v>65</v>
      </c>
      <c r="P1332" s="126" t="s">
        <v>1318</v>
      </c>
    </row>
    <row r="1333" spans="1:16" ht="63.75">
      <c r="A1333" s="126" t="s">
        <v>620</v>
      </c>
      <c r="B1333" s="126"/>
      <c r="C1333" s="127" t="s">
        <v>714</v>
      </c>
      <c r="D1333" s="121">
        <v>43105</v>
      </c>
      <c r="E1333" s="122" t="s">
        <v>2767</v>
      </c>
      <c r="F1333" s="122" t="s">
        <v>3</v>
      </c>
      <c r="G1333" s="122">
        <v>1585298</v>
      </c>
      <c r="H1333" s="126"/>
      <c r="I1333" s="130" t="s">
        <v>4843</v>
      </c>
      <c r="J1333" s="126"/>
      <c r="K1333" s="126"/>
      <c r="L1333" s="126"/>
      <c r="M1333" s="126"/>
      <c r="N1333" s="216">
        <v>0</v>
      </c>
      <c r="O1333" s="216">
        <v>7245.42</v>
      </c>
      <c r="P1333" s="126" t="s">
        <v>1318</v>
      </c>
    </row>
    <row r="1334" spans="1:16" ht="51">
      <c r="A1334" s="126">
        <v>20</v>
      </c>
      <c r="B1334" s="126"/>
      <c r="C1334" s="127" t="s">
        <v>694</v>
      </c>
      <c r="D1334" s="121">
        <v>43105</v>
      </c>
      <c r="E1334" s="122" t="s">
        <v>2768</v>
      </c>
      <c r="F1334" s="122" t="s">
        <v>3</v>
      </c>
      <c r="G1334" s="122">
        <v>1585300</v>
      </c>
      <c r="H1334" s="126"/>
      <c r="I1334" s="130" t="s">
        <v>4844</v>
      </c>
      <c r="J1334" s="126"/>
      <c r="K1334" s="126"/>
      <c r="L1334" s="126"/>
      <c r="M1334" s="126"/>
      <c r="N1334" s="216">
        <v>0</v>
      </c>
      <c r="O1334" s="216">
        <v>1</v>
      </c>
      <c r="P1334" s="126" t="s">
        <v>1318</v>
      </c>
    </row>
    <row r="1335" spans="1:16" ht="51">
      <c r="A1335" s="126" t="s">
        <v>620</v>
      </c>
      <c r="B1335" s="126"/>
      <c r="C1335" s="127" t="s">
        <v>714</v>
      </c>
      <c r="D1335" s="121">
        <v>43105</v>
      </c>
      <c r="E1335" s="122" t="s">
        <v>2769</v>
      </c>
      <c r="F1335" s="122" t="s">
        <v>3</v>
      </c>
      <c r="G1335" s="122">
        <v>1585304</v>
      </c>
      <c r="H1335" s="126"/>
      <c r="I1335" s="130" t="s">
        <v>1384</v>
      </c>
      <c r="J1335" s="126"/>
      <c r="K1335" s="126"/>
      <c r="L1335" s="126"/>
      <c r="M1335" s="126"/>
      <c r="N1335" s="216">
        <v>0</v>
      </c>
      <c r="O1335" s="216">
        <v>3400</v>
      </c>
      <c r="P1335" s="126" t="s">
        <v>1318</v>
      </c>
    </row>
    <row r="1336" spans="1:16" ht="38.25">
      <c r="A1336" s="126">
        <v>16</v>
      </c>
      <c r="B1336" s="126"/>
      <c r="C1336" s="127" t="s">
        <v>693</v>
      </c>
      <c r="D1336" s="121">
        <v>43105</v>
      </c>
      <c r="E1336" s="122" t="s">
        <v>2770</v>
      </c>
      <c r="F1336" s="122" t="s">
        <v>3</v>
      </c>
      <c r="G1336" s="122">
        <v>1585305</v>
      </c>
      <c r="H1336" s="126"/>
      <c r="I1336" s="130" t="s">
        <v>4845</v>
      </c>
      <c r="J1336" s="126"/>
      <c r="K1336" s="126"/>
      <c r="L1336" s="126"/>
      <c r="M1336" s="126"/>
      <c r="N1336" s="216">
        <v>0</v>
      </c>
      <c r="O1336" s="216">
        <v>1893.4</v>
      </c>
      <c r="P1336" s="126" t="s">
        <v>1318</v>
      </c>
    </row>
    <row r="1337" spans="1:16" ht="51">
      <c r="A1337" s="126" t="s">
        <v>620</v>
      </c>
      <c r="B1337" s="126"/>
      <c r="C1337" s="127" t="s">
        <v>714</v>
      </c>
      <c r="D1337" s="121">
        <v>43105</v>
      </c>
      <c r="E1337" s="122" t="s">
        <v>2771</v>
      </c>
      <c r="F1337" s="122" t="s">
        <v>3</v>
      </c>
      <c r="G1337" s="122">
        <v>1585306</v>
      </c>
      <c r="H1337" s="126"/>
      <c r="I1337" s="130" t="s">
        <v>1380</v>
      </c>
      <c r="J1337" s="126"/>
      <c r="K1337" s="126"/>
      <c r="L1337" s="126"/>
      <c r="M1337" s="126"/>
      <c r="N1337" s="216">
        <v>0</v>
      </c>
      <c r="O1337" s="216">
        <v>1713</v>
      </c>
      <c r="P1337" s="126" t="s">
        <v>1318</v>
      </c>
    </row>
    <row r="1338" spans="1:16" ht="38.25">
      <c r="A1338" s="126">
        <v>15</v>
      </c>
      <c r="B1338" s="126"/>
      <c r="C1338" s="127" t="s">
        <v>692</v>
      </c>
      <c r="D1338" s="121">
        <v>43105</v>
      </c>
      <c r="E1338" s="122" t="s">
        <v>2772</v>
      </c>
      <c r="F1338" s="122" t="s">
        <v>3</v>
      </c>
      <c r="G1338" s="122">
        <v>1585376</v>
      </c>
      <c r="H1338" s="126"/>
      <c r="I1338" s="130" t="s">
        <v>4846</v>
      </c>
      <c r="J1338" s="126"/>
      <c r="K1338" s="126"/>
      <c r="L1338" s="126"/>
      <c r="M1338" s="126"/>
      <c r="N1338" s="216">
        <v>0</v>
      </c>
      <c r="O1338" s="216">
        <v>11</v>
      </c>
      <c r="P1338" s="126" t="s">
        <v>1318</v>
      </c>
    </row>
    <row r="1339" spans="1:16" ht="51">
      <c r="A1339" s="126" t="s">
        <v>620</v>
      </c>
      <c r="B1339" s="126"/>
      <c r="C1339" s="127" t="s">
        <v>714</v>
      </c>
      <c r="D1339" s="121">
        <v>43105</v>
      </c>
      <c r="E1339" s="122" t="s">
        <v>2773</v>
      </c>
      <c r="F1339" s="122" t="s">
        <v>3</v>
      </c>
      <c r="G1339" s="122">
        <v>1585384</v>
      </c>
      <c r="H1339" s="126"/>
      <c r="I1339" s="130" t="s">
        <v>4847</v>
      </c>
      <c r="J1339" s="126"/>
      <c r="K1339" s="126"/>
      <c r="L1339" s="126"/>
      <c r="M1339" s="126"/>
      <c r="N1339" s="216">
        <v>0</v>
      </c>
      <c r="O1339" s="216">
        <v>1176.83</v>
      </c>
      <c r="P1339" s="126" t="s">
        <v>1318</v>
      </c>
    </row>
    <row r="1340" spans="1:16" ht="63.75">
      <c r="A1340" s="126">
        <v>48</v>
      </c>
      <c r="B1340" s="126"/>
      <c r="C1340" s="127" t="s">
        <v>701</v>
      </c>
      <c r="D1340" s="121">
        <v>43105</v>
      </c>
      <c r="E1340" s="122" t="s">
        <v>2774</v>
      </c>
      <c r="F1340" s="122" t="s">
        <v>3</v>
      </c>
      <c r="G1340" s="122">
        <v>1585386</v>
      </c>
      <c r="H1340" s="126"/>
      <c r="I1340" s="130" t="s">
        <v>4848</v>
      </c>
      <c r="J1340" s="126"/>
      <c r="K1340" s="126"/>
      <c r="L1340" s="126"/>
      <c r="M1340" s="126"/>
      <c r="N1340" s="216">
        <v>0</v>
      </c>
      <c r="O1340" s="216">
        <v>20861.849999999999</v>
      </c>
      <c r="P1340" s="126" t="s">
        <v>1318</v>
      </c>
    </row>
    <row r="1341" spans="1:16" ht="51">
      <c r="A1341" s="126" t="s">
        <v>620</v>
      </c>
      <c r="B1341" s="126"/>
      <c r="C1341" s="127" t="s">
        <v>714</v>
      </c>
      <c r="D1341" s="121">
        <v>43105</v>
      </c>
      <c r="E1341" s="122" t="s">
        <v>2775</v>
      </c>
      <c r="F1341" s="122" t="s">
        <v>3</v>
      </c>
      <c r="G1341" s="122">
        <v>1585392</v>
      </c>
      <c r="H1341" s="126"/>
      <c r="I1341" s="130" t="s">
        <v>4849</v>
      </c>
      <c r="J1341" s="126"/>
      <c r="K1341" s="126"/>
      <c r="L1341" s="126"/>
      <c r="M1341" s="126"/>
      <c r="N1341" s="216">
        <v>0</v>
      </c>
      <c r="O1341" s="216">
        <v>742</v>
      </c>
      <c r="P1341" s="126" t="s">
        <v>1318</v>
      </c>
    </row>
    <row r="1342" spans="1:16" ht="51">
      <c r="A1342" s="126">
        <v>46</v>
      </c>
      <c r="B1342" s="126"/>
      <c r="C1342" s="127" t="s">
        <v>699</v>
      </c>
      <c r="D1342" s="121">
        <v>43105</v>
      </c>
      <c r="E1342" s="122" t="s">
        <v>2776</v>
      </c>
      <c r="F1342" s="122" t="s">
        <v>3</v>
      </c>
      <c r="G1342" s="122">
        <v>1585396</v>
      </c>
      <c r="H1342" s="126"/>
      <c r="I1342" s="130" t="s">
        <v>4850</v>
      </c>
      <c r="J1342" s="126"/>
      <c r="K1342" s="126"/>
      <c r="L1342" s="126"/>
      <c r="M1342" s="126"/>
      <c r="N1342" s="216">
        <v>0</v>
      </c>
      <c r="O1342" s="216">
        <v>60</v>
      </c>
      <c r="P1342" s="126" t="s">
        <v>1318</v>
      </c>
    </row>
    <row r="1343" spans="1:16" ht="51">
      <c r="A1343" s="126">
        <v>46</v>
      </c>
      <c r="B1343" s="126"/>
      <c r="C1343" s="127" t="s">
        <v>699</v>
      </c>
      <c r="D1343" s="121">
        <v>43105</v>
      </c>
      <c r="E1343" s="122" t="s">
        <v>2777</v>
      </c>
      <c r="F1343" s="122" t="s">
        <v>3</v>
      </c>
      <c r="G1343" s="122">
        <v>1585398</v>
      </c>
      <c r="H1343" s="126"/>
      <c r="I1343" s="130" t="s">
        <v>4850</v>
      </c>
      <c r="J1343" s="126"/>
      <c r="K1343" s="126"/>
      <c r="L1343" s="126"/>
      <c r="M1343" s="126"/>
      <c r="N1343" s="216">
        <v>0</v>
      </c>
      <c r="O1343" s="216">
        <v>37</v>
      </c>
      <c r="P1343" s="126" t="s">
        <v>1318</v>
      </c>
    </row>
    <row r="1344" spans="1:16" ht="51">
      <c r="A1344" s="126" t="s">
        <v>620</v>
      </c>
      <c r="B1344" s="126"/>
      <c r="C1344" s="127" t="s">
        <v>714</v>
      </c>
      <c r="D1344" s="121">
        <v>43105</v>
      </c>
      <c r="E1344" s="122" t="s">
        <v>2778</v>
      </c>
      <c r="F1344" s="122" t="s">
        <v>3</v>
      </c>
      <c r="G1344" s="122">
        <v>1585407</v>
      </c>
      <c r="H1344" s="126"/>
      <c r="I1344" s="130" t="s">
        <v>4851</v>
      </c>
      <c r="J1344" s="126"/>
      <c r="K1344" s="126"/>
      <c r="L1344" s="126"/>
      <c r="M1344" s="126"/>
      <c r="N1344" s="216">
        <v>0</v>
      </c>
      <c r="O1344" s="216">
        <v>800</v>
      </c>
      <c r="P1344" s="126" t="s">
        <v>1318</v>
      </c>
    </row>
    <row r="1345" spans="1:16" ht="38.25">
      <c r="A1345" s="126">
        <v>46</v>
      </c>
      <c r="B1345" s="126"/>
      <c r="C1345" s="127" t="s">
        <v>699</v>
      </c>
      <c r="D1345" s="121">
        <v>43105</v>
      </c>
      <c r="E1345" s="122" t="s">
        <v>2779</v>
      </c>
      <c r="F1345" s="122" t="s">
        <v>3</v>
      </c>
      <c r="G1345" s="122">
        <v>1585422</v>
      </c>
      <c r="H1345" s="126"/>
      <c r="I1345" s="130" t="s">
        <v>1411</v>
      </c>
      <c r="J1345" s="126"/>
      <c r="K1345" s="126"/>
      <c r="L1345" s="126"/>
      <c r="M1345" s="126"/>
      <c r="N1345" s="216">
        <v>0</v>
      </c>
      <c r="O1345" s="216">
        <v>5426</v>
      </c>
      <c r="P1345" s="126" t="s">
        <v>1318</v>
      </c>
    </row>
    <row r="1346" spans="1:16" ht="51">
      <c r="A1346" s="126">
        <v>291</v>
      </c>
      <c r="B1346" s="126"/>
      <c r="C1346" s="127" t="s">
        <v>795</v>
      </c>
      <c r="D1346" s="121">
        <v>43105</v>
      </c>
      <c r="E1346" s="122" t="s">
        <v>2780</v>
      </c>
      <c r="F1346" s="122" t="s">
        <v>3</v>
      </c>
      <c r="G1346" s="122">
        <v>1585428</v>
      </c>
      <c r="H1346" s="126"/>
      <c r="I1346" s="130" t="s">
        <v>4852</v>
      </c>
      <c r="J1346" s="126"/>
      <c r="K1346" s="126"/>
      <c r="L1346" s="126"/>
      <c r="M1346" s="126"/>
      <c r="N1346" s="216">
        <v>0</v>
      </c>
      <c r="O1346" s="216">
        <v>14905</v>
      </c>
      <c r="P1346" s="126" t="s">
        <v>1318</v>
      </c>
    </row>
    <row r="1347" spans="1:16" ht="51">
      <c r="A1347" s="126" t="s">
        <v>620</v>
      </c>
      <c r="B1347" s="126"/>
      <c r="C1347" s="127" t="s">
        <v>714</v>
      </c>
      <c r="D1347" s="121">
        <v>43105</v>
      </c>
      <c r="E1347" s="122" t="s">
        <v>2781</v>
      </c>
      <c r="F1347" s="122" t="s">
        <v>3</v>
      </c>
      <c r="G1347" s="122">
        <v>1585440</v>
      </c>
      <c r="H1347" s="126"/>
      <c r="I1347" s="130" t="s">
        <v>4853</v>
      </c>
      <c r="J1347" s="126"/>
      <c r="K1347" s="126"/>
      <c r="L1347" s="126"/>
      <c r="M1347" s="126"/>
      <c r="N1347" s="216">
        <v>0</v>
      </c>
      <c r="O1347" s="216">
        <v>8186</v>
      </c>
      <c r="P1347" s="126" t="s">
        <v>1318</v>
      </c>
    </row>
    <row r="1348" spans="1:16" ht="51">
      <c r="A1348" s="126">
        <v>46</v>
      </c>
      <c r="B1348" s="126"/>
      <c r="C1348" s="127" t="s">
        <v>699</v>
      </c>
      <c r="D1348" s="121">
        <v>43105</v>
      </c>
      <c r="E1348" s="122" t="s">
        <v>2782</v>
      </c>
      <c r="F1348" s="122" t="s">
        <v>3</v>
      </c>
      <c r="G1348" s="122">
        <v>1585441</v>
      </c>
      <c r="H1348" s="126"/>
      <c r="I1348" s="130" t="s">
        <v>4854</v>
      </c>
      <c r="J1348" s="126"/>
      <c r="K1348" s="126"/>
      <c r="L1348" s="126"/>
      <c r="M1348" s="126"/>
      <c r="N1348" s="216">
        <v>0</v>
      </c>
      <c r="O1348" s="216">
        <v>371</v>
      </c>
      <c r="P1348" s="126" t="s">
        <v>1318</v>
      </c>
    </row>
    <row r="1349" spans="1:16" ht="63.75">
      <c r="A1349" s="126">
        <v>46</v>
      </c>
      <c r="B1349" s="126"/>
      <c r="C1349" s="127" t="s">
        <v>699</v>
      </c>
      <c r="D1349" s="121">
        <v>43105</v>
      </c>
      <c r="E1349" s="122" t="s">
        <v>2783</v>
      </c>
      <c r="F1349" s="122" t="s">
        <v>3</v>
      </c>
      <c r="G1349" s="122">
        <v>1585443</v>
      </c>
      <c r="H1349" s="126"/>
      <c r="I1349" s="130" t="s">
        <v>4855</v>
      </c>
      <c r="J1349" s="126"/>
      <c r="K1349" s="126"/>
      <c r="L1349" s="126"/>
      <c r="M1349" s="126"/>
      <c r="N1349" s="216">
        <v>0</v>
      </c>
      <c r="O1349" s="216">
        <v>30.55</v>
      </c>
      <c r="P1349" s="126" t="s">
        <v>1318</v>
      </c>
    </row>
    <row r="1350" spans="1:16" ht="63.75">
      <c r="A1350" s="126" t="s">
        <v>620</v>
      </c>
      <c r="B1350" s="126"/>
      <c r="C1350" s="127" t="s">
        <v>714</v>
      </c>
      <c r="D1350" s="121">
        <v>43105</v>
      </c>
      <c r="E1350" s="122" t="s">
        <v>2784</v>
      </c>
      <c r="F1350" s="122" t="s">
        <v>3</v>
      </c>
      <c r="G1350" s="122">
        <v>1585445</v>
      </c>
      <c r="H1350" s="126"/>
      <c r="I1350" s="130" t="s">
        <v>4856</v>
      </c>
      <c r="J1350" s="126"/>
      <c r="K1350" s="126"/>
      <c r="L1350" s="126"/>
      <c r="M1350" s="126"/>
      <c r="N1350" s="216">
        <v>0</v>
      </c>
      <c r="O1350" s="216">
        <v>295.58999999999997</v>
      </c>
      <c r="P1350" s="126" t="s">
        <v>1318</v>
      </c>
    </row>
    <row r="1351" spans="1:16" ht="63.75">
      <c r="A1351" s="126" t="s">
        <v>620</v>
      </c>
      <c r="B1351" s="126"/>
      <c r="C1351" s="127" t="s">
        <v>714</v>
      </c>
      <c r="D1351" s="121">
        <v>43105</v>
      </c>
      <c r="E1351" s="122" t="s">
        <v>2785</v>
      </c>
      <c r="F1351" s="122" t="s">
        <v>3</v>
      </c>
      <c r="G1351" s="122">
        <v>1585447</v>
      </c>
      <c r="H1351" s="126"/>
      <c r="I1351" s="130" t="s">
        <v>4857</v>
      </c>
      <c r="J1351" s="126"/>
      <c r="K1351" s="126"/>
      <c r="L1351" s="126"/>
      <c r="M1351" s="126"/>
      <c r="N1351" s="216">
        <v>0</v>
      </c>
      <c r="O1351" s="216">
        <v>312.39</v>
      </c>
      <c r="P1351" s="126" t="s">
        <v>1318</v>
      </c>
    </row>
    <row r="1352" spans="1:16" ht="63.75">
      <c r="A1352" s="126">
        <v>46</v>
      </c>
      <c r="B1352" s="126"/>
      <c r="C1352" s="127" t="s">
        <v>699</v>
      </c>
      <c r="D1352" s="121">
        <v>43105</v>
      </c>
      <c r="E1352" s="122" t="s">
        <v>2786</v>
      </c>
      <c r="F1352" s="122" t="s">
        <v>3</v>
      </c>
      <c r="G1352" s="122">
        <v>1585449</v>
      </c>
      <c r="H1352" s="126"/>
      <c r="I1352" s="130" t="s">
        <v>4858</v>
      </c>
      <c r="J1352" s="126"/>
      <c r="K1352" s="126"/>
      <c r="L1352" s="126"/>
      <c r="M1352" s="126"/>
      <c r="N1352" s="216">
        <v>0</v>
      </c>
      <c r="O1352" s="216">
        <v>39</v>
      </c>
      <c r="P1352" s="126" t="s">
        <v>1318</v>
      </c>
    </row>
    <row r="1353" spans="1:16" ht="51">
      <c r="A1353" s="126" t="s">
        <v>620</v>
      </c>
      <c r="B1353" s="126"/>
      <c r="C1353" s="127" t="s">
        <v>714</v>
      </c>
      <c r="D1353" s="121">
        <v>43105</v>
      </c>
      <c r="E1353" s="122" t="s">
        <v>2787</v>
      </c>
      <c r="F1353" s="122" t="s">
        <v>3</v>
      </c>
      <c r="G1353" s="122">
        <v>1585482</v>
      </c>
      <c r="H1353" s="126"/>
      <c r="I1353" s="130" t="s">
        <v>4859</v>
      </c>
      <c r="J1353" s="126"/>
      <c r="K1353" s="126"/>
      <c r="L1353" s="126"/>
      <c r="M1353" s="126"/>
      <c r="N1353" s="216">
        <v>0</v>
      </c>
      <c r="O1353" s="216">
        <v>468</v>
      </c>
      <c r="P1353" s="126" t="s">
        <v>1318</v>
      </c>
    </row>
    <row r="1354" spans="1:16" ht="51">
      <c r="A1354" s="126">
        <v>46</v>
      </c>
      <c r="B1354" s="126"/>
      <c r="C1354" s="127" t="s">
        <v>699</v>
      </c>
      <c r="D1354" s="121">
        <v>43105</v>
      </c>
      <c r="E1354" s="122" t="s">
        <v>2788</v>
      </c>
      <c r="F1354" s="122" t="s">
        <v>3</v>
      </c>
      <c r="G1354" s="122">
        <v>1585483</v>
      </c>
      <c r="H1354" s="126"/>
      <c r="I1354" s="130" t="s">
        <v>4860</v>
      </c>
      <c r="J1354" s="126"/>
      <c r="K1354" s="126"/>
      <c r="L1354" s="126"/>
      <c r="M1354" s="126"/>
      <c r="N1354" s="216">
        <v>0</v>
      </c>
      <c r="O1354" s="216">
        <v>38.76</v>
      </c>
      <c r="P1354" s="126" t="s">
        <v>1318</v>
      </c>
    </row>
    <row r="1355" spans="1:16" ht="38.25">
      <c r="A1355" s="126">
        <v>206</v>
      </c>
      <c r="B1355" s="126"/>
      <c r="C1355" s="127" t="s">
        <v>759</v>
      </c>
      <c r="D1355" s="121">
        <v>43105</v>
      </c>
      <c r="E1355" s="122" t="s">
        <v>2789</v>
      </c>
      <c r="F1355" s="122" t="s">
        <v>3</v>
      </c>
      <c r="G1355" s="122">
        <v>1585535</v>
      </c>
      <c r="H1355" s="126"/>
      <c r="I1355" s="130" t="s">
        <v>4861</v>
      </c>
      <c r="J1355" s="126"/>
      <c r="K1355" s="126"/>
      <c r="L1355" s="126"/>
      <c r="M1355" s="126"/>
      <c r="N1355" s="216">
        <v>0</v>
      </c>
      <c r="O1355" s="216">
        <v>30</v>
      </c>
      <c r="P1355" s="126" t="s">
        <v>1318</v>
      </c>
    </row>
    <row r="1356" spans="1:16" ht="38.25">
      <c r="A1356" s="126">
        <v>373</v>
      </c>
      <c r="B1356" s="126"/>
      <c r="C1356" s="127" t="s">
        <v>1272</v>
      </c>
      <c r="D1356" s="121">
        <v>43105</v>
      </c>
      <c r="E1356" s="122" t="s">
        <v>2790</v>
      </c>
      <c r="F1356" s="122" t="s">
        <v>3</v>
      </c>
      <c r="G1356" s="122">
        <v>1585553</v>
      </c>
      <c r="H1356" s="126"/>
      <c r="I1356" s="130" t="s">
        <v>4862</v>
      </c>
      <c r="J1356" s="126"/>
      <c r="K1356" s="126"/>
      <c r="L1356" s="126"/>
      <c r="M1356" s="126"/>
      <c r="N1356" s="216">
        <v>0</v>
      </c>
      <c r="O1356" s="216">
        <v>617</v>
      </c>
      <c r="P1356" s="126" t="s">
        <v>1318</v>
      </c>
    </row>
    <row r="1357" spans="1:16" ht="63.75">
      <c r="A1357" s="126">
        <v>660</v>
      </c>
      <c r="B1357" s="126"/>
      <c r="C1357" s="127" t="s">
        <v>234</v>
      </c>
      <c r="D1357" s="121">
        <v>43108</v>
      </c>
      <c r="E1357" s="122" t="s">
        <v>2791</v>
      </c>
      <c r="F1357" s="122" t="s">
        <v>3</v>
      </c>
      <c r="G1357" s="122">
        <v>1585685</v>
      </c>
      <c r="H1357" s="126"/>
      <c r="I1357" s="130" t="s">
        <v>4863</v>
      </c>
      <c r="J1357" s="126"/>
      <c r="K1357" s="126"/>
      <c r="L1357" s="126"/>
      <c r="M1357" s="126"/>
      <c r="N1357" s="216">
        <v>0</v>
      </c>
      <c r="O1357" s="216">
        <v>8000</v>
      </c>
      <c r="P1357" s="126" t="s">
        <v>1318</v>
      </c>
    </row>
    <row r="1358" spans="1:16" ht="51">
      <c r="A1358" s="126">
        <v>660</v>
      </c>
      <c r="B1358" s="126"/>
      <c r="C1358" s="127" t="s">
        <v>234</v>
      </c>
      <c r="D1358" s="121">
        <v>43108</v>
      </c>
      <c r="E1358" s="122" t="s">
        <v>2792</v>
      </c>
      <c r="F1358" s="122" t="s">
        <v>3</v>
      </c>
      <c r="G1358" s="122">
        <v>1585686</v>
      </c>
      <c r="H1358" s="126"/>
      <c r="I1358" s="130" t="s">
        <v>4864</v>
      </c>
      <c r="J1358" s="126"/>
      <c r="K1358" s="126"/>
      <c r="L1358" s="126"/>
      <c r="M1358" s="126"/>
      <c r="N1358" s="216">
        <v>0</v>
      </c>
      <c r="O1358" s="216">
        <v>97</v>
      </c>
      <c r="P1358" s="126" t="s">
        <v>1318</v>
      </c>
    </row>
    <row r="1359" spans="1:16" ht="51">
      <c r="A1359" s="126" t="s">
        <v>620</v>
      </c>
      <c r="B1359" s="126"/>
      <c r="C1359" s="127" t="s">
        <v>714</v>
      </c>
      <c r="D1359" s="121">
        <v>43108</v>
      </c>
      <c r="E1359" s="122" t="s">
        <v>2793</v>
      </c>
      <c r="F1359" s="122" t="s">
        <v>3</v>
      </c>
      <c r="G1359" s="122">
        <v>1585688</v>
      </c>
      <c r="H1359" s="126"/>
      <c r="I1359" s="130" t="s">
        <v>4865</v>
      </c>
      <c r="J1359" s="126"/>
      <c r="K1359" s="126"/>
      <c r="L1359" s="126"/>
      <c r="M1359" s="126"/>
      <c r="N1359" s="216">
        <v>0</v>
      </c>
      <c r="O1359" s="216">
        <v>1008</v>
      </c>
      <c r="P1359" s="126" t="s">
        <v>1318</v>
      </c>
    </row>
    <row r="1360" spans="1:16" ht="51">
      <c r="A1360" s="126">
        <v>283</v>
      </c>
      <c r="B1360" s="126"/>
      <c r="C1360" s="127" t="s">
        <v>146</v>
      </c>
      <c r="D1360" s="121">
        <v>43108</v>
      </c>
      <c r="E1360" s="122" t="s">
        <v>2794</v>
      </c>
      <c r="F1360" s="122" t="s">
        <v>3</v>
      </c>
      <c r="G1360" s="122">
        <v>1585738</v>
      </c>
      <c r="H1360" s="126"/>
      <c r="I1360" s="130" t="s">
        <v>4866</v>
      </c>
      <c r="J1360" s="126"/>
      <c r="K1360" s="126"/>
      <c r="L1360" s="126"/>
      <c r="M1360" s="126"/>
      <c r="N1360" s="216">
        <v>0</v>
      </c>
      <c r="O1360" s="216">
        <v>10442.85</v>
      </c>
      <c r="P1360" s="126" t="s">
        <v>1318</v>
      </c>
    </row>
    <row r="1361" spans="1:16" ht="63.75">
      <c r="A1361" s="126">
        <v>70</v>
      </c>
      <c r="B1361" s="126"/>
      <c r="C1361" s="127" t="s">
        <v>706</v>
      </c>
      <c r="D1361" s="121">
        <v>43108</v>
      </c>
      <c r="E1361" s="122" t="s">
        <v>2795</v>
      </c>
      <c r="F1361" s="122" t="s">
        <v>3</v>
      </c>
      <c r="G1361" s="122">
        <v>1585756</v>
      </c>
      <c r="H1361" s="126"/>
      <c r="I1361" s="130" t="s">
        <v>4867</v>
      </c>
      <c r="J1361" s="126"/>
      <c r="K1361" s="126"/>
      <c r="L1361" s="126"/>
      <c r="M1361" s="126"/>
      <c r="N1361" s="216">
        <v>0</v>
      </c>
      <c r="O1361" s="216">
        <v>1641.86</v>
      </c>
      <c r="P1361" s="126" t="s">
        <v>1318</v>
      </c>
    </row>
    <row r="1362" spans="1:16" ht="63.75">
      <c r="A1362" s="126" t="s">
        <v>620</v>
      </c>
      <c r="B1362" s="126"/>
      <c r="C1362" s="127" t="s">
        <v>714</v>
      </c>
      <c r="D1362" s="121">
        <v>43108</v>
      </c>
      <c r="E1362" s="122" t="s">
        <v>2796</v>
      </c>
      <c r="F1362" s="122" t="s">
        <v>3</v>
      </c>
      <c r="G1362" s="122">
        <v>1585788</v>
      </c>
      <c r="H1362" s="126"/>
      <c r="I1362" s="130" t="s">
        <v>4868</v>
      </c>
      <c r="J1362" s="126"/>
      <c r="K1362" s="126"/>
      <c r="L1362" s="126"/>
      <c r="M1362" s="126"/>
      <c r="N1362" s="216">
        <v>0</v>
      </c>
      <c r="O1362" s="216">
        <v>18706.150000000001</v>
      </c>
      <c r="P1362" s="126" t="s">
        <v>1318</v>
      </c>
    </row>
    <row r="1363" spans="1:16" ht="63.75">
      <c r="A1363" s="126">
        <v>340</v>
      </c>
      <c r="B1363" s="126"/>
      <c r="C1363" s="127" t="s">
        <v>815</v>
      </c>
      <c r="D1363" s="121">
        <v>43108</v>
      </c>
      <c r="E1363" s="122" t="s">
        <v>2797</v>
      </c>
      <c r="F1363" s="122" t="s">
        <v>3</v>
      </c>
      <c r="G1363" s="122">
        <v>1585790</v>
      </c>
      <c r="H1363" s="126"/>
      <c r="I1363" s="130" t="s">
        <v>4869</v>
      </c>
      <c r="J1363" s="126"/>
      <c r="K1363" s="126"/>
      <c r="L1363" s="126"/>
      <c r="M1363" s="126"/>
      <c r="N1363" s="216">
        <v>0</v>
      </c>
      <c r="O1363" s="216">
        <v>30940.94</v>
      </c>
      <c r="P1363" s="126" t="s">
        <v>1318</v>
      </c>
    </row>
    <row r="1364" spans="1:16" ht="63.75">
      <c r="A1364" s="126">
        <v>291</v>
      </c>
      <c r="B1364" s="126"/>
      <c r="C1364" s="127" t="s">
        <v>795</v>
      </c>
      <c r="D1364" s="121">
        <v>43108</v>
      </c>
      <c r="E1364" s="122" t="s">
        <v>2798</v>
      </c>
      <c r="F1364" s="122" t="s">
        <v>3</v>
      </c>
      <c r="G1364" s="122">
        <v>1585792</v>
      </c>
      <c r="H1364" s="126"/>
      <c r="I1364" s="130" t="s">
        <v>4870</v>
      </c>
      <c r="J1364" s="126"/>
      <c r="K1364" s="126"/>
      <c r="L1364" s="126"/>
      <c r="M1364" s="126"/>
      <c r="N1364" s="216">
        <v>0</v>
      </c>
      <c r="O1364" s="216">
        <v>2826.1</v>
      </c>
      <c r="P1364" s="126" t="s">
        <v>1318</v>
      </c>
    </row>
    <row r="1365" spans="1:16" ht="63.75">
      <c r="A1365" s="126">
        <v>590</v>
      </c>
      <c r="B1365" s="126"/>
      <c r="C1365" s="127" t="s">
        <v>861</v>
      </c>
      <c r="D1365" s="121">
        <v>43108</v>
      </c>
      <c r="E1365" s="122" t="s">
        <v>2799</v>
      </c>
      <c r="F1365" s="122" t="s">
        <v>3</v>
      </c>
      <c r="G1365" s="122">
        <v>1585795</v>
      </c>
      <c r="H1365" s="126"/>
      <c r="I1365" s="130" t="s">
        <v>4871</v>
      </c>
      <c r="J1365" s="126"/>
      <c r="K1365" s="126"/>
      <c r="L1365" s="126"/>
      <c r="M1365" s="126"/>
      <c r="N1365" s="216">
        <v>0</v>
      </c>
      <c r="O1365" s="216">
        <v>7835.5</v>
      </c>
      <c r="P1365" s="126" t="s">
        <v>1318</v>
      </c>
    </row>
    <row r="1366" spans="1:16" ht="51">
      <c r="A1366" s="126">
        <v>574</v>
      </c>
      <c r="B1366" s="126"/>
      <c r="C1366" s="127" t="s">
        <v>851</v>
      </c>
      <c r="D1366" s="121">
        <v>43108</v>
      </c>
      <c r="E1366" s="122" t="s">
        <v>2800</v>
      </c>
      <c r="F1366" s="122" t="s">
        <v>3</v>
      </c>
      <c r="G1366" s="122">
        <v>1585660</v>
      </c>
      <c r="H1366" s="126"/>
      <c r="I1366" s="130" t="s">
        <v>4872</v>
      </c>
      <c r="J1366" s="126"/>
      <c r="K1366" s="126"/>
      <c r="L1366" s="126"/>
      <c r="M1366" s="126"/>
      <c r="N1366" s="216">
        <v>0</v>
      </c>
      <c r="O1366" s="216">
        <v>538</v>
      </c>
      <c r="P1366" s="126" t="s">
        <v>1318</v>
      </c>
    </row>
    <row r="1367" spans="1:16" ht="51">
      <c r="A1367" s="126">
        <v>574</v>
      </c>
      <c r="B1367" s="126"/>
      <c r="C1367" s="127" t="s">
        <v>851</v>
      </c>
      <c r="D1367" s="121">
        <v>43108</v>
      </c>
      <c r="E1367" s="122" t="s">
        <v>2801</v>
      </c>
      <c r="F1367" s="122" t="s">
        <v>3</v>
      </c>
      <c r="G1367" s="122">
        <v>1585661</v>
      </c>
      <c r="H1367" s="126"/>
      <c r="I1367" s="130" t="s">
        <v>4873</v>
      </c>
      <c r="J1367" s="126"/>
      <c r="K1367" s="126"/>
      <c r="L1367" s="126"/>
      <c r="M1367" s="126"/>
      <c r="N1367" s="216">
        <v>0</v>
      </c>
      <c r="O1367" s="216">
        <v>13100</v>
      </c>
      <c r="P1367" s="126" t="s">
        <v>1318</v>
      </c>
    </row>
    <row r="1368" spans="1:16" ht="51">
      <c r="A1368" s="126" t="s">
        <v>620</v>
      </c>
      <c r="B1368" s="126"/>
      <c r="C1368" s="127" t="s">
        <v>714</v>
      </c>
      <c r="D1368" s="121">
        <v>43108</v>
      </c>
      <c r="E1368" s="122" t="s">
        <v>2802</v>
      </c>
      <c r="F1368" s="122" t="s">
        <v>3</v>
      </c>
      <c r="G1368" s="122">
        <v>1585662</v>
      </c>
      <c r="H1368" s="126"/>
      <c r="I1368" s="130" t="s">
        <v>4874</v>
      </c>
      <c r="J1368" s="126"/>
      <c r="K1368" s="126"/>
      <c r="L1368" s="126"/>
      <c r="M1368" s="126"/>
      <c r="N1368" s="216">
        <v>0</v>
      </c>
      <c r="O1368" s="216">
        <v>2000</v>
      </c>
      <c r="P1368" s="126" t="s">
        <v>1318</v>
      </c>
    </row>
    <row r="1369" spans="1:16" ht="51">
      <c r="A1369" s="126" t="s">
        <v>620</v>
      </c>
      <c r="B1369" s="126"/>
      <c r="C1369" s="127" t="s">
        <v>714</v>
      </c>
      <c r="D1369" s="121">
        <v>43108</v>
      </c>
      <c r="E1369" s="122" t="s">
        <v>2803</v>
      </c>
      <c r="F1369" s="122" t="s">
        <v>3</v>
      </c>
      <c r="G1369" s="122">
        <v>1585672</v>
      </c>
      <c r="H1369" s="126"/>
      <c r="I1369" s="130" t="s">
        <v>1376</v>
      </c>
      <c r="J1369" s="126"/>
      <c r="K1369" s="126"/>
      <c r="L1369" s="126"/>
      <c r="M1369" s="126"/>
      <c r="N1369" s="216">
        <v>0</v>
      </c>
      <c r="O1369" s="216">
        <v>1016</v>
      </c>
      <c r="P1369" s="126" t="s">
        <v>1318</v>
      </c>
    </row>
    <row r="1370" spans="1:16" ht="51">
      <c r="A1370" s="126" t="s">
        <v>620</v>
      </c>
      <c r="B1370" s="126"/>
      <c r="C1370" s="127" t="s">
        <v>714</v>
      </c>
      <c r="D1370" s="121">
        <v>43108</v>
      </c>
      <c r="E1370" s="122" t="s">
        <v>2804</v>
      </c>
      <c r="F1370" s="122" t="s">
        <v>3</v>
      </c>
      <c r="G1370" s="122">
        <v>1585689</v>
      </c>
      <c r="H1370" s="126"/>
      <c r="I1370" s="130" t="s">
        <v>1424</v>
      </c>
      <c r="J1370" s="126"/>
      <c r="K1370" s="126"/>
      <c r="L1370" s="126"/>
      <c r="M1370" s="126"/>
      <c r="N1370" s="216">
        <v>0</v>
      </c>
      <c r="O1370" s="216">
        <v>515.35</v>
      </c>
      <c r="P1370" s="126" t="s">
        <v>1318</v>
      </c>
    </row>
    <row r="1371" spans="1:16" ht="38.25">
      <c r="A1371" s="126">
        <v>15</v>
      </c>
      <c r="B1371" s="126"/>
      <c r="C1371" s="127" t="s">
        <v>692</v>
      </c>
      <c r="D1371" s="121">
        <v>43108</v>
      </c>
      <c r="E1371" s="122" t="s">
        <v>2805</v>
      </c>
      <c r="F1371" s="122" t="s">
        <v>3</v>
      </c>
      <c r="G1371" s="122">
        <v>1585690</v>
      </c>
      <c r="H1371" s="126"/>
      <c r="I1371" s="130" t="s">
        <v>4875</v>
      </c>
      <c r="J1371" s="126"/>
      <c r="K1371" s="126"/>
      <c r="L1371" s="126"/>
      <c r="M1371" s="126"/>
      <c r="N1371" s="216">
        <v>0</v>
      </c>
      <c r="O1371" s="216">
        <v>0.6</v>
      </c>
      <c r="P1371" s="126" t="s">
        <v>1318</v>
      </c>
    </row>
    <row r="1372" spans="1:16" ht="38.25">
      <c r="A1372" s="126">
        <v>15</v>
      </c>
      <c r="B1372" s="126"/>
      <c r="C1372" s="127" t="s">
        <v>692</v>
      </c>
      <c r="D1372" s="121">
        <v>43108</v>
      </c>
      <c r="E1372" s="122" t="s">
        <v>2806</v>
      </c>
      <c r="F1372" s="122" t="s">
        <v>3</v>
      </c>
      <c r="G1372" s="122">
        <v>1585692</v>
      </c>
      <c r="H1372" s="126"/>
      <c r="I1372" s="130" t="s">
        <v>4876</v>
      </c>
      <c r="J1372" s="126"/>
      <c r="K1372" s="126"/>
      <c r="L1372" s="126"/>
      <c r="M1372" s="126"/>
      <c r="N1372" s="216">
        <v>0</v>
      </c>
      <c r="O1372" s="216">
        <v>0.43</v>
      </c>
      <c r="P1372" s="126" t="s">
        <v>1318</v>
      </c>
    </row>
    <row r="1373" spans="1:16" ht="51">
      <c r="A1373" s="126" t="s">
        <v>620</v>
      </c>
      <c r="B1373" s="126"/>
      <c r="C1373" s="127" t="s">
        <v>714</v>
      </c>
      <c r="D1373" s="121">
        <v>43108</v>
      </c>
      <c r="E1373" s="122" t="s">
        <v>2807</v>
      </c>
      <c r="F1373" s="122" t="s">
        <v>3</v>
      </c>
      <c r="G1373" s="122">
        <v>1585696</v>
      </c>
      <c r="H1373" s="126"/>
      <c r="I1373" s="130" t="s">
        <v>4877</v>
      </c>
      <c r="J1373" s="126"/>
      <c r="K1373" s="126"/>
      <c r="L1373" s="126"/>
      <c r="M1373" s="126"/>
      <c r="N1373" s="216">
        <v>0</v>
      </c>
      <c r="O1373" s="216">
        <v>746.37</v>
      </c>
      <c r="P1373" s="126" t="s">
        <v>1318</v>
      </c>
    </row>
    <row r="1374" spans="1:16" ht="51">
      <c r="A1374" s="126" t="s">
        <v>620</v>
      </c>
      <c r="B1374" s="126"/>
      <c r="C1374" s="127" t="s">
        <v>714</v>
      </c>
      <c r="D1374" s="121">
        <v>43108</v>
      </c>
      <c r="E1374" s="122" t="s">
        <v>2808</v>
      </c>
      <c r="F1374" s="122" t="s">
        <v>3</v>
      </c>
      <c r="G1374" s="122">
        <v>1585700</v>
      </c>
      <c r="H1374" s="126"/>
      <c r="I1374" s="130" t="s">
        <v>4878</v>
      </c>
      <c r="J1374" s="126"/>
      <c r="K1374" s="126"/>
      <c r="L1374" s="126"/>
      <c r="M1374" s="126"/>
      <c r="N1374" s="216">
        <v>0</v>
      </c>
      <c r="O1374" s="216">
        <v>72</v>
      </c>
      <c r="P1374" s="126" t="s">
        <v>1318</v>
      </c>
    </row>
    <row r="1375" spans="1:16" ht="51">
      <c r="A1375" s="126" t="s">
        <v>620</v>
      </c>
      <c r="B1375" s="126"/>
      <c r="C1375" s="127" t="s">
        <v>714</v>
      </c>
      <c r="D1375" s="121">
        <v>43108</v>
      </c>
      <c r="E1375" s="122" t="s">
        <v>2809</v>
      </c>
      <c r="F1375" s="122" t="s">
        <v>3</v>
      </c>
      <c r="G1375" s="122">
        <v>1585701</v>
      </c>
      <c r="H1375" s="126"/>
      <c r="I1375" s="130" t="s">
        <v>4879</v>
      </c>
      <c r="J1375" s="126"/>
      <c r="K1375" s="126"/>
      <c r="L1375" s="126"/>
      <c r="M1375" s="126"/>
      <c r="N1375" s="216">
        <v>0</v>
      </c>
      <c r="O1375" s="216">
        <v>49</v>
      </c>
      <c r="P1375" s="126" t="s">
        <v>1318</v>
      </c>
    </row>
    <row r="1376" spans="1:16" ht="51">
      <c r="A1376" s="126">
        <v>16</v>
      </c>
      <c r="B1376" s="126"/>
      <c r="C1376" s="127" t="s">
        <v>693</v>
      </c>
      <c r="D1376" s="121">
        <v>43108</v>
      </c>
      <c r="E1376" s="122" t="s">
        <v>2810</v>
      </c>
      <c r="F1376" s="122" t="s">
        <v>3</v>
      </c>
      <c r="G1376" s="122">
        <v>1585702</v>
      </c>
      <c r="H1376" s="126"/>
      <c r="I1376" s="130" t="s">
        <v>4880</v>
      </c>
      <c r="J1376" s="126"/>
      <c r="K1376" s="126"/>
      <c r="L1376" s="126"/>
      <c r="M1376" s="126"/>
      <c r="N1376" s="216">
        <v>0</v>
      </c>
      <c r="O1376" s="216">
        <v>198</v>
      </c>
      <c r="P1376" s="126" t="s">
        <v>1318</v>
      </c>
    </row>
    <row r="1377" spans="1:16" ht="51">
      <c r="A1377" s="126">
        <v>592</v>
      </c>
      <c r="B1377" s="126"/>
      <c r="C1377" s="127" t="s">
        <v>863</v>
      </c>
      <c r="D1377" s="121">
        <v>43108</v>
      </c>
      <c r="E1377" s="122" t="s">
        <v>2811</v>
      </c>
      <c r="F1377" s="122" t="s">
        <v>3</v>
      </c>
      <c r="G1377" s="122">
        <v>1585710</v>
      </c>
      <c r="H1377" s="126"/>
      <c r="I1377" s="130" t="s">
        <v>4881</v>
      </c>
      <c r="J1377" s="126"/>
      <c r="K1377" s="126"/>
      <c r="L1377" s="126"/>
      <c r="M1377" s="126"/>
      <c r="N1377" s="216">
        <v>0</v>
      </c>
      <c r="O1377" s="216">
        <v>7295</v>
      </c>
      <c r="P1377" s="126" t="s">
        <v>1318</v>
      </c>
    </row>
    <row r="1378" spans="1:16" ht="51">
      <c r="A1378" s="126">
        <v>35</v>
      </c>
      <c r="B1378" s="126"/>
      <c r="C1378" s="127" t="s">
        <v>697</v>
      </c>
      <c r="D1378" s="121">
        <v>43108</v>
      </c>
      <c r="E1378" s="122" t="s">
        <v>2812</v>
      </c>
      <c r="F1378" s="122" t="s">
        <v>3</v>
      </c>
      <c r="G1378" s="122">
        <v>1585717</v>
      </c>
      <c r="H1378" s="126"/>
      <c r="I1378" s="130" t="s">
        <v>1395</v>
      </c>
      <c r="J1378" s="126"/>
      <c r="K1378" s="126"/>
      <c r="L1378" s="126"/>
      <c r="M1378" s="126"/>
      <c r="N1378" s="216">
        <v>0</v>
      </c>
      <c r="O1378" s="216">
        <v>1500</v>
      </c>
      <c r="P1378" s="126" t="s">
        <v>1318</v>
      </c>
    </row>
    <row r="1379" spans="1:16" ht="51">
      <c r="A1379" s="126" t="s">
        <v>620</v>
      </c>
      <c r="B1379" s="126"/>
      <c r="C1379" s="127" t="s">
        <v>714</v>
      </c>
      <c r="D1379" s="121">
        <v>43108</v>
      </c>
      <c r="E1379" s="122" t="s">
        <v>2813</v>
      </c>
      <c r="F1379" s="122" t="s">
        <v>3</v>
      </c>
      <c r="G1379" s="122">
        <v>1585725</v>
      </c>
      <c r="H1379" s="126"/>
      <c r="I1379" s="130" t="s">
        <v>4882</v>
      </c>
      <c r="J1379" s="126"/>
      <c r="K1379" s="126"/>
      <c r="L1379" s="126"/>
      <c r="M1379" s="126"/>
      <c r="N1379" s="216">
        <v>0</v>
      </c>
      <c r="O1379" s="216">
        <v>12</v>
      </c>
      <c r="P1379" s="126" t="s">
        <v>1318</v>
      </c>
    </row>
    <row r="1380" spans="1:16" ht="51">
      <c r="A1380" s="126">
        <v>20</v>
      </c>
      <c r="B1380" s="126"/>
      <c r="C1380" s="127" t="s">
        <v>694</v>
      </c>
      <c r="D1380" s="121">
        <v>43108</v>
      </c>
      <c r="E1380" s="122" t="s">
        <v>2814</v>
      </c>
      <c r="F1380" s="122" t="s">
        <v>3</v>
      </c>
      <c r="G1380" s="122">
        <v>1585735</v>
      </c>
      <c r="H1380" s="126"/>
      <c r="I1380" s="130" t="s">
        <v>4883</v>
      </c>
      <c r="J1380" s="126"/>
      <c r="K1380" s="126"/>
      <c r="L1380" s="126"/>
      <c r="M1380" s="126"/>
      <c r="N1380" s="216">
        <v>0</v>
      </c>
      <c r="O1380" s="216">
        <v>48.23</v>
      </c>
      <c r="P1380" s="126" t="s">
        <v>1318</v>
      </c>
    </row>
    <row r="1381" spans="1:16" ht="51">
      <c r="A1381" s="126">
        <v>20</v>
      </c>
      <c r="B1381" s="126"/>
      <c r="C1381" s="127" t="s">
        <v>694</v>
      </c>
      <c r="D1381" s="121">
        <v>43108</v>
      </c>
      <c r="E1381" s="122" t="s">
        <v>2815</v>
      </c>
      <c r="F1381" s="122" t="s">
        <v>3</v>
      </c>
      <c r="G1381" s="122">
        <v>1585739</v>
      </c>
      <c r="H1381" s="126"/>
      <c r="I1381" s="130" t="s">
        <v>4884</v>
      </c>
      <c r="J1381" s="126"/>
      <c r="K1381" s="126"/>
      <c r="L1381" s="126"/>
      <c r="M1381" s="126"/>
      <c r="N1381" s="216">
        <v>0</v>
      </c>
      <c r="O1381" s="216">
        <v>241.15</v>
      </c>
      <c r="P1381" s="126" t="s">
        <v>1318</v>
      </c>
    </row>
    <row r="1382" spans="1:16" ht="51">
      <c r="A1382" s="126">
        <v>20</v>
      </c>
      <c r="B1382" s="126"/>
      <c r="C1382" s="127" t="s">
        <v>694</v>
      </c>
      <c r="D1382" s="121">
        <v>43108</v>
      </c>
      <c r="E1382" s="122" t="s">
        <v>2816</v>
      </c>
      <c r="F1382" s="122" t="s">
        <v>3</v>
      </c>
      <c r="G1382" s="122">
        <v>1585740</v>
      </c>
      <c r="H1382" s="126"/>
      <c r="I1382" s="130" t="s">
        <v>4885</v>
      </c>
      <c r="J1382" s="126"/>
      <c r="K1382" s="126"/>
      <c r="L1382" s="126"/>
      <c r="M1382" s="126"/>
      <c r="N1382" s="216">
        <v>0</v>
      </c>
      <c r="O1382" s="216">
        <v>300</v>
      </c>
      <c r="P1382" s="126" t="s">
        <v>1318</v>
      </c>
    </row>
    <row r="1383" spans="1:16" ht="51">
      <c r="A1383" s="126">
        <v>20</v>
      </c>
      <c r="B1383" s="126"/>
      <c r="C1383" s="127" t="s">
        <v>694</v>
      </c>
      <c r="D1383" s="121">
        <v>43108</v>
      </c>
      <c r="E1383" s="122" t="s">
        <v>2817</v>
      </c>
      <c r="F1383" s="122" t="s">
        <v>3</v>
      </c>
      <c r="G1383" s="122">
        <v>1585742</v>
      </c>
      <c r="H1383" s="126"/>
      <c r="I1383" s="130" t="s">
        <v>4886</v>
      </c>
      <c r="J1383" s="126"/>
      <c r="K1383" s="126"/>
      <c r="L1383" s="126"/>
      <c r="M1383" s="126"/>
      <c r="N1383" s="216">
        <v>0</v>
      </c>
      <c r="O1383" s="216">
        <v>63.5</v>
      </c>
      <c r="P1383" s="126" t="s">
        <v>1318</v>
      </c>
    </row>
    <row r="1384" spans="1:16" ht="51">
      <c r="A1384" s="126" t="s">
        <v>620</v>
      </c>
      <c r="B1384" s="126"/>
      <c r="C1384" s="127" t="s">
        <v>714</v>
      </c>
      <c r="D1384" s="121">
        <v>43108</v>
      </c>
      <c r="E1384" s="122" t="s">
        <v>2818</v>
      </c>
      <c r="F1384" s="122" t="s">
        <v>3</v>
      </c>
      <c r="G1384" s="122">
        <v>1585743</v>
      </c>
      <c r="H1384" s="126"/>
      <c r="I1384" s="130" t="s">
        <v>4887</v>
      </c>
      <c r="J1384" s="126"/>
      <c r="K1384" s="126"/>
      <c r="L1384" s="126"/>
      <c r="M1384" s="126"/>
      <c r="N1384" s="216">
        <v>0</v>
      </c>
      <c r="O1384" s="216">
        <v>9791.2000000000007</v>
      </c>
      <c r="P1384" s="126" t="s">
        <v>1318</v>
      </c>
    </row>
    <row r="1385" spans="1:16" ht="51">
      <c r="A1385" s="126" t="s">
        <v>620</v>
      </c>
      <c r="B1385" s="126"/>
      <c r="C1385" s="127" t="s">
        <v>714</v>
      </c>
      <c r="D1385" s="121">
        <v>43108</v>
      </c>
      <c r="E1385" s="122" t="s">
        <v>2819</v>
      </c>
      <c r="F1385" s="122" t="s">
        <v>3</v>
      </c>
      <c r="G1385" s="122">
        <v>1585746</v>
      </c>
      <c r="H1385" s="126"/>
      <c r="I1385" s="130" t="s">
        <v>1394</v>
      </c>
      <c r="J1385" s="126"/>
      <c r="K1385" s="126"/>
      <c r="L1385" s="126"/>
      <c r="M1385" s="126"/>
      <c r="N1385" s="216">
        <v>0</v>
      </c>
      <c r="O1385" s="216">
        <v>1669</v>
      </c>
      <c r="P1385" s="126" t="s">
        <v>1318</v>
      </c>
    </row>
    <row r="1386" spans="1:16" ht="51">
      <c r="A1386" s="126">
        <v>650</v>
      </c>
      <c r="B1386" s="126"/>
      <c r="C1386" s="127" t="s">
        <v>233</v>
      </c>
      <c r="D1386" s="121">
        <v>43108</v>
      </c>
      <c r="E1386" s="122" t="s">
        <v>2820</v>
      </c>
      <c r="F1386" s="122" t="s">
        <v>3</v>
      </c>
      <c r="G1386" s="122">
        <v>1585750</v>
      </c>
      <c r="H1386" s="126"/>
      <c r="I1386" s="130" t="s">
        <v>4888</v>
      </c>
      <c r="J1386" s="126"/>
      <c r="K1386" s="126"/>
      <c r="L1386" s="126"/>
      <c r="M1386" s="126"/>
      <c r="N1386" s="216">
        <v>0</v>
      </c>
      <c r="O1386" s="216">
        <v>942</v>
      </c>
      <c r="P1386" s="126" t="s">
        <v>1318</v>
      </c>
    </row>
    <row r="1387" spans="1:16" ht="51">
      <c r="A1387" s="126" t="s">
        <v>620</v>
      </c>
      <c r="B1387" s="126"/>
      <c r="C1387" s="127" t="s">
        <v>714</v>
      </c>
      <c r="D1387" s="121">
        <v>43108</v>
      </c>
      <c r="E1387" s="122" t="s">
        <v>2821</v>
      </c>
      <c r="F1387" s="122" t="s">
        <v>3</v>
      </c>
      <c r="G1387" s="122">
        <v>1585752</v>
      </c>
      <c r="H1387" s="126"/>
      <c r="I1387" s="130" t="s">
        <v>4889</v>
      </c>
      <c r="J1387" s="126"/>
      <c r="K1387" s="126"/>
      <c r="L1387" s="126"/>
      <c r="M1387" s="126"/>
      <c r="N1387" s="216">
        <v>0</v>
      </c>
      <c r="O1387" s="216">
        <v>1271.42</v>
      </c>
      <c r="P1387" s="126" t="s">
        <v>1318</v>
      </c>
    </row>
    <row r="1388" spans="1:16" ht="51">
      <c r="A1388" s="126" t="s">
        <v>620</v>
      </c>
      <c r="B1388" s="126"/>
      <c r="C1388" s="127" t="s">
        <v>714</v>
      </c>
      <c r="D1388" s="121">
        <v>43108</v>
      </c>
      <c r="E1388" s="122" t="s">
        <v>2822</v>
      </c>
      <c r="F1388" s="122" t="s">
        <v>3</v>
      </c>
      <c r="G1388" s="122">
        <v>1585755</v>
      </c>
      <c r="H1388" s="126"/>
      <c r="I1388" s="130" t="s">
        <v>1383</v>
      </c>
      <c r="J1388" s="126"/>
      <c r="K1388" s="126"/>
      <c r="L1388" s="126"/>
      <c r="M1388" s="126"/>
      <c r="N1388" s="216">
        <v>0</v>
      </c>
      <c r="O1388" s="216">
        <v>1018</v>
      </c>
      <c r="P1388" s="126" t="s">
        <v>1318</v>
      </c>
    </row>
    <row r="1389" spans="1:16" ht="51">
      <c r="A1389" s="126">
        <v>70</v>
      </c>
      <c r="B1389" s="126"/>
      <c r="C1389" s="127" t="s">
        <v>706</v>
      </c>
      <c r="D1389" s="121">
        <v>43108</v>
      </c>
      <c r="E1389" s="122" t="s">
        <v>2823</v>
      </c>
      <c r="F1389" s="122" t="s">
        <v>3</v>
      </c>
      <c r="G1389" s="122">
        <v>1585757</v>
      </c>
      <c r="H1389" s="126"/>
      <c r="I1389" s="130" t="s">
        <v>4890</v>
      </c>
      <c r="J1389" s="126"/>
      <c r="K1389" s="126"/>
      <c r="L1389" s="126"/>
      <c r="M1389" s="126"/>
      <c r="N1389" s="216">
        <v>0</v>
      </c>
      <c r="O1389" s="216">
        <v>0.2</v>
      </c>
      <c r="P1389" s="126" t="s">
        <v>1318</v>
      </c>
    </row>
    <row r="1390" spans="1:16" ht="51">
      <c r="A1390" s="126">
        <v>203</v>
      </c>
      <c r="B1390" s="126"/>
      <c r="C1390" s="127" t="s">
        <v>758</v>
      </c>
      <c r="D1390" s="121">
        <v>43108</v>
      </c>
      <c r="E1390" s="122" t="s">
        <v>2824</v>
      </c>
      <c r="F1390" s="122" t="s">
        <v>3</v>
      </c>
      <c r="G1390" s="122">
        <v>1585769</v>
      </c>
      <c r="H1390" s="126"/>
      <c r="I1390" s="130" t="s">
        <v>4891</v>
      </c>
      <c r="J1390" s="126"/>
      <c r="K1390" s="126"/>
      <c r="L1390" s="126"/>
      <c r="M1390" s="126"/>
      <c r="N1390" s="216">
        <v>0</v>
      </c>
      <c r="O1390" s="216">
        <v>1258.5</v>
      </c>
      <c r="P1390" s="126" t="s">
        <v>1318</v>
      </c>
    </row>
    <row r="1391" spans="1:16" ht="51">
      <c r="A1391" s="126" t="s">
        <v>620</v>
      </c>
      <c r="B1391" s="126"/>
      <c r="C1391" s="127" t="s">
        <v>714</v>
      </c>
      <c r="D1391" s="121">
        <v>43108</v>
      </c>
      <c r="E1391" s="122" t="s">
        <v>2825</v>
      </c>
      <c r="F1391" s="122" t="s">
        <v>3</v>
      </c>
      <c r="G1391" s="122">
        <v>1585780</v>
      </c>
      <c r="H1391" s="126"/>
      <c r="I1391" s="130" t="s">
        <v>4892</v>
      </c>
      <c r="J1391" s="126"/>
      <c r="K1391" s="126"/>
      <c r="L1391" s="126"/>
      <c r="M1391" s="126"/>
      <c r="N1391" s="216">
        <v>0</v>
      </c>
      <c r="O1391" s="216">
        <v>849.19</v>
      </c>
      <c r="P1391" s="126" t="s">
        <v>1318</v>
      </c>
    </row>
    <row r="1392" spans="1:16" ht="51">
      <c r="A1392" s="126">
        <v>30</v>
      </c>
      <c r="B1392" s="126"/>
      <c r="C1392" s="127" t="s">
        <v>696</v>
      </c>
      <c r="D1392" s="121">
        <v>43108</v>
      </c>
      <c r="E1392" s="122" t="s">
        <v>2826</v>
      </c>
      <c r="F1392" s="122" t="s">
        <v>3</v>
      </c>
      <c r="G1392" s="122">
        <v>1585783</v>
      </c>
      <c r="H1392" s="126"/>
      <c r="I1392" s="130" t="s">
        <v>4893</v>
      </c>
      <c r="J1392" s="126"/>
      <c r="K1392" s="126"/>
      <c r="L1392" s="126"/>
      <c r="M1392" s="126"/>
      <c r="N1392" s="216">
        <v>0</v>
      </c>
      <c r="O1392" s="216">
        <v>579.6</v>
      </c>
      <c r="P1392" s="126" t="s">
        <v>1318</v>
      </c>
    </row>
    <row r="1393" spans="1:16" ht="38.25">
      <c r="A1393" s="126">
        <v>35</v>
      </c>
      <c r="B1393" s="126"/>
      <c r="C1393" s="127" t="s">
        <v>697</v>
      </c>
      <c r="D1393" s="121">
        <v>43108</v>
      </c>
      <c r="E1393" s="122" t="s">
        <v>2827</v>
      </c>
      <c r="F1393" s="122" t="s">
        <v>3</v>
      </c>
      <c r="G1393" s="122">
        <v>1585799</v>
      </c>
      <c r="H1393" s="126"/>
      <c r="I1393" s="130" t="s">
        <v>1410</v>
      </c>
      <c r="J1393" s="126"/>
      <c r="K1393" s="126"/>
      <c r="L1393" s="126"/>
      <c r="M1393" s="126"/>
      <c r="N1393" s="216">
        <v>0</v>
      </c>
      <c r="O1393" s="216">
        <v>1203.3900000000001</v>
      </c>
      <c r="P1393" s="126" t="s">
        <v>1318</v>
      </c>
    </row>
    <row r="1394" spans="1:16" ht="51">
      <c r="A1394" s="126" t="s">
        <v>620</v>
      </c>
      <c r="B1394" s="126"/>
      <c r="C1394" s="127" t="s">
        <v>714</v>
      </c>
      <c r="D1394" s="121">
        <v>43108</v>
      </c>
      <c r="E1394" s="122" t="s">
        <v>2828</v>
      </c>
      <c r="F1394" s="122" t="s">
        <v>3</v>
      </c>
      <c r="G1394" s="122">
        <v>1585815</v>
      </c>
      <c r="H1394" s="126"/>
      <c r="I1394" s="130" t="s">
        <v>4894</v>
      </c>
      <c r="J1394" s="126"/>
      <c r="K1394" s="126"/>
      <c r="L1394" s="126"/>
      <c r="M1394" s="126"/>
      <c r="N1394" s="216">
        <v>0</v>
      </c>
      <c r="O1394" s="216">
        <v>371</v>
      </c>
      <c r="P1394" s="126" t="s">
        <v>1318</v>
      </c>
    </row>
    <row r="1395" spans="1:16" ht="51">
      <c r="A1395" s="126">
        <v>592</v>
      </c>
      <c r="B1395" s="126"/>
      <c r="C1395" s="127" t="s">
        <v>863</v>
      </c>
      <c r="D1395" s="121">
        <v>43108</v>
      </c>
      <c r="E1395" s="122" t="s">
        <v>2829</v>
      </c>
      <c r="F1395" s="122" t="s">
        <v>3</v>
      </c>
      <c r="G1395" s="122">
        <v>1585819</v>
      </c>
      <c r="H1395" s="126"/>
      <c r="I1395" s="130" t="s">
        <v>4895</v>
      </c>
      <c r="J1395" s="126"/>
      <c r="K1395" s="126"/>
      <c r="L1395" s="126"/>
      <c r="M1395" s="126"/>
      <c r="N1395" s="216">
        <v>0</v>
      </c>
      <c r="O1395" s="216">
        <v>3683</v>
      </c>
      <c r="P1395" s="126" t="s">
        <v>1318</v>
      </c>
    </row>
    <row r="1396" spans="1:16" ht="51">
      <c r="A1396" s="126" t="s">
        <v>620</v>
      </c>
      <c r="B1396" s="126"/>
      <c r="C1396" s="127" t="s">
        <v>714</v>
      </c>
      <c r="D1396" s="121">
        <v>43108</v>
      </c>
      <c r="E1396" s="122" t="s">
        <v>2830</v>
      </c>
      <c r="F1396" s="122" t="s">
        <v>3</v>
      </c>
      <c r="G1396" s="122">
        <v>1585841</v>
      </c>
      <c r="H1396" s="126"/>
      <c r="I1396" s="130" t="s">
        <v>4896</v>
      </c>
      <c r="J1396" s="126"/>
      <c r="K1396" s="126"/>
      <c r="L1396" s="126"/>
      <c r="M1396" s="126"/>
      <c r="N1396" s="216">
        <v>0</v>
      </c>
      <c r="O1396" s="216">
        <v>1400</v>
      </c>
      <c r="P1396" s="126" t="s">
        <v>1318</v>
      </c>
    </row>
    <row r="1397" spans="1:16" ht="38.25">
      <c r="A1397" s="126">
        <v>526</v>
      </c>
      <c r="B1397" s="126"/>
      <c r="C1397" s="127" t="s">
        <v>847</v>
      </c>
      <c r="D1397" s="121">
        <v>43108</v>
      </c>
      <c r="E1397" s="122" t="s">
        <v>2831</v>
      </c>
      <c r="F1397" s="122" t="s">
        <v>3</v>
      </c>
      <c r="G1397" s="122">
        <v>1585844</v>
      </c>
      <c r="H1397" s="126"/>
      <c r="I1397" s="130" t="s">
        <v>4897</v>
      </c>
      <c r="J1397" s="126"/>
      <c r="K1397" s="126"/>
      <c r="L1397" s="126"/>
      <c r="M1397" s="126"/>
      <c r="N1397" s="216">
        <v>0</v>
      </c>
      <c r="O1397" s="216">
        <v>100</v>
      </c>
      <c r="P1397" s="126" t="s">
        <v>1318</v>
      </c>
    </row>
    <row r="1398" spans="1:16" ht="51">
      <c r="A1398" s="126" t="s">
        <v>620</v>
      </c>
      <c r="B1398" s="126"/>
      <c r="C1398" s="127" t="s">
        <v>714</v>
      </c>
      <c r="D1398" s="121">
        <v>43108</v>
      </c>
      <c r="E1398" s="122" t="s">
        <v>2832</v>
      </c>
      <c r="F1398" s="122" t="s">
        <v>3</v>
      </c>
      <c r="G1398" s="122">
        <v>1585869</v>
      </c>
      <c r="H1398" s="126"/>
      <c r="I1398" s="130" t="s">
        <v>4898</v>
      </c>
      <c r="J1398" s="126"/>
      <c r="K1398" s="126"/>
      <c r="L1398" s="126"/>
      <c r="M1398" s="126"/>
      <c r="N1398" s="216">
        <v>0</v>
      </c>
      <c r="O1398" s="216">
        <v>1084.77</v>
      </c>
      <c r="P1398" s="126" t="s">
        <v>1318</v>
      </c>
    </row>
    <row r="1399" spans="1:16" ht="38.25">
      <c r="A1399" s="126">
        <v>212</v>
      </c>
      <c r="B1399" s="126"/>
      <c r="C1399" s="127" t="s">
        <v>762</v>
      </c>
      <c r="D1399" s="121">
        <v>43108</v>
      </c>
      <c r="E1399" s="122" t="s">
        <v>2833</v>
      </c>
      <c r="F1399" s="122" t="s">
        <v>3</v>
      </c>
      <c r="G1399" s="122">
        <v>1585870</v>
      </c>
      <c r="H1399" s="126"/>
      <c r="I1399" s="130" t="s">
        <v>4899</v>
      </c>
      <c r="J1399" s="126"/>
      <c r="K1399" s="126"/>
      <c r="L1399" s="126"/>
      <c r="M1399" s="126"/>
      <c r="N1399" s="216">
        <v>0</v>
      </c>
      <c r="O1399" s="216">
        <v>50</v>
      </c>
      <c r="P1399" s="126" t="s">
        <v>1318</v>
      </c>
    </row>
    <row r="1400" spans="1:16" ht="38.25">
      <c r="A1400" s="126">
        <v>46</v>
      </c>
      <c r="B1400" s="126"/>
      <c r="C1400" s="127" t="s">
        <v>699</v>
      </c>
      <c r="D1400" s="121">
        <v>43108</v>
      </c>
      <c r="E1400" s="122" t="s">
        <v>2834</v>
      </c>
      <c r="F1400" s="122" t="s">
        <v>3</v>
      </c>
      <c r="G1400" s="122">
        <v>1585877</v>
      </c>
      <c r="H1400" s="126"/>
      <c r="I1400" s="130" t="s">
        <v>1426</v>
      </c>
      <c r="J1400" s="126"/>
      <c r="K1400" s="126"/>
      <c r="L1400" s="126"/>
      <c r="M1400" s="126"/>
      <c r="N1400" s="216">
        <v>0</v>
      </c>
      <c r="O1400" s="216">
        <v>15226.6</v>
      </c>
      <c r="P1400" s="126" t="s">
        <v>1318</v>
      </c>
    </row>
    <row r="1401" spans="1:16" ht="51">
      <c r="A1401" s="126">
        <v>574</v>
      </c>
      <c r="B1401" s="126"/>
      <c r="C1401" s="127" t="s">
        <v>851</v>
      </c>
      <c r="D1401" s="121">
        <v>43108</v>
      </c>
      <c r="E1401" s="122" t="s">
        <v>2835</v>
      </c>
      <c r="F1401" s="122" t="s">
        <v>3</v>
      </c>
      <c r="G1401" s="122">
        <v>1585897</v>
      </c>
      <c r="H1401" s="126"/>
      <c r="I1401" s="130" t="s">
        <v>4900</v>
      </c>
      <c r="J1401" s="126"/>
      <c r="K1401" s="126"/>
      <c r="L1401" s="126"/>
      <c r="M1401" s="126"/>
      <c r="N1401" s="216">
        <v>0</v>
      </c>
      <c r="O1401" s="216">
        <v>50</v>
      </c>
      <c r="P1401" s="126" t="s">
        <v>1318</v>
      </c>
    </row>
    <row r="1402" spans="1:16" ht="51">
      <c r="A1402" s="126">
        <v>574</v>
      </c>
      <c r="B1402" s="126"/>
      <c r="C1402" s="127" t="s">
        <v>851</v>
      </c>
      <c r="D1402" s="121">
        <v>43108</v>
      </c>
      <c r="E1402" s="122" t="s">
        <v>2836</v>
      </c>
      <c r="F1402" s="122" t="s">
        <v>3</v>
      </c>
      <c r="G1402" s="122">
        <v>1585899</v>
      </c>
      <c r="H1402" s="126"/>
      <c r="I1402" s="130" t="s">
        <v>4901</v>
      </c>
      <c r="J1402" s="126"/>
      <c r="K1402" s="126"/>
      <c r="L1402" s="126"/>
      <c r="M1402" s="126"/>
      <c r="N1402" s="216">
        <v>0</v>
      </c>
      <c r="O1402" s="216">
        <v>50</v>
      </c>
      <c r="P1402" s="126" t="s">
        <v>1318</v>
      </c>
    </row>
    <row r="1403" spans="1:16" ht="51">
      <c r="A1403" s="126" t="s">
        <v>620</v>
      </c>
      <c r="B1403" s="126"/>
      <c r="C1403" s="127" t="s">
        <v>714</v>
      </c>
      <c r="D1403" s="121">
        <v>43108</v>
      </c>
      <c r="E1403" s="122" t="s">
        <v>2837</v>
      </c>
      <c r="F1403" s="122" t="s">
        <v>3</v>
      </c>
      <c r="G1403" s="122">
        <v>1585909</v>
      </c>
      <c r="H1403" s="126"/>
      <c r="I1403" s="130" t="s">
        <v>4902</v>
      </c>
      <c r="J1403" s="126"/>
      <c r="K1403" s="126"/>
      <c r="L1403" s="126"/>
      <c r="M1403" s="126"/>
      <c r="N1403" s="216">
        <v>0</v>
      </c>
      <c r="O1403" s="216">
        <v>260.45999999999998</v>
      </c>
      <c r="P1403" s="126" t="s">
        <v>1318</v>
      </c>
    </row>
    <row r="1404" spans="1:16" ht="51">
      <c r="A1404" s="126" t="s">
        <v>620</v>
      </c>
      <c r="B1404" s="126"/>
      <c r="C1404" s="127" t="s">
        <v>714</v>
      </c>
      <c r="D1404" s="121">
        <v>43108</v>
      </c>
      <c r="E1404" s="122" t="s">
        <v>2838</v>
      </c>
      <c r="F1404" s="122" t="s">
        <v>3</v>
      </c>
      <c r="G1404" s="122">
        <v>1585911</v>
      </c>
      <c r="H1404" s="126"/>
      <c r="I1404" s="130" t="s">
        <v>4902</v>
      </c>
      <c r="J1404" s="126"/>
      <c r="K1404" s="126"/>
      <c r="L1404" s="126"/>
      <c r="M1404" s="126"/>
      <c r="N1404" s="216">
        <v>0</v>
      </c>
      <c r="O1404" s="216">
        <v>267.62</v>
      </c>
      <c r="P1404" s="126" t="s">
        <v>1318</v>
      </c>
    </row>
    <row r="1405" spans="1:16" ht="51">
      <c r="A1405" s="126">
        <v>20</v>
      </c>
      <c r="B1405" s="126"/>
      <c r="C1405" s="127" t="s">
        <v>694</v>
      </c>
      <c r="D1405" s="121">
        <v>43108</v>
      </c>
      <c r="E1405" s="122" t="s">
        <v>2839</v>
      </c>
      <c r="F1405" s="122" t="s">
        <v>3</v>
      </c>
      <c r="G1405" s="122">
        <v>1585912</v>
      </c>
      <c r="H1405" s="126"/>
      <c r="I1405" s="130" t="s">
        <v>4903</v>
      </c>
      <c r="J1405" s="126"/>
      <c r="K1405" s="126"/>
      <c r="L1405" s="126"/>
      <c r="M1405" s="126"/>
      <c r="N1405" s="216">
        <v>0</v>
      </c>
      <c r="O1405" s="216">
        <v>644</v>
      </c>
      <c r="P1405" s="126" t="s">
        <v>1318</v>
      </c>
    </row>
    <row r="1406" spans="1:16" ht="51">
      <c r="A1406" s="126" t="s">
        <v>620</v>
      </c>
      <c r="B1406" s="126"/>
      <c r="C1406" s="127" t="s">
        <v>714</v>
      </c>
      <c r="D1406" s="121">
        <v>43108</v>
      </c>
      <c r="E1406" s="122" t="s">
        <v>2840</v>
      </c>
      <c r="F1406" s="122" t="s">
        <v>3</v>
      </c>
      <c r="G1406" s="122">
        <v>1585915</v>
      </c>
      <c r="H1406" s="126"/>
      <c r="I1406" s="130" t="s">
        <v>4904</v>
      </c>
      <c r="J1406" s="126"/>
      <c r="K1406" s="126"/>
      <c r="L1406" s="126"/>
      <c r="M1406" s="126"/>
      <c r="N1406" s="216">
        <v>0</v>
      </c>
      <c r="O1406" s="216">
        <v>213.95</v>
      </c>
      <c r="P1406" s="126" t="s">
        <v>1318</v>
      </c>
    </row>
    <row r="1407" spans="1:16" ht="51">
      <c r="A1407" s="126" t="s">
        <v>620</v>
      </c>
      <c r="B1407" s="126"/>
      <c r="C1407" s="127" t="s">
        <v>714</v>
      </c>
      <c r="D1407" s="121">
        <v>43108</v>
      </c>
      <c r="E1407" s="122" t="s">
        <v>2841</v>
      </c>
      <c r="F1407" s="122" t="s">
        <v>3</v>
      </c>
      <c r="G1407" s="122">
        <v>1585917</v>
      </c>
      <c r="H1407" s="126"/>
      <c r="I1407" s="130" t="s">
        <v>4905</v>
      </c>
      <c r="J1407" s="126"/>
      <c r="K1407" s="126"/>
      <c r="L1407" s="126"/>
      <c r="M1407" s="126"/>
      <c r="N1407" s="216">
        <v>0</v>
      </c>
      <c r="O1407" s="216">
        <v>312.77999999999997</v>
      </c>
      <c r="P1407" s="126" t="s">
        <v>1318</v>
      </c>
    </row>
    <row r="1408" spans="1:16" ht="51">
      <c r="A1408" s="126">
        <v>513</v>
      </c>
      <c r="B1408" s="126"/>
      <c r="C1408" s="127" t="s">
        <v>201</v>
      </c>
      <c r="D1408" s="121">
        <v>43108</v>
      </c>
      <c r="E1408" s="122" t="s">
        <v>2842</v>
      </c>
      <c r="F1408" s="122" t="s">
        <v>3</v>
      </c>
      <c r="G1408" s="122">
        <v>1585930</v>
      </c>
      <c r="H1408" s="126"/>
      <c r="I1408" s="130" t="s">
        <v>4906</v>
      </c>
      <c r="J1408" s="126"/>
      <c r="K1408" s="126"/>
      <c r="L1408" s="126"/>
      <c r="M1408" s="126"/>
      <c r="N1408" s="216">
        <v>0</v>
      </c>
      <c r="O1408" s="216">
        <v>51328.02</v>
      </c>
      <c r="P1408" s="126" t="s">
        <v>1318</v>
      </c>
    </row>
    <row r="1409" spans="1:16" ht="38.25">
      <c r="A1409" s="126">
        <v>15</v>
      </c>
      <c r="B1409" s="126"/>
      <c r="C1409" s="127" t="s">
        <v>692</v>
      </c>
      <c r="D1409" s="121">
        <v>43108</v>
      </c>
      <c r="E1409" s="122" t="s">
        <v>2843</v>
      </c>
      <c r="F1409" s="122" t="s">
        <v>3</v>
      </c>
      <c r="G1409" s="122">
        <v>1585944</v>
      </c>
      <c r="H1409" s="126"/>
      <c r="I1409" s="130" t="s">
        <v>4907</v>
      </c>
      <c r="J1409" s="126"/>
      <c r="K1409" s="126"/>
      <c r="L1409" s="126"/>
      <c r="M1409" s="126"/>
      <c r="N1409" s="216">
        <v>0</v>
      </c>
      <c r="O1409" s="216">
        <v>0.97</v>
      </c>
      <c r="P1409" s="126" t="s">
        <v>1318</v>
      </c>
    </row>
    <row r="1410" spans="1:16" ht="38.25">
      <c r="A1410" s="126">
        <v>15</v>
      </c>
      <c r="B1410" s="126"/>
      <c r="C1410" s="127" t="s">
        <v>692</v>
      </c>
      <c r="D1410" s="121">
        <v>43108</v>
      </c>
      <c r="E1410" s="122" t="s">
        <v>2844</v>
      </c>
      <c r="F1410" s="122" t="s">
        <v>3</v>
      </c>
      <c r="G1410" s="122">
        <v>1585945</v>
      </c>
      <c r="H1410" s="126"/>
      <c r="I1410" s="130" t="s">
        <v>4907</v>
      </c>
      <c r="J1410" s="126"/>
      <c r="K1410" s="126"/>
      <c r="L1410" s="126"/>
      <c r="M1410" s="126"/>
      <c r="N1410" s="216">
        <v>0</v>
      </c>
      <c r="O1410" s="216">
        <v>1.48</v>
      </c>
      <c r="P1410" s="126" t="s">
        <v>1318</v>
      </c>
    </row>
    <row r="1411" spans="1:16" ht="38.25">
      <c r="A1411" s="126">
        <v>15</v>
      </c>
      <c r="B1411" s="126"/>
      <c r="C1411" s="127" t="s">
        <v>692</v>
      </c>
      <c r="D1411" s="121">
        <v>43108</v>
      </c>
      <c r="E1411" s="122" t="s">
        <v>2845</v>
      </c>
      <c r="F1411" s="122" t="s">
        <v>3</v>
      </c>
      <c r="G1411" s="122">
        <v>1585946</v>
      </c>
      <c r="H1411" s="126"/>
      <c r="I1411" s="130" t="s">
        <v>4908</v>
      </c>
      <c r="J1411" s="126"/>
      <c r="K1411" s="126"/>
      <c r="L1411" s="126"/>
      <c r="M1411" s="126"/>
      <c r="N1411" s="216">
        <v>0</v>
      </c>
      <c r="O1411" s="216">
        <v>1.31</v>
      </c>
      <c r="P1411" s="126" t="s">
        <v>1318</v>
      </c>
    </row>
    <row r="1412" spans="1:16" ht="38.25">
      <c r="A1412" s="126">
        <v>15</v>
      </c>
      <c r="B1412" s="126"/>
      <c r="C1412" s="127" t="s">
        <v>692</v>
      </c>
      <c r="D1412" s="121">
        <v>43108</v>
      </c>
      <c r="E1412" s="122" t="s">
        <v>2846</v>
      </c>
      <c r="F1412" s="122" t="s">
        <v>3</v>
      </c>
      <c r="G1412" s="122">
        <v>1585948</v>
      </c>
      <c r="H1412" s="126"/>
      <c r="I1412" s="130" t="s">
        <v>4908</v>
      </c>
      <c r="J1412" s="126"/>
      <c r="K1412" s="126"/>
      <c r="L1412" s="126"/>
      <c r="M1412" s="126"/>
      <c r="N1412" s="216">
        <v>0</v>
      </c>
      <c r="O1412" s="216">
        <v>1.06</v>
      </c>
      <c r="P1412" s="126" t="s">
        <v>1318</v>
      </c>
    </row>
    <row r="1413" spans="1:16" ht="51">
      <c r="A1413" s="126" t="s">
        <v>620</v>
      </c>
      <c r="B1413" s="126"/>
      <c r="C1413" s="127" t="s">
        <v>714</v>
      </c>
      <c r="D1413" s="121">
        <v>43108</v>
      </c>
      <c r="E1413" s="122" t="s">
        <v>2847</v>
      </c>
      <c r="F1413" s="122" t="s">
        <v>3</v>
      </c>
      <c r="G1413" s="122">
        <v>1585954</v>
      </c>
      <c r="H1413" s="126"/>
      <c r="I1413" s="130" t="s">
        <v>4909</v>
      </c>
      <c r="J1413" s="126"/>
      <c r="K1413" s="126"/>
      <c r="L1413" s="126"/>
      <c r="M1413" s="126"/>
      <c r="N1413" s="216">
        <v>0</v>
      </c>
      <c r="O1413" s="216">
        <v>1726</v>
      </c>
      <c r="P1413" s="126" t="s">
        <v>1318</v>
      </c>
    </row>
    <row r="1414" spans="1:16" ht="38.25">
      <c r="A1414" s="126">
        <v>46</v>
      </c>
      <c r="B1414" s="126"/>
      <c r="C1414" s="127" t="s">
        <v>699</v>
      </c>
      <c r="D1414" s="121">
        <v>43108</v>
      </c>
      <c r="E1414" s="122" t="s">
        <v>2848</v>
      </c>
      <c r="F1414" s="122" t="s">
        <v>3</v>
      </c>
      <c r="G1414" s="122">
        <v>1585958</v>
      </c>
      <c r="H1414" s="126"/>
      <c r="I1414" s="130" t="s">
        <v>4910</v>
      </c>
      <c r="J1414" s="126"/>
      <c r="K1414" s="126"/>
      <c r="L1414" s="126"/>
      <c r="M1414" s="126"/>
      <c r="N1414" s="216">
        <v>0</v>
      </c>
      <c r="O1414" s="216">
        <v>422.43</v>
      </c>
      <c r="P1414" s="126" t="s">
        <v>1318</v>
      </c>
    </row>
    <row r="1415" spans="1:16" ht="51">
      <c r="A1415" s="126" t="s">
        <v>620</v>
      </c>
      <c r="B1415" s="126"/>
      <c r="C1415" s="127" t="s">
        <v>714</v>
      </c>
      <c r="D1415" s="121">
        <v>43108</v>
      </c>
      <c r="E1415" s="122" t="s">
        <v>2849</v>
      </c>
      <c r="F1415" s="122" t="s">
        <v>3</v>
      </c>
      <c r="G1415" s="122">
        <v>1585964</v>
      </c>
      <c r="H1415" s="126"/>
      <c r="I1415" s="130" t="s">
        <v>4911</v>
      </c>
      <c r="J1415" s="126"/>
      <c r="K1415" s="126"/>
      <c r="L1415" s="126"/>
      <c r="M1415" s="126"/>
      <c r="N1415" s="216">
        <v>0</v>
      </c>
      <c r="O1415" s="216">
        <v>400</v>
      </c>
      <c r="P1415" s="126" t="s">
        <v>1318</v>
      </c>
    </row>
    <row r="1416" spans="1:16" ht="38.25">
      <c r="A1416" s="126">
        <v>206</v>
      </c>
      <c r="B1416" s="126"/>
      <c r="C1416" s="127" t="s">
        <v>759</v>
      </c>
      <c r="D1416" s="121">
        <v>43108</v>
      </c>
      <c r="E1416" s="122" t="s">
        <v>2850</v>
      </c>
      <c r="F1416" s="122" t="s">
        <v>3</v>
      </c>
      <c r="G1416" s="122">
        <v>1585989</v>
      </c>
      <c r="H1416" s="126"/>
      <c r="I1416" s="130" t="s">
        <v>4912</v>
      </c>
      <c r="J1416" s="126"/>
      <c r="K1416" s="126"/>
      <c r="L1416" s="126"/>
      <c r="M1416" s="126"/>
      <c r="N1416" s="216">
        <v>0</v>
      </c>
      <c r="O1416" s="216">
        <v>1140</v>
      </c>
      <c r="P1416" s="126" t="s">
        <v>1318</v>
      </c>
    </row>
    <row r="1417" spans="1:16" ht="51">
      <c r="A1417" s="126">
        <v>526</v>
      </c>
      <c r="B1417" s="126"/>
      <c r="C1417" s="127" t="s">
        <v>847</v>
      </c>
      <c r="D1417" s="121">
        <v>43108</v>
      </c>
      <c r="E1417" s="122" t="s">
        <v>2851</v>
      </c>
      <c r="F1417" s="122" t="s">
        <v>3</v>
      </c>
      <c r="G1417" s="122">
        <v>1585990</v>
      </c>
      <c r="H1417" s="126"/>
      <c r="I1417" s="130" t="s">
        <v>4913</v>
      </c>
      <c r="J1417" s="126"/>
      <c r="K1417" s="126"/>
      <c r="L1417" s="126"/>
      <c r="M1417" s="126"/>
      <c r="N1417" s="216">
        <v>0</v>
      </c>
      <c r="O1417" s="216">
        <v>100</v>
      </c>
      <c r="P1417" s="126" t="s">
        <v>1318</v>
      </c>
    </row>
    <row r="1418" spans="1:16" ht="51">
      <c r="A1418" s="126">
        <v>15</v>
      </c>
      <c r="B1418" s="126"/>
      <c r="C1418" s="127" t="s">
        <v>692</v>
      </c>
      <c r="D1418" s="121">
        <v>43109</v>
      </c>
      <c r="E1418" s="122" t="s">
        <v>2852</v>
      </c>
      <c r="F1418" s="122" t="s">
        <v>3</v>
      </c>
      <c r="G1418" s="122">
        <v>1586161</v>
      </c>
      <c r="H1418" s="126"/>
      <c r="I1418" s="130" t="s">
        <v>4914</v>
      </c>
      <c r="J1418" s="126"/>
      <c r="K1418" s="126"/>
      <c r="L1418" s="126"/>
      <c r="M1418" s="126"/>
      <c r="N1418" s="216">
        <v>0</v>
      </c>
      <c r="O1418" s="216">
        <v>1185</v>
      </c>
      <c r="P1418" s="126" t="s">
        <v>1318</v>
      </c>
    </row>
    <row r="1419" spans="1:16" ht="63.75">
      <c r="A1419" s="126">
        <v>592</v>
      </c>
      <c r="B1419" s="126"/>
      <c r="C1419" s="127" t="s">
        <v>863</v>
      </c>
      <c r="D1419" s="121">
        <v>43109</v>
      </c>
      <c r="E1419" s="122" t="s">
        <v>2853</v>
      </c>
      <c r="F1419" s="122" t="s">
        <v>3</v>
      </c>
      <c r="G1419" s="122">
        <v>1586166</v>
      </c>
      <c r="H1419" s="126"/>
      <c r="I1419" s="130" t="s">
        <v>4915</v>
      </c>
      <c r="J1419" s="126"/>
      <c r="K1419" s="126"/>
      <c r="L1419" s="126"/>
      <c r="M1419" s="126"/>
      <c r="N1419" s="216">
        <v>0</v>
      </c>
      <c r="O1419" s="216">
        <v>25496</v>
      </c>
      <c r="P1419" s="126" t="s">
        <v>1318</v>
      </c>
    </row>
    <row r="1420" spans="1:16" ht="63.75">
      <c r="A1420" s="126">
        <v>86</v>
      </c>
      <c r="B1420" s="126"/>
      <c r="C1420" s="127" t="s">
        <v>711</v>
      </c>
      <c r="D1420" s="121">
        <v>43109</v>
      </c>
      <c r="E1420" s="122" t="s">
        <v>2854</v>
      </c>
      <c r="F1420" s="122" t="s">
        <v>3</v>
      </c>
      <c r="G1420" s="122">
        <v>1586174</v>
      </c>
      <c r="H1420" s="126"/>
      <c r="I1420" s="130" t="s">
        <v>4916</v>
      </c>
      <c r="J1420" s="126"/>
      <c r="K1420" s="126"/>
      <c r="L1420" s="126"/>
      <c r="M1420" s="126"/>
      <c r="N1420" s="216">
        <v>0</v>
      </c>
      <c r="O1420" s="216">
        <v>716558.3</v>
      </c>
      <c r="P1420" s="126" t="s">
        <v>1318</v>
      </c>
    </row>
    <row r="1421" spans="1:16" ht="63.75">
      <c r="A1421" s="126" t="s">
        <v>620</v>
      </c>
      <c r="B1421" s="126"/>
      <c r="C1421" s="127" t="s">
        <v>714</v>
      </c>
      <c r="D1421" s="121">
        <v>43109</v>
      </c>
      <c r="E1421" s="122" t="s">
        <v>2855</v>
      </c>
      <c r="F1421" s="122" t="s">
        <v>3</v>
      </c>
      <c r="G1421" s="122">
        <v>1586179</v>
      </c>
      <c r="H1421" s="126"/>
      <c r="I1421" s="130" t="s">
        <v>4917</v>
      </c>
      <c r="J1421" s="126"/>
      <c r="K1421" s="126"/>
      <c r="L1421" s="126"/>
      <c r="M1421" s="126"/>
      <c r="N1421" s="216">
        <v>0</v>
      </c>
      <c r="O1421" s="216">
        <v>6281.81</v>
      </c>
      <c r="P1421" s="126" t="s">
        <v>1318</v>
      </c>
    </row>
    <row r="1422" spans="1:16" ht="51">
      <c r="A1422" s="126">
        <v>660</v>
      </c>
      <c r="B1422" s="126"/>
      <c r="C1422" s="127" t="s">
        <v>234</v>
      </c>
      <c r="D1422" s="121">
        <v>43109</v>
      </c>
      <c r="E1422" s="122" t="s">
        <v>2856</v>
      </c>
      <c r="F1422" s="122" t="s">
        <v>3</v>
      </c>
      <c r="G1422" s="122">
        <v>1586215</v>
      </c>
      <c r="H1422" s="126"/>
      <c r="I1422" s="130" t="s">
        <v>4918</v>
      </c>
      <c r="J1422" s="126"/>
      <c r="K1422" s="126"/>
      <c r="L1422" s="126"/>
      <c r="M1422" s="126"/>
      <c r="N1422" s="216">
        <v>0</v>
      </c>
      <c r="O1422" s="216">
        <v>1392</v>
      </c>
      <c r="P1422" s="126" t="s">
        <v>1318</v>
      </c>
    </row>
    <row r="1423" spans="1:16" ht="51">
      <c r="A1423" s="126">
        <v>86</v>
      </c>
      <c r="B1423" s="126"/>
      <c r="C1423" s="127" t="s">
        <v>711</v>
      </c>
      <c r="D1423" s="121">
        <v>43109</v>
      </c>
      <c r="E1423" s="122" t="s">
        <v>2857</v>
      </c>
      <c r="F1423" s="122" t="s">
        <v>3</v>
      </c>
      <c r="G1423" s="122">
        <v>1586216</v>
      </c>
      <c r="H1423" s="126"/>
      <c r="I1423" s="130" t="s">
        <v>4919</v>
      </c>
      <c r="J1423" s="126"/>
      <c r="K1423" s="126"/>
      <c r="L1423" s="126"/>
      <c r="M1423" s="126"/>
      <c r="N1423" s="216">
        <v>0</v>
      </c>
      <c r="O1423" s="216">
        <v>3130</v>
      </c>
      <c r="P1423" s="126" t="s">
        <v>1318</v>
      </c>
    </row>
    <row r="1424" spans="1:16" ht="63.75">
      <c r="A1424" s="126">
        <v>291</v>
      </c>
      <c r="B1424" s="126"/>
      <c r="C1424" s="127" t="s">
        <v>795</v>
      </c>
      <c r="D1424" s="121">
        <v>43109</v>
      </c>
      <c r="E1424" s="122" t="s">
        <v>2858</v>
      </c>
      <c r="F1424" s="122" t="s">
        <v>3</v>
      </c>
      <c r="G1424" s="122">
        <v>1586224</v>
      </c>
      <c r="H1424" s="126"/>
      <c r="I1424" s="130" t="s">
        <v>4920</v>
      </c>
      <c r="J1424" s="126"/>
      <c r="K1424" s="126"/>
      <c r="L1424" s="126"/>
      <c r="M1424" s="126"/>
      <c r="N1424" s="216">
        <v>0</v>
      </c>
      <c r="O1424" s="216">
        <v>89989.9</v>
      </c>
      <c r="P1424" s="126" t="s">
        <v>1318</v>
      </c>
    </row>
    <row r="1425" spans="1:16" ht="51">
      <c r="A1425" s="126">
        <v>41</v>
      </c>
      <c r="B1425" s="126"/>
      <c r="C1425" s="127" t="s">
        <v>698</v>
      </c>
      <c r="D1425" s="121">
        <v>43109</v>
      </c>
      <c r="E1425" s="122" t="s">
        <v>2859</v>
      </c>
      <c r="F1425" s="122" t="s">
        <v>3</v>
      </c>
      <c r="G1425" s="122">
        <v>1586236</v>
      </c>
      <c r="H1425" s="126"/>
      <c r="I1425" s="130" t="s">
        <v>4921</v>
      </c>
      <c r="J1425" s="126"/>
      <c r="K1425" s="126"/>
      <c r="L1425" s="126"/>
      <c r="M1425" s="126"/>
      <c r="N1425" s="216">
        <v>0</v>
      </c>
      <c r="O1425" s="216">
        <v>17022</v>
      </c>
      <c r="P1425" s="126" t="s">
        <v>1318</v>
      </c>
    </row>
    <row r="1426" spans="1:16" ht="51">
      <c r="A1426" s="126">
        <v>41</v>
      </c>
      <c r="B1426" s="126"/>
      <c r="C1426" s="127" t="s">
        <v>698</v>
      </c>
      <c r="D1426" s="121">
        <v>43109</v>
      </c>
      <c r="E1426" s="122" t="s">
        <v>2860</v>
      </c>
      <c r="F1426" s="122" t="s">
        <v>3</v>
      </c>
      <c r="G1426" s="122">
        <v>1586237</v>
      </c>
      <c r="H1426" s="126"/>
      <c r="I1426" s="130" t="s">
        <v>4922</v>
      </c>
      <c r="J1426" s="126"/>
      <c r="K1426" s="126"/>
      <c r="L1426" s="126"/>
      <c r="M1426" s="126"/>
      <c r="N1426" s="216">
        <v>0</v>
      </c>
      <c r="O1426" s="216">
        <v>927</v>
      </c>
      <c r="P1426" s="126" t="s">
        <v>1318</v>
      </c>
    </row>
    <row r="1427" spans="1:16" ht="51">
      <c r="A1427" s="126">
        <v>578</v>
      </c>
      <c r="B1427" s="126"/>
      <c r="C1427" s="127" t="s">
        <v>854</v>
      </c>
      <c r="D1427" s="121">
        <v>43109</v>
      </c>
      <c r="E1427" s="122" t="s">
        <v>2861</v>
      </c>
      <c r="F1427" s="122" t="s">
        <v>3</v>
      </c>
      <c r="G1427" s="122">
        <v>1586260</v>
      </c>
      <c r="H1427" s="126"/>
      <c r="I1427" s="130" t="s">
        <v>4923</v>
      </c>
      <c r="J1427" s="126"/>
      <c r="K1427" s="126"/>
      <c r="L1427" s="126"/>
      <c r="M1427" s="126"/>
      <c r="N1427" s="216">
        <v>0</v>
      </c>
      <c r="O1427" s="216">
        <v>1171</v>
      </c>
      <c r="P1427" s="126" t="s">
        <v>1318</v>
      </c>
    </row>
    <row r="1428" spans="1:16" ht="51">
      <c r="A1428" s="126" t="s">
        <v>620</v>
      </c>
      <c r="B1428" s="126"/>
      <c r="C1428" s="127" t="s">
        <v>714</v>
      </c>
      <c r="D1428" s="121">
        <v>43109</v>
      </c>
      <c r="E1428" s="122" t="s">
        <v>2862</v>
      </c>
      <c r="F1428" s="122" t="s">
        <v>3</v>
      </c>
      <c r="G1428" s="122">
        <v>1586112</v>
      </c>
      <c r="H1428" s="126"/>
      <c r="I1428" s="130" t="s">
        <v>4924</v>
      </c>
      <c r="J1428" s="126"/>
      <c r="K1428" s="126"/>
      <c r="L1428" s="126"/>
      <c r="M1428" s="126"/>
      <c r="N1428" s="216">
        <v>0</v>
      </c>
      <c r="O1428" s="216">
        <v>262.39999999999998</v>
      </c>
      <c r="P1428" s="126" t="s">
        <v>1318</v>
      </c>
    </row>
    <row r="1429" spans="1:16" ht="51">
      <c r="A1429" s="126" t="s">
        <v>620</v>
      </c>
      <c r="B1429" s="126"/>
      <c r="C1429" s="127" t="s">
        <v>714</v>
      </c>
      <c r="D1429" s="121">
        <v>43109</v>
      </c>
      <c r="E1429" s="122" t="s">
        <v>2863</v>
      </c>
      <c r="F1429" s="122" t="s">
        <v>3</v>
      </c>
      <c r="G1429" s="122">
        <v>1586115</v>
      </c>
      <c r="H1429" s="126"/>
      <c r="I1429" s="130" t="s">
        <v>4925</v>
      </c>
      <c r="J1429" s="126"/>
      <c r="K1429" s="126"/>
      <c r="L1429" s="126"/>
      <c r="M1429" s="126"/>
      <c r="N1429" s="216">
        <v>0</v>
      </c>
      <c r="O1429" s="216">
        <v>208.4</v>
      </c>
      <c r="P1429" s="126" t="s">
        <v>1318</v>
      </c>
    </row>
    <row r="1430" spans="1:16" ht="51">
      <c r="A1430" s="126" t="s">
        <v>620</v>
      </c>
      <c r="B1430" s="126"/>
      <c r="C1430" s="127" t="s">
        <v>714</v>
      </c>
      <c r="D1430" s="121">
        <v>43109</v>
      </c>
      <c r="E1430" s="122" t="s">
        <v>2864</v>
      </c>
      <c r="F1430" s="122" t="s">
        <v>3</v>
      </c>
      <c r="G1430" s="122">
        <v>1586127</v>
      </c>
      <c r="H1430" s="126"/>
      <c r="I1430" s="130" t="s">
        <v>4926</v>
      </c>
      <c r="J1430" s="126"/>
      <c r="K1430" s="126"/>
      <c r="L1430" s="126"/>
      <c r="M1430" s="126"/>
      <c r="N1430" s="216">
        <v>0</v>
      </c>
      <c r="O1430" s="216">
        <v>279.8</v>
      </c>
      <c r="P1430" s="126" t="s">
        <v>1318</v>
      </c>
    </row>
    <row r="1431" spans="1:16" ht="63.75">
      <c r="A1431" s="126" t="s">
        <v>620</v>
      </c>
      <c r="B1431" s="126"/>
      <c r="C1431" s="127" t="s">
        <v>714</v>
      </c>
      <c r="D1431" s="121">
        <v>43109</v>
      </c>
      <c r="E1431" s="122" t="s">
        <v>2865</v>
      </c>
      <c r="F1431" s="122" t="s">
        <v>3</v>
      </c>
      <c r="G1431" s="122">
        <v>1586154</v>
      </c>
      <c r="H1431" s="126"/>
      <c r="I1431" s="130" t="s">
        <v>4927</v>
      </c>
      <c r="J1431" s="126"/>
      <c r="K1431" s="126"/>
      <c r="L1431" s="126"/>
      <c r="M1431" s="126"/>
      <c r="N1431" s="216">
        <v>0</v>
      </c>
      <c r="O1431" s="216">
        <v>193</v>
      </c>
      <c r="P1431" s="126" t="s">
        <v>1318</v>
      </c>
    </row>
    <row r="1432" spans="1:16" ht="38.25">
      <c r="A1432" s="126">
        <v>283</v>
      </c>
      <c r="B1432" s="126"/>
      <c r="C1432" s="127" t="s">
        <v>146</v>
      </c>
      <c r="D1432" s="121">
        <v>43109</v>
      </c>
      <c r="E1432" s="122" t="s">
        <v>2866</v>
      </c>
      <c r="F1432" s="122" t="s">
        <v>3</v>
      </c>
      <c r="G1432" s="122">
        <v>1586178</v>
      </c>
      <c r="H1432" s="126"/>
      <c r="I1432" s="130" t="s">
        <v>4928</v>
      </c>
      <c r="J1432" s="126"/>
      <c r="K1432" s="126"/>
      <c r="L1432" s="126"/>
      <c r="M1432" s="126"/>
      <c r="N1432" s="216">
        <v>0</v>
      </c>
      <c r="O1432" s="216">
        <v>391</v>
      </c>
      <c r="P1432" s="126" t="s">
        <v>1318</v>
      </c>
    </row>
    <row r="1433" spans="1:16" ht="51">
      <c r="A1433" s="126">
        <v>20</v>
      </c>
      <c r="B1433" s="126"/>
      <c r="C1433" s="127" t="s">
        <v>694</v>
      </c>
      <c r="D1433" s="121">
        <v>43109</v>
      </c>
      <c r="E1433" s="122" t="s">
        <v>2867</v>
      </c>
      <c r="F1433" s="122" t="s">
        <v>3</v>
      </c>
      <c r="G1433" s="122">
        <v>1586180</v>
      </c>
      <c r="H1433" s="126"/>
      <c r="I1433" s="130" t="s">
        <v>4929</v>
      </c>
      <c r="J1433" s="126"/>
      <c r="K1433" s="126"/>
      <c r="L1433" s="126"/>
      <c r="M1433" s="126"/>
      <c r="N1433" s="216">
        <v>0</v>
      </c>
      <c r="O1433" s="216">
        <v>241.15</v>
      </c>
      <c r="P1433" s="126" t="s">
        <v>1318</v>
      </c>
    </row>
    <row r="1434" spans="1:16" ht="51">
      <c r="A1434" s="126">
        <v>20</v>
      </c>
      <c r="B1434" s="126"/>
      <c r="C1434" s="127" t="s">
        <v>694</v>
      </c>
      <c r="D1434" s="121">
        <v>43109</v>
      </c>
      <c r="E1434" s="122" t="s">
        <v>2868</v>
      </c>
      <c r="F1434" s="122" t="s">
        <v>3</v>
      </c>
      <c r="G1434" s="122">
        <v>1586181</v>
      </c>
      <c r="H1434" s="126"/>
      <c r="I1434" s="130" t="s">
        <v>4930</v>
      </c>
      <c r="J1434" s="126"/>
      <c r="K1434" s="126"/>
      <c r="L1434" s="126"/>
      <c r="M1434" s="126"/>
      <c r="N1434" s="216">
        <v>0</v>
      </c>
      <c r="O1434" s="216">
        <v>48.23</v>
      </c>
      <c r="P1434" s="126" t="s">
        <v>1318</v>
      </c>
    </row>
    <row r="1435" spans="1:16" ht="51">
      <c r="A1435" s="126">
        <v>20</v>
      </c>
      <c r="B1435" s="126"/>
      <c r="C1435" s="127" t="s">
        <v>694</v>
      </c>
      <c r="D1435" s="121">
        <v>43109</v>
      </c>
      <c r="E1435" s="122" t="s">
        <v>2869</v>
      </c>
      <c r="F1435" s="122" t="s">
        <v>3</v>
      </c>
      <c r="G1435" s="122">
        <v>1586187</v>
      </c>
      <c r="H1435" s="126"/>
      <c r="I1435" s="130" t="s">
        <v>4931</v>
      </c>
      <c r="J1435" s="126"/>
      <c r="K1435" s="126"/>
      <c r="L1435" s="126"/>
      <c r="M1435" s="126"/>
      <c r="N1435" s="216">
        <v>0</v>
      </c>
      <c r="O1435" s="216">
        <v>150</v>
      </c>
      <c r="P1435" s="126" t="s">
        <v>1318</v>
      </c>
    </row>
    <row r="1436" spans="1:16" ht="38.25">
      <c r="A1436" s="126">
        <v>590</v>
      </c>
      <c r="B1436" s="126"/>
      <c r="C1436" s="127" t="s">
        <v>861</v>
      </c>
      <c r="D1436" s="121">
        <v>43109</v>
      </c>
      <c r="E1436" s="122" t="s">
        <v>2870</v>
      </c>
      <c r="F1436" s="122" t="s">
        <v>3</v>
      </c>
      <c r="G1436" s="122">
        <v>1586195</v>
      </c>
      <c r="H1436" s="126"/>
      <c r="I1436" s="130" t="s">
        <v>4932</v>
      </c>
      <c r="J1436" s="126"/>
      <c r="K1436" s="126"/>
      <c r="L1436" s="126"/>
      <c r="M1436" s="126"/>
      <c r="N1436" s="216">
        <v>0</v>
      </c>
      <c r="O1436" s="216">
        <v>185.5</v>
      </c>
      <c r="P1436" s="126" t="s">
        <v>1318</v>
      </c>
    </row>
    <row r="1437" spans="1:16" ht="38.25">
      <c r="A1437" s="126">
        <v>86</v>
      </c>
      <c r="B1437" s="126"/>
      <c r="C1437" s="127" t="s">
        <v>711</v>
      </c>
      <c r="D1437" s="121">
        <v>43109</v>
      </c>
      <c r="E1437" s="122" t="s">
        <v>2871</v>
      </c>
      <c r="F1437" s="122" t="s">
        <v>3</v>
      </c>
      <c r="G1437" s="122">
        <v>1586218</v>
      </c>
      <c r="H1437" s="126"/>
      <c r="I1437" s="130" t="s">
        <v>4933</v>
      </c>
      <c r="J1437" s="126"/>
      <c r="K1437" s="126"/>
      <c r="L1437" s="126"/>
      <c r="M1437" s="126"/>
      <c r="N1437" s="216">
        <v>0</v>
      </c>
      <c r="O1437" s="216">
        <v>3098.44</v>
      </c>
      <c r="P1437" s="126" t="s">
        <v>1318</v>
      </c>
    </row>
    <row r="1438" spans="1:16" ht="38.25">
      <c r="A1438" s="126">
        <v>86</v>
      </c>
      <c r="B1438" s="126"/>
      <c r="C1438" s="127" t="s">
        <v>711</v>
      </c>
      <c r="D1438" s="121">
        <v>43109</v>
      </c>
      <c r="E1438" s="122" t="s">
        <v>2872</v>
      </c>
      <c r="F1438" s="122" t="s">
        <v>3</v>
      </c>
      <c r="G1438" s="122">
        <v>1586219</v>
      </c>
      <c r="H1438" s="126"/>
      <c r="I1438" s="130" t="s">
        <v>4933</v>
      </c>
      <c r="J1438" s="126"/>
      <c r="K1438" s="126"/>
      <c r="L1438" s="126"/>
      <c r="M1438" s="126"/>
      <c r="N1438" s="216">
        <v>0</v>
      </c>
      <c r="O1438" s="216">
        <v>1440</v>
      </c>
      <c r="P1438" s="126" t="s">
        <v>1318</v>
      </c>
    </row>
    <row r="1439" spans="1:16" ht="51">
      <c r="A1439" s="126">
        <v>342</v>
      </c>
      <c r="B1439" s="126"/>
      <c r="C1439" s="127" t="s">
        <v>817</v>
      </c>
      <c r="D1439" s="121">
        <v>43109</v>
      </c>
      <c r="E1439" s="122" t="s">
        <v>2873</v>
      </c>
      <c r="F1439" s="122" t="s">
        <v>3</v>
      </c>
      <c r="G1439" s="122">
        <v>1586220</v>
      </c>
      <c r="H1439" s="126"/>
      <c r="I1439" s="130" t="s">
        <v>4934</v>
      </c>
      <c r="J1439" s="126"/>
      <c r="K1439" s="126"/>
      <c r="L1439" s="126"/>
      <c r="M1439" s="126"/>
      <c r="N1439" s="216">
        <v>0</v>
      </c>
      <c r="O1439" s="216">
        <v>945</v>
      </c>
      <c r="P1439" s="126" t="s">
        <v>1318</v>
      </c>
    </row>
    <row r="1440" spans="1:16" ht="38.25">
      <c r="A1440" s="126">
        <v>86</v>
      </c>
      <c r="B1440" s="126"/>
      <c r="C1440" s="127" t="s">
        <v>711</v>
      </c>
      <c r="D1440" s="121">
        <v>43109</v>
      </c>
      <c r="E1440" s="122" t="s">
        <v>2874</v>
      </c>
      <c r="F1440" s="122" t="s">
        <v>3</v>
      </c>
      <c r="G1440" s="122">
        <v>1586222</v>
      </c>
      <c r="H1440" s="126"/>
      <c r="I1440" s="130" t="s">
        <v>4935</v>
      </c>
      <c r="J1440" s="126"/>
      <c r="K1440" s="126"/>
      <c r="L1440" s="126"/>
      <c r="M1440" s="126"/>
      <c r="N1440" s="216">
        <v>0</v>
      </c>
      <c r="O1440" s="216">
        <v>27148.66</v>
      </c>
      <c r="P1440" s="126" t="s">
        <v>1318</v>
      </c>
    </row>
    <row r="1441" spans="1:16" ht="38.25">
      <c r="A1441" s="126">
        <v>86</v>
      </c>
      <c r="B1441" s="126"/>
      <c r="C1441" s="127" t="s">
        <v>711</v>
      </c>
      <c r="D1441" s="121">
        <v>43109</v>
      </c>
      <c r="E1441" s="122" t="s">
        <v>2875</v>
      </c>
      <c r="F1441" s="122" t="s">
        <v>3</v>
      </c>
      <c r="G1441" s="122">
        <v>1586223</v>
      </c>
      <c r="H1441" s="126"/>
      <c r="I1441" s="130" t="s">
        <v>4933</v>
      </c>
      <c r="J1441" s="126"/>
      <c r="K1441" s="126"/>
      <c r="L1441" s="126"/>
      <c r="M1441" s="126"/>
      <c r="N1441" s="216">
        <v>0</v>
      </c>
      <c r="O1441" s="216">
        <v>324</v>
      </c>
      <c r="P1441" s="126" t="s">
        <v>1318</v>
      </c>
    </row>
    <row r="1442" spans="1:16" ht="38.25">
      <c r="A1442" s="126">
        <v>86</v>
      </c>
      <c r="B1442" s="126"/>
      <c r="C1442" s="127" t="s">
        <v>711</v>
      </c>
      <c r="D1442" s="121">
        <v>43109</v>
      </c>
      <c r="E1442" s="122" t="s">
        <v>2876</v>
      </c>
      <c r="F1442" s="122" t="s">
        <v>3</v>
      </c>
      <c r="G1442" s="122">
        <v>1586226</v>
      </c>
      <c r="H1442" s="126"/>
      <c r="I1442" s="130" t="s">
        <v>4936</v>
      </c>
      <c r="J1442" s="126"/>
      <c r="K1442" s="126"/>
      <c r="L1442" s="126"/>
      <c r="M1442" s="126"/>
      <c r="N1442" s="216">
        <v>0</v>
      </c>
      <c r="O1442" s="216">
        <v>10</v>
      </c>
      <c r="P1442" s="126" t="s">
        <v>1318</v>
      </c>
    </row>
    <row r="1443" spans="1:16" ht="51">
      <c r="A1443" s="126">
        <v>66</v>
      </c>
      <c r="B1443" s="126"/>
      <c r="C1443" s="127" t="s">
        <v>705</v>
      </c>
      <c r="D1443" s="121">
        <v>43109</v>
      </c>
      <c r="E1443" s="122" t="s">
        <v>2877</v>
      </c>
      <c r="F1443" s="122" t="s">
        <v>3</v>
      </c>
      <c r="G1443" s="122">
        <v>1586227</v>
      </c>
      <c r="H1443" s="126"/>
      <c r="I1443" s="130" t="s">
        <v>4937</v>
      </c>
      <c r="J1443" s="126"/>
      <c r="K1443" s="126"/>
      <c r="L1443" s="126"/>
      <c r="M1443" s="126"/>
      <c r="N1443" s="216">
        <v>0</v>
      </c>
      <c r="O1443" s="216">
        <v>30</v>
      </c>
      <c r="P1443" s="126" t="s">
        <v>1318</v>
      </c>
    </row>
    <row r="1444" spans="1:16" ht="51">
      <c r="A1444" s="126" t="s">
        <v>620</v>
      </c>
      <c r="B1444" s="126"/>
      <c r="C1444" s="127" t="s">
        <v>714</v>
      </c>
      <c r="D1444" s="121">
        <v>43109</v>
      </c>
      <c r="E1444" s="122" t="s">
        <v>2878</v>
      </c>
      <c r="F1444" s="122" t="s">
        <v>3</v>
      </c>
      <c r="G1444" s="122">
        <v>1586244</v>
      </c>
      <c r="H1444" s="126"/>
      <c r="I1444" s="130" t="s">
        <v>4938</v>
      </c>
      <c r="J1444" s="126"/>
      <c r="K1444" s="126"/>
      <c r="L1444" s="126"/>
      <c r="M1444" s="126"/>
      <c r="N1444" s="216">
        <v>0</v>
      </c>
      <c r="O1444" s="216">
        <v>262.37</v>
      </c>
      <c r="P1444" s="126" t="s">
        <v>1318</v>
      </c>
    </row>
    <row r="1445" spans="1:16" ht="51">
      <c r="A1445" s="126" t="s">
        <v>620</v>
      </c>
      <c r="B1445" s="126"/>
      <c r="C1445" s="127" t="s">
        <v>714</v>
      </c>
      <c r="D1445" s="121">
        <v>43109</v>
      </c>
      <c r="E1445" s="122" t="s">
        <v>2879</v>
      </c>
      <c r="F1445" s="122" t="s">
        <v>3</v>
      </c>
      <c r="G1445" s="122">
        <v>1586259</v>
      </c>
      <c r="H1445" s="126"/>
      <c r="I1445" s="130" t="s">
        <v>4939</v>
      </c>
      <c r="J1445" s="126"/>
      <c r="K1445" s="126"/>
      <c r="L1445" s="126"/>
      <c r="M1445" s="126"/>
      <c r="N1445" s="216">
        <v>0</v>
      </c>
      <c r="O1445" s="216">
        <v>7303.5</v>
      </c>
      <c r="P1445" s="126" t="s">
        <v>1318</v>
      </c>
    </row>
    <row r="1446" spans="1:16" ht="38.25">
      <c r="A1446" s="126">
        <v>46</v>
      </c>
      <c r="B1446" s="126"/>
      <c r="C1446" s="127" t="s">
        <v>699</v>
      </c>
      <c r="D1446" s="121">
        <v>43109</v>
      </c>
      <c r="E1446" s="122" t="s">
        <v>2880</v>
      </c>
      <c r="F1446" s="122" t="s">
        <v>3</v>
      </c>
      <c r="G1446" s="122">
        <v>1586263</v>
      </c>
      <c r="H1446" s="126"/>
      <c r="I1446" s="130" t="s">
        <v>4940</v>
      </c>
      <c r="J1446" s="126"/>
      <c r="K1446" s="126"/>
      <c r="L1446" s="126"/>
      <c r="M1446" s="126"/>
      <c r="N1446" s="216">
        <v>0</v>
      </c>
      <c r="O1446" s="216">
        <v>3004.1</v>
      </c>
      <c r="P1446" s="126" t="s">
        <v>1318</v>
      </c>
    </row>
    <row r="1447" spans="1:16" ht="51">
      <c r="A1447" s="126">
        <v>290</v>
      </c>
      <c r="B1447" s="126"/>
      <c r="C1447" s="127" t="s">
        <v>794</v>
      </c>
      <c r="D1447" s="121">
        <v>43109</v>
      </c>
      <c r="E1447" s="122" t="s">
        <v>2881</v>
      </c>
      <c r="F1447" s="122" t="s">
        <v>3</v>
      </c>
      <c r="G1447" s="122">
        <v>1586280</v>
      </c>
      <c r="H1447" s="126"/>
      <c r="I1447" s="130" t="s">
        <v>4941</v>
      </c>
      <c r="J1447" s="126"/>
      <c r="K1447" s="126"/>
      <c r="L1447" s="126"/>
      <c r="M1447" s="126"/>
      <c r="N1447" s="216">
        <v>0</v>
      </c>
      <c r="O1447" s="216">
        <v>222</v>
      </c>
      <c r="P1447" s="126" t="s">
        <v>1318</v>
      </c>
    </row>
    <row r="1448" spans="1:16" ht="51">
      <c r="A1448" s="126" t="s">
        <v>620</v>
      </c>
      <c r="B1448" s="126"/>
      <c r="C1448" s="127" t="s">
        <v>714</v>
      </c>
      <c r="D1448" s="121">
        <v>43109</v>
      </c>
      <c r="E1448" s="122" t="s">
        <v>2882</v>
      </c>
      <c r="F1448" s="122" t="s">
        <v>3</v>
      </c>
      <c r="G1448" s="122">
        <v>1586285</v>
      </c>
      <c r="H1448" s="126"/>
      <c r="I1448" s="130" t="s">
        <v>4942</v>
      </c>
      <c r="J1448" s="126"/>
      <c r="K1448" s="126"/>
      <c r="L1448" s="126"/>
      <c r="M1448" s="126"/>
      <c r="N1448" s="216">
        <v>0</v>
      </c>
      <c r="O1448" s="216">
        <v>170</v>
      </c>
      <c r="P1448" s="126" t="s">
        <v>1318</v>
      </c>
    </row>
    <row r="1449" spans="1:16" ht="51">
      <c r="A1449" s="126">
        <v>35</v>
      </c>
      <c r="B1449" s="126"/>
      <c r="C1449" s="127" t="s">
        <v>697</v>
      </c>
      <c r="D1449" s="121">
        <v>43109</v>
      </c>
      <c r="E1449" s="122" t="s">
        <v>2883</v>
      </c>
      <c r="F1449" s="122" t="s">
        <v>3</v>
      </c>
      <c r="G1449" s="122">
        <v>1586286</v>
      </c>
      <c r="H1449" s="126"/>
      <c r="I1449" s="130" t="s">
        <v>1387</v>
      </c>
      <c r="J1449" s="126"/>
      <c r="K1449" s="126"/>
      <c r="L1449" s="126"/>
      <c r="M1449" s="126"/>
      <c r="N1449" s="216">
        <v>0</v>
      </c>
      <c r="O1449" s="216">
        <v>1200</v>
      </c>
      <c r="P1449" s="126" t="s">
        <v>1318</v>
      </c>
    </row>
    <row r="1450" spans="1:16" ht="63.75">
      <c r="A1450" s="126">
        <v>20</v>
      </c>
      <c r="B1450" s="126"/>
      <c r="C1450" s="127" t="s">
        <v>694</v>
      </c>
      <c r="D1450" s="121">
        <v>43109</v>
      </c>
      <c r="E1450" s="122" t="s">
        <v>2884</v>
      </c>
      <c r="F1450" s="122" t="s">
        <v>3</v>
      </c>
      <c r="G1450" s="122">
        <v>1586296</v>
      </c>
      <c r="H1450" s="126"/>
      <c r="I1450" s="130" t="s">
        <v>4943</v>
      </c>
      <c r="J1450" s="126"/>
      <c r="K1450" s="126"/>
      <c r="L1450" s="126"/>
      <c r="M1450" s="126"/>
      <c r="N1450" s="216">
        <v>0</v>
      </c>
      <c r="O1450" s="216">
        <v>78</v>
      </c>
      <c r="P1450" s="126" t="s">
        <v>1318</v>
      </c>
    </row>
    <row r="1451" spans="1:16" ht="51">
      <c r="A1451" s="126">
        <v>590</v>
      </c>
      <c r="B1451" s="126"/>
      <c r="C1451" s="127" t="s">
        <v>861</v>
      </c>
      <c r="D1451" s="121">
        <v>43109</v>
      </c>
      <c r="E1451" s="122" t="s">
        <v>2885</v>
      </c>
      <c r="F1451" s="122" t="s">
        <v>3</v>
      </c>
      <c r="G1451" s="122">
        <v>1586300</v>
      </c>
      <c r="H1451" s="126"/>
      <c r="I1451" s="130" t="s">
        <v>4944</v>
      </c>
      <c r="J1451" s="126"/>
      <c r="K1451" s="126"/>
      <c r="L1451" s="126"/>
      <c r="M1451" s="126"/>
      <c r="N1451" s="216">
        <v>0</v>
      </c>
      <c r="O1451" s="216">
        <v>185.5</v>
      </c>
      <c r="P1451" s="126" t="s">
        <v>1318</v>
      </c>
    </row>
    <row r="1452" spans="1:16" ht="51">
      <c r="A1452" s="126">
        <v>590</v>
      </c>
      <c r="B1452" s="126"/>
      <c r="C1452" s="127" t="s">
        <v>861</v>
      </c>
      <c r="D1452" s="121">
        <v>43109</v>
      </c>
      <c r="E1452" s="122" t="s">
        <v>2886</v>
      </c>
      <c r="F1452" s="122" t="s">
        <v>3</v>
      </c>
      <c r="G1452" s="122">
        <v>1586301</v>
      </c>
      <c r="H1452" s="126"/>
      <c r="I1452" s="130" t="s">
        <v>4945</v>
      </c>
      <c r="J1452" s="126"/>
      <c r="K1452" s="126"/>
      <c r="L1452" s="126"/>
      <c r="M1452" s="126"/>
      <c r="N1452" s="216">
        <v>0</v>
      </c>
      <c r="O1452" s="216">
        <v>185.5</v>
      </c>
      <c r="P1452" s="126" t="s">
        <v>1318</v>
      </c>
    </row>
    <row r="1453" spans="1:16" ht="51">
      <c r="A1453" s="126">
        <v>590</v>
      </c>
      <c r="B1453" s="126"/>
      <c r="C1453" s="127" t="s">
        <v>861</v>
      </c>
      <c r="D1453" s="121">
        <v>43109</v>
      </c>
      <c r="E1453" s="122" t="s">
        <v>2887</v>
      </c>
      <c r="F1453" s="122" t="s">
        <v>3</v>
      </c>
      <c r="G1453" s="122">
        <v>1586303</v>
      </c>
      <c r="H1453" s="126"/>
      <c r="I1453" s="130" t="s">
        <v>4946</v>
      </c>
      <c r="J1453" s="126"/>
      <c r="K1453" s="126"/>
      <c r="L1453" s="126"/>
      <c r="M1453" s="126"/>
      <c r="N1453" s="216">
        <v>0</v>
      </c>
      <c r="O1453" s="216">
        <v>185.5</v>
      </c>
      <c r="P1453" s="126" t="s">
        <v>1318</v>
      </c>
    </row>
    <row r="1454" spans="1:16" ht="51">
      <c r="A1454" s="126">
        <v>590</v>
      </c>
      <c r="B1454" s="126"/>
      <c r="C1454" s="127" t="s">
        <v>861</v>
      </c>
      <c r="D1454" s="121">
        <v>43109</v>
      </c>
      <c r="E1454" s="122" t="s">
        <v>2888</v>
      </c>
      <c r="F1454" s="122" t="s">
        <v>3</v>
      </c>
      <c r="G1454" s="122">
        <v>1586304</v>
      </c>
      <c r="H1454" s="126"/>
      <c r="I1454" s="130" t="s">
        <v>4947</v>
      </c>
      <c r="J1454" s="126"/>
      <c r="K1454" s="126"/>
      <c r="L1454" s="126"/>
      <c r="M1454" s="126"/>
      <c r="N1454" s="216">
        <v>0</v>
      </c>
      <c r="O1454" s="216">
        <v>185.5</v>
      </c>
      <c r="P1454" s="126" t="s">
        <v>1318</v>
      </c>
    </row>
    <row r="1455" spans="1:16" ht="51">
      <c r="A1455" s="126">
        <v>590</v>
      </c>
      <c r="B1455" s="126"/>
      <c r="C1455" s="127" t="s">
        <v>861</v>
      </c>
      <c r="D1455" s="121">
        <v>43109</v>
      </c>
      <c r="E1455" s="122" t="s">
        <v>2889</v>
      </c>
      <c r="F1455" s="122" t="s">
        <v>3</v>
      </c>
      <c r="G1455" s="122">
        <v>1586305</v>
      </c>
      <c r="H1455" s="126"/>
      <c r="I1455" s="130" t="s">
        <v>4948</v>
      </c>
      <c r="J1455" s="126"/>
      <c r="K1455" s="126"/>
      <c r="L1455" s="126"/>
      <c r="M1455" s="126"/>
      <c r="N1455" s="216">
        <v>0</v>
      </c>
      <c r="O1455" s="216">
        <v>185.5</v>
      </c>
      <c r="P1455" s="126" t="s">
        <v>1318</v>
      </c>
    </row>
    <row r="1456" spans="1:16" ht="51">
      <c r="A1456" s="126">
        <v>590</v>
      </c>
      <c r="B1456" s="126"/>
      <c r="C1456" s="127" t="s">
        <v>861</v>
      </c>
      <c r="D1456" s="121">
        <v>43109</v>
      </c>
      <c r="E1456" s="122" t="s">
        <v>2890</v>
      </c>
      <c r="F1456" s="122" t="s">
        <v>3</v>
      </c>
      <c r="G1456" s="122">
        <v>1586307</v>
      </c>
      <c r="H1456" s="126"/>
      <c r="I1456" s="130" t="s">
        <v>4949</v>
      </c>
      <c r="J1456" s="126"/>
      <c r="K1456" s="126"/>
      <c r="L1456" s="126"/>
      <c r="M1456" s="126"/>
      <c r="N1456" s="216">
        <v>0</v>
      </c>
      <c r="O1456" s="216">
        <v>556.5</v>
      </c>
      <c r="P1456" s="126" t="s">
        <v>1318</v>
      </c>
    </row>
    <row r="1457" spans="1:16" ht="38.25">
      <c r="A1457" s="126">
        <v>117</v>
      </c>
      <c r="B1457" s="126"/>
      <c r="C1457" s="127" t="s">
        <v>723</v>
      </c>
      <c r="D1457" s="121">
        <v>43109</v>
      </c>
      <c r="E1457" s="122" t="s">
        <v>2891</v>
      </c>
      <c r="F1457" s="122" t="s">
        <v>3</v>
      </c>
      <c r="G1457" s="122">
        <v>1586321</v>
      </c>
      <c r="H1457" s="126"/>
      <c r="I1457" s="130" t="s">
        <v>4950</v>
      </c>
      <c r="J1457" s="126"/>
      <c r="K1457" s="126"/>
      <c r="L1457" s="126"/>
      <c r="M1457" s="126"/>
      <c r="N1457" s="216">
        <v>0</v>
      </c>
      <c r="O1457" s="216">
        <v>371</v>
      </c>
      <c r="P1457" s="126" t="s">
        <v>1318</v>
      </c>
    </row>
    <row r="1458" spans="1:16" ht="51">
      <c r="A1458" s="126" t="s">
        <v>620</v>
      </c>
      <c r="B1458" s="126"/>
      <c r="C1458" s="127" t="s">
        <v>714</v>
      </c>
      <c r="D1458" s="121">
        <v>43109</v>
      </c>
      <c r="E1458" s="122" t="s">
        <v>2892</v>
      </c>
      <c r="F1458" s="122" t="s">
        <v>3</v>
      </c>
      <c r="G1458" s="122">
        <v>1586333</v>
      </c>
      <c r="H1458" s="126"/>
      <c r="I1458" s="130" t="s">
        <v>4951</v>
      </c>
      <c r="J1458" s="126"/>
      <c r="K1458" s="126"/>
      <c r="L1458" s="126"/>
      <c r="M1458" s="126"/>
      <c r="N1458" s="216">
        <v>0</v>
      </c>
      <c r="O1458" s="216">
        <v>384</v>
      </c>
      <c r="P1458" s="126" t="s">
        <v>1318</v>
      </c>
    </row>
    <row r="1459" spans="1:16" ht="51">
      <c r="A1459" s="126" t="s">
        <v>620</v>
      </c>
      <c r="B1459" s="126"/>
      <c r="C1459" s="127" t="s">
        <v>714</v>
      </c>
      <c r="D1459" s="121">
        <v>43109</v>
      </c>
      <c r="E1459" s="122" t="s">
        <v>2893</v>
      </c>
      <c r="F1459" s="122" t="s">
        <v>3</v>
      </c>
      <c r="G1459" s="122">
        <v>1586345</v>
      </c>
      <c r="H1459" s="126"/>
      <c r="I1459" s="130" t="s">
        <v>4952</v>
      </c>
      <c r="J1459" s="126"/>
      <c r="K1459" s="126"/>
      <c r="L1459" s="126"/>
      <c r="M1459" s="126"/>
      <c r="N1459" s="216">
        <v>0</v>
      </c>
      <c r="O1459" s="216">
        <v>100</v>
      </c>
      <c r="P1459" s="126" t="s">
        <v>1318</v>
      </c>
    </row>
    <row r="1460" spans="1:16" ht="38.25">
      <c r="A1460" s="126">
        <v>16</v>
      </c>
      <c r="B1460" s="126"/>
      <c r="C1460" s="127" t="s">
        <v>693</v>
      </c>
      <c r="D1460" s="121">
        <v>43109</v>
      </c>
      <c r="E1460" s="122" t="s">
        <v>2894</v>
      </c>
      <c r="F1460" s="122" t="s">
        <v>3</v>
      </c>
      <c r="G1460" s="122">
        <v>1586346</v>
      </c>
      <c r="H1460" s="126"/>
      <c r="I1460" s="130" t="s">
        <v>4953</v>
      </c>
      <c r="J1460" s="126"/>
      <c r="K1460" s="126"/>
      <c r="L1460" s="126"/>
      <c r="M1460" s="126"/>
      <c r="N1460" s="216">
        <v>0</v>
      </c>
      <c r="O1460" s="216">
        <v>229.5</v>
      </c>
      <c r="P1460" s="126" t="s">
        <v>1318</v>
      </c>
    </row>
    <row r="1461" spans="1:16" ht="51">
      <c r="A1461" s="126">
        <v>35</v>
      </c>
      <c r="B1461" s="126"/>
      <c r="C1461" s="127" t="s">
        <v>697</v>
      </c>
      <c r="D1461" s="121">
        <v>43109</v>
      </c>
      <c r="E1461" s="122" t="s">
        <v>2895</v>
      </c>
      <c r="F1461" s="122" t="s">
        <v>3</v>
      </c>
      <c r="G1461" s="122">
        <v>1586350</v>
      </c>
      <c r="H1461" s="126"/>
      <c r="I1461" s="130" t="s">
        <v>4954</v>
      </c>
      <c r="J1461" s="126"/>
      <c r="K1461" s="126"/>
      <c r="L1461" s="126"/>
      <c r="M1461" s="126"/>
      <c r="N1461" s="216">
        <v>0</v>
      </c>
      <c r="O1461" s="216">
        <v>72</v>
      </c>
      <c r="P1461" s="126" t="s">
        <v>1318</v>
      </c>
    </row>
    <row r="1462" spans="1:16" ht="38.25">
      <c r="A1462" s="126">
        <v>35</v>
      </c>
      <c r="B1462" s="126"/>
      <c r="C1462" s="127" t="s">
        <v>697</v>
      </c>
      <c r="D1462" s="121">
        <v>43109</v>
      </c>
      <c r="E1462" s="122" t="s">
        <v>2896</v>
      </c>
      <c r="F1462" s="122" t="s">
        <v>3</v>
      </c>
      <c r="G1462" s="122">
        <v>1586351</v>
      </c>
      <c r="H1462" s="126"/>
      <c r="I1462" s="130" t="s">
        <v>4955</v>
      </c>
      <c r="J1462" s="126"/>
      <c r="K1462" s="126"/>
      <c r="L1462" s="126"/>
      <c r="M1462" s="126"/>
      <c r="N1462" s="216">
        <v>0</v>
      </c>
      <c r="O1462" s="216">
        <v>609</v>
      </c>
      <c r="P1462" s="126" t="s">
        <v>1318</v>
      </c>
    </row>
    <row r="1463" spans="1:16" ht="51">
      <c r="A1463" s="126" t="s">
        <v>620</v>
      </c>
      <c r="B1463" s="126"/>
      <c r="C1463" s="127" t="s">
        <v>714</v>
      </c>
      <c r="D1463" s="121">
        <v>43109</v>
      </c>
      <c r="E1463" s="122" t="s">
        <v>2897</v>
      </c>
      <c r="F1463" s="122" t="s">
        <v>3</v>
      </c>
      <c r="G1463" s="122">
        <v>1586352</v>
      </c>
      <c r="H1463" s="126"/>
      <c r="I1463" s="130" t="s">
        <v>4956</v>
      </c>
      <c r="J1463" s="126"/>
      <c r="K1463" s="126"/>
      <c r="L1463" s="126"/>
      <c r="M1463" s="126"/>
      <c r="N1463" s="216">
        <v>0</v>
      </c>
      <c r="O1463" s="216">
        <v>4013.53</v>
      </c>
      <c r="P1463" s="126" t="s">
        <v>1318</v>
      </c>
    </row>
    <row r="1464" spans="1:16" ht="51">
      <c r="A1464" s="126">
        <v>35</v>
      </c>
      <c r="B1464" s="126"/>
      <c r="C1464" s="127" t="s">
        <v>697</v>
      </c>
      <c r="D1464" s="121">
        <v>43109</v>
      </c>
      <c r="E1464" s="122" t="s">
        <v>2898</v>
      </c>
      <c r="F1464" s="122" t="s">
        <v>3</v>
      </c>
      <c r="G1464" s="122">
        <v>1586353</v>
      </c>
      <c r="H1464" s="126"/>
      <c r="I1464" s="130" t="s">
        <v>4957</v>
      </c>
      <c r="J1464" s="126"/>
      <c r="K1464" s="126"/>
      <c r="L1464" s="126"/>
      <c r="M1464" s="126"/>
      <c r="N1464" s="216">
        <v>0</v>
      </c>
      <c r="O1464" s="216">
        <v>101.76</v>
      </c>
      <c r="P1464" s="126" t="s">
        <v>1318</v>
      </c>
    </row>
    <row r="1465" spans="1:16" ht="51">
      <c r="A1465" s="126">
        <v>20</v>
      </c>
      <c r="B1465" s="126"/>
      <c r="C1465" s="127" t="s">
        <v>694</v>
      </c>
      <c r="D1465" s="121">
        <v>43109</v>
      </c>
      <c r="E1465" s="122" t="s">
        <v>2899</v>
      </c>
      <c r="F1465" s="122" t="s">
        <v>3</v>
      </c>
      <c r="G1465" s="122">
        <v>1586369</v>
      </c>
      <c r="H1465" s="126"/>
      <c r="I1465" s="130" t="s">
        <v>4958</v>
      </c>
      <c r="J1465" s="126"/>
      <c r="K1465" s="126"/>
      <c r="L1465" s="126"/>
      <c r="M1465" s="126"/>
      <c r="N1465" s="216">
        <v>0</v>
      </c>
      <c r="O1465" s="216">
        <v>217</v>
      </c>
      <c r="P1465" s="126" t="s">
        <v>1318</v>
      </c>
    </row>
    <row r="1466" spans="1:16" ht="63.75">
      <c r="A1466" s="126">
        <v>380</v>
      </c>
      <c r="B1466" s="126"/>
      <c r="C1466" s="127" t="s">
        <v>3680</v>
      </c>
      <c r="D1466" s="121">
        <v>43109</v>
      </c>
      <c r="E1466" s="122" t="s">
        <v>2900</v>
      </c>
      <c r="F1466" s="122" t="s">
        <v>3</v>
      </c>
      <c r="G1466" s="122">
        <v>1586370</v>
      </c>
      <c r="H1466" s="126"/>
      <c r="I1466" s="130" t="s">
        <v>4959</v>
      </c>
      <c r="J1466" s="126"/>
      <c r="K1466" s="126"/>
      <c r="L1466" s="126"/>
      <c r="M1466" s="126"/>
      <c r="N1466" s="216">
        <v>0</v>
      </c>
      <c r="O1466" s="216">
        <v>111.3</v>
      </c>
      <c r="P1466" s="126" t="s">
        <v>1318</v>
      </c>
    </row>
    <row r="1467" spans="1:16" ht="51">
      <c r="A1467" s="126" t="s">
        <v>620</v>
      </c>
      <c r="B1467" s="126"/>
      <c r="C1467" s="127" t="s">
        <v>714</v>
      </c>
      <c r="D1467" s="121">
        <v>43109</v>
      </c>
      <c r="E1467" s="122" t="s">
        <v>2901</v>
      </c>
      <c r="F1467" s="122" t="s">
        <v>3</v>
      </c>
      <c r="G1467" s="122">
        <v>1586383</v>
      </c>
      <c r="H1467" s="126"/>
      <c r="I1467" s="130" t="s">
        <v>4960</v>
      </c>
      <c r="J1467" s="126"/>
      <c r="K1467" s="126"/>
      <c r="L1467" s="126"/>
      <c r="M1467" s="126"/>
      <c r="N1467" s="216">
        <v>0</v>
      </c>
      <c r="O1467" s="216">
        <v>153.28</v>
      </c>
      <c r="P1467" s="126" t="s">
        <v>1318</v>
      </c>
    </row>
    <row r="1468" spans="1:16" ht="51">
      <c r="A1468" s="126" t="s">
        <v>620</v>
      </c>
      <c r="B1468" s="126"/>
      <c r="C1468" s="127" t="s">
        <v>714</v>
      </c>
      <c r="D1468" s="121">
        <v>43109</v>
      </c>
      <c r="E1468" s="122" t="s">
        <v>2902</v>
      </c>
      <c r="F1468" s="122" t="s">
        <v>3</v>
      </c>
      <c r="G1468" s="122">
        <v>1586393</v>
      </c>
      <c r="H1468" s="126"/>
      <c r="I1468" s="130" t="s">
        <v>4961</v>
      </c>
      <c r="J1468" s="126"/>
      <c r="K1468" s="126"/>
      <c r="L1468" s="126"/>
      <c r="M1468" s="126"/>
      <c r="N1468" s="216">
        <v>0</v>
      </c>
      <c r="O1468" s="216">
        <v>242.73</v>
      </c>
      <c r="P1468" s="126" t="s">
        <v>1318</v>
      </c>
    </row>
    <row r="1469" spans="1:16" ht="51">
      <c r="A1469" s="126">
        <v>592</v>
      </c>
      <c r="B1469" s="126"/>
      <c r="C1469" s="127" t="s">
        <v>863</v>
      </c>
      <c r="D1469" s="121">
        <v>43109</v>
      </c>
      <c r="E1469" s="122" t="s">
        <v>2903</v>
      </c>
      <c r="F1469" s="122" t="s">
        <v>3</v>
      </c>
      <c r="G1469" s="122">
        <v>1586411</v>
      </c>
      <c r="H1469" s="126"/>
      <c r="I1469" s="130" t="s">
        <v>4962</v>
      </c>
      <c r="J1469" s="126"/>
      <c r="K1469" s="126"/>
      <c r="L1469" s="126"/>
      <c r="M1469" s="126"/>
      <c r="N1469" s="216">
        <v>0</v>
      </c>
      <c r="O1469" s="216">
        <v>373</v>
      </c>
      <c r="P1469" s="126" t="s">
        <v>1318</v>
      </c>
    </row>
    <row r="1470" spans="1:16" ht="51">
      <c r="A1470" s="126" t="s">
        <v>620</v>
      </c>
      <c r="B1470" s="126"/>
      <c r="C1470" s="127" t="s">
        <v>714</v>
      </c>
      <c r="D1470" s="121">
        <v>43109</v>
      </c>
      <c r="E1470" s="122" t="s">
        <v>2904</v>
      </c>
      <c r="F1470" s="122" t="s">
        <v>3</v>
      </c>
      <c r="G1470" s="122">
        <v>1586416</v>
      </c>
      <c r="H1470" s="126"/>
      <c r="I1470" s="130" t="s">
        <v>4963</v>
      </c>
      <c r="J1470" s="126"/>
      <c r="K1470" s="126"/>
      <c r="L1470" s="126"/>
      <c r="M1470" s="126"/>
      <c r="N1470" s="216">
        <v>0</v>
      </c>
      <c r="O1470" s="216">
        <v>66.900000000000006</v>
      </c>
      <c r="P1470" s="126" t="s">
        <v>1318</v>
      </c>
    </row>
    <row r="1471" spans="1:16" ht="63.75">
      <c r="A1471" s="126">
        <v>313</v>
      </c>
      <c r="B1471" s="126"/>
      <c r="C1471" s="127" t="s">
        <v>811</v>
      </c>
      <c r="D1471" s="121">
        <v>43109</v>
      </c>
      <c r="E1471" s="122" t="s">
        <v>2905</v>
      </c>
      <c r="F1471" s="122" t="s">
        <v>3</v>
      </c>
      <c r="G1471" s="122">
        <v>1586432</v>
      </c>
      <c r="H1471" s="126"/>
      <c r="I1471" s="130" t="s">
        <v>4964</v>
      </c>
      <c r="J1471" s="126"/>
      <c r="K1471" s="126"/>
      <c r="L1471" s="126"/>
      <c r="M1471" s="126"/>
      <c r="N1471" s="216">
        <v>0</v>
      </c>
      <c r="O1471" s="216">
        <v>11.5</v>
      </c>
      <c r="P1471" s="126" t="s">
        <v>1318</v>
      </c>
    </row>
    <row r="1472" spans="1:16" ht="63.75">
      <c r="A1472" s="126">
        <v>313</v>
      </c>
      <c r="B1472" s="126"/>
      <c r="C1472" s="127" t="s">
        <v>811</v>
      </c>
      <c r="D1472" s="121">
        <v>43109</v>
      </c>
      <c r="E1472" s="122" t="s">
        <v>2906</v>
      </c>
      <c r="F1472" s="122" t="s">
        <v>3</v>
      </c>
      <c r="G1472" s="122">
        <v>1586435</v>
      </c>
      <c r="H1472" s="126"/>
      <c r="I1472" s="130" t="s">
        <v>4965</v>
      </c>
      <c r="J1472" s="126"/>
      <c r="K1472" s="126"/>
      <c r="L1472" s="126"/>
      <c r="M1472" s="126"/>
      <c r="N1472" s="216">
        <v>0</v>
      </c>
      <c r="O1472" s="216">
        <v>2</v>
      </c>
      <c r="P1472" s="126" t="s">
        <v>1318</v>
      </c>
    </row>
    <row r="1473" spans="1:16" ht="38.25">
      <c r="A1473" s="126">
        <v>206</v>
      </c>
      <c r="B1473" s="126"/>
      <c r="C1473" s="127" t="s">
        <v>759</v>
      </c>
      <c r="D1473" s="121">
        <v>43109</v>
      </c>
      <c r="E1473" s="122" t="s">
        <v>2907</v>
      </c>
      <c r="F1473" s="122" t="s">
        <v>3</v>
      </c>
      <c r="G1473" s="122">
        <v>1586472</v>
      </c>
      <c r="H1473" s="126"/>
      <c r="I1473" s="130" t="s">
        <v>4966</v>
      </c>
      <c r="J1473" s="126"/>
      <c r="K1473" s="126"/>
      <c r="L1473" s="126"/>
      <c r="M1473" s="126"/>
      <c r="N1473" s="216">
        <v>0</v>
      </c>
      <c r="O1473" s="216">
        <v>5</v>
      </c>
      <c r="P1473" s="126" t="s">
        <v>1318</v>
      </c>
    </row>
    <row r="1474" spans="1:16" ht="63.75">
      <c r="A1474" s="126" t="s">
        <v>620</v>
      </c>
      <c r="B1474" s="126"/>
      <c r="C1474" s="127" t="s">
        <v>714</v>
      </c>
      <c r="D1474" s="121">
        <v>43110</v>
      </c>
      <c r="E1474" s="122" t="s">
        <v>2908</v>
      </c>
      <c r="F1474" s="122" t="s">
        <v>3</v>
      </c>
      <c r="G1474" s="122">
        <v>1586586</v>
      </c>
      <c r="H1474" s="126"/>
      <c r="I1474" s="130" t="s">
        <v>4967</v>
      </c>
      <c r="J1474" s="126"/>
      <c r="K1474" s="126"/>
      <c r="L1474" s="126"/>
      <c r="M1474" s="126"/>
      <c r="N1474" s="216">
        <v>0</v>
      </c>
      <c r="O1474" s="216">
        <v>15670.01</v>
      </c>
      <c r="P1474" s="126" t="s">
        <v>1318</v>
      </c>
    </row>
    <row r="1475" spans="1:16" ht="63.75">
      <c r="A1475" s="126">
        <v>10</v>
      </c>
      <c r="B1475" s="126"/>
      <c r="C1475" s="127" t="s">
        <v>691</v>
      </c>
      <c r="D1475" s="121">
        <v>43110</v>
      </c>
      <c r="E1475" s="122" t="s">
        <v>2909</v>
      </c>
      <c r="F1475" s="122" t="s">
        <v>3</v>
      </c>
      <c r="G1475" s="122">
        <v>1586587</v>
      </c>
      <c r="H1475" s="126"/>
      <c r="I1475" s="130" t="s">
        <v>4968</v>
      </c>
      <c r="J1475" s="126"/>
      <c r="K1475" s="126"/>
      <c r="L1475" s="126"/>
      <c r="M1475" s="126"/>
      <c r="N1475" s="216">
        <v>0</v>
      </c>
      <c r="O1475" s="216">
        <v>14397.75</v>
      </c>
      <c r="P1475" s="126" t="s">
        <v>1318</v>
      </c>
    </row>
    <row r="1476" spans="1:16" ht="51">
      <c r="A1476" s="126">
        <v>10</v>
      </c>
      <c r="B1476" s="126"/>
      <c r="C1476" s="127" t="s">
        <v>691</v>
      </c>
      <c r="D1476" s="121">
        <v>43110</v>
      </c>
      <c r="E1476" s="122" t="s">
        <v>2910</v>
      </c>
      <c r="F1476" s="122" t="s">
        <v>3</v>
      </c>
      <c r="G1476" s="122">
        <v>1586592</v>
      </c>
      <c r="H1476" s="126"/>
      <c r="I1476" s="130" t="s">
        <v>4969</v>
      </c>
      <c r="J1476" s="126"/>
      <c r="K1476" s="126"/>
      <c r="L1476" s="126"/>
      <c r="M1476" s="126"/>
      <c r="N1476" s="216">
        <v>0</v>
      </c>
      <c r="O1476" s="216">
        <v>45.23</v>
      </c>
      <c r="P1476" s="126" t="s">
        <v>1318</v>
      </c>
    </row>
    <row r="1477" spans="1:16" ht="51">
      <c r="A1477" s="126">
        <v>15</v>
      </c>
      <c r="B1477" s="126"/>
      <c r="C1477" s="127" t="s">
        <v>692</v>
      </c>
      <c r="D1477" s="121">
        <v>43110</v>
      </c>
      <c r="E1477" s="122" t="s">
        <v>2911</v>
      </c>
      <c r="F1477" s="122" t="s">
        <v>3</v>
      </c>
      <c r="G1477" s="122">
        <v>1586596</v>
      </c>
      <c r="H1477" s="126"/>
      <c r="I1477" s="130" t="s">
        <v>4970</v>
      </c>
      <c r="J1477" s="126"/>
      <c r="K1477" s="126"/>
      <c r="L1477" s="126"/>
      <c r="M1477" s="126"/>
      <c r="N1477" s="216">
        <v>0</v>
      </c>
      <c r="O1477" s="216">
        <v>122800</v>
      </c>
      <c r="P1477" s="126" t="s">
        <v>1318</v>
      </c>
    </row>
    <row r="1478" spans="1:16" ht="63.75">
      <c r="A1478" s="126">
        <v>35</v>
      </c>
      <c r="B1478" s="126"/>
      <c r="C1478" s="127" t="s">
        <v>697</v>
      </c>
      <c r="D1478" s="121">
        <v>43110</v>
      </c>
      <c r="E1478" s="122" t="s">
        <v>2912</v>
      </c>
      <c r="F1478" s="122" t="s">
        <v>3</v>
      </c>
      <c r="G1478" s="122">
        <v>1586625</v>
      </c>
      <c r="H1478" s="126"/>
      <c r="I1478" s="130" t="s">
        <v>4971</v>
      </c>
      <c r="J1478" s="126"/>
      <c r="K1478" s="126"/>
      <c r="L1478" s="126"/>
      <c r="M1478" s="126"/>
      <c r="N1478" s="216">
        <v>0</v>
      </c>
      <c r="O1478" s="216">
        <v>10000</v>
      </c>
      <c r="P1478" s="126" t="s">
        <v>1318</v>
      </c>
    </row>
    <row r="1479" spans="1:16" ht="51">
      <c r="A1479" s="126">
        <v>35</v>
      </c>
      <c r="B1479" s="126"/>
      <c r="C1479" s="127" t="s">
        <v>697</v>
      </c>
      <c r="D1479" s="121">
        <v>43110</v>
      </c>
      <c r="E1479" s="122" t="s">
        <v>2913</v>
      </c>
      <c r="F1479" s="122" t="s">
        <v>3</v>
      </c>
      <c r="G1479" s="122">
        <v>1586630</v>
      </c>
      <c r="H1479" s="126"/>
      <c r="I1479" s="130" t="s">
        <v>4972</v>
      </c>
      <c r="J1479" s="126"/>
      <c r="K1479" s="126"/>
      <c r="L1479" s="126"/>
      <c r="M1479" s="126"/>
      <c r="N1479" s="216">
        <v>0</v>
      </c>
      <c r="O1479" s="216">
        <v>17540</v>
      </c>
      <c r="P1479" s="126" t="s">
        <v>1318</v>
      </c>
    </row>
    <row r="1480" spans="1:16" ht="51">
      <c r="A1480" s="126">
        <v>342</v>
      </c>
      <c r="B1480" s="126"/>
      <c r="C1480" s="127" t="s">
        <v>817</v>
      </c>
      <c r="D1480" s="121">
        <v>43110</v>
      </c>
      <c r="E1480" s="122" t="s">
        <v>2914</v>
      </c>
      <c r="F1480" s="122" t="s">
        <v>3</v>
      </c>
      <c r="G1480" s="122">
        <v>1586637</v>
      </c>
      <c r="H1480" s="126"/>
      <c r="I1480" s="130" t="s">
        <v>4973</v>
      </c>
      <c r="J1480" s="126"/>
      <c r="K1480" s="126"/>
      <c r="L1480" s="126"/>
      <c r="M1480" s="126"/>
      <c r="N1480" s="216">
        <v>0</v>
      </c>
      <c r="O1480" s="216">
        <v>1565.87</v>
      </c>
      <c r="P1480" s="126" t="s">
        <v>1318</v>
      </c>
    </row>
    <row r="1481" spans="1:16" ht="63.75">
      <c r="A1481" s="126">
        <v>25</v>
      </c>
      <c r="B1481" s="126"/>
      <c r="C1481" s="127" t="s">
        <v>695</v>
      </c>
      <c r="D1481" s="121">
        <v>43110</v>
      </c>
      <c r="E1481" s="122" t="s">
        <v>2915</v>
      </c>
      <c r="F1481" s="122" t="s">
        <v>3</v>
      </c>
      <c r="G1481" s="122">
        <v>1586638</v>
      </c>
      <c r="H1481" s="126"/>
      <c r="I1481" s="130" t="s">
        <v>4974</v>
      </c>
      <c r="J1481" s="126"/>
      <c r="K1481" s="126"/>
      <c r="L1481" s="126"/>
      <c r="M1481" s="126"/>
      <c r="N1481" s="216">
        <v>0</v>
      </c>
      <c r="O1481" s="216">
        <v>166223.51</v>
      </c>
      <c r="P1481" s="126" t="s">
        <v>1318</v>
      </c>
    </row>
    <row r="1482" spans="1:16" ht="51">
      <c r="A1482" s="126">
        <v>25</v>
      </c>
      <c r="B1482" s="126"/>
      <c r="C1482" s="127" t="s">
        <v>695</v>
      </c>
      <c r="D1482" s="121">
        <v>43110</v>
      </c>
      <c r="E1482" s="122" t="s">
        <v>2916</v>
      </c>
      <c r="F1482" s="122" t="s">
        <v>3</v>
      </c>
      <c r="G1482" s="122">
        <v>1586645</v>
      </c>
      <c r="H1482" s="126"/>
      <c r="I1482" s="130" t="s">
        <v>4975</v>
      </c>
      <c r="J1482" s="126"/>
      <c r="K1482" s="126"/>
      <c r="L1482" s="126"/>
      <c r="M1482" s="126"/>
      <c r="N1482" s="216">
        <v>0</v>
      </c>
      <c r="O1482" s="216">
        <v>16017.78</v>
      </c>
      <c r="P1482" s="126" t="s">
        <v>1318</v>
      </c>
    </row>
    <row r="1483" spans="1:16" ht="51">
      <c r="A1483" s="126">
        <v>582</v>
      </c>
      <c r="B1483" s="126"/>
      <c r="C1483" s="127" t="s">
        <v>857</v>
      </c>
      <c r="D1483" s="121">
        <v>43110</v>
      </c>
      <c r="E1483" s="122" t="s">
        <v>2917</v>
      </c>
      <c r="F1483" s="122" t="s">
        <v>3</v>
      </c>
      <c r="G1483" s="122">
        <v>1586667</v>
      </c>
      <c r="H1483" s="126"/>
      <c r="I1483" s="130" t="s">
        <v>4976</v>
      </c>
      <c r="J1483" s="126"/>
      <c r="K1483" s="126"/>
      <c r="L1483" s="126"/>
      <c r="M1483" s="126"/>
      <c r="N1483" s="216">
        <v>0</v>
      </c>
      <c r="O1483" s="216">
        <v>2602</v>
      </c>
      <c r="P1483" s="126" t="s">
        <v>1318</v>
      </c>
    </row>
    <row r="1484" spans="1:16" ht="51">
      <c r="A1484" s="126">
        <v>212</v>
      </c>
      <c r="B1484" s="126"/>
      <c r="C1484" s="127" t="s">
        <v>762</v>
      </c>
      <c r="D1484" s="121">
        <v>43110</v>
      </c>
      <c r="E1484" s="122" t="s">
        <v>2918</v>
      </c>
      <c r="F1484" s="122" t="s">
        <v>3</v>
      </c>
      <c r="G1484" s="122">
        <v>1586668</v>
      </c>
      <c r="H1484" s="126"/>
      <c r="I1484" s="130" t="s">
        <v>4977</v>
      </c>
      <c r="J1484" s="126"/>
      <c r="K1484" s="126"/>
      <c r="L1484" s="126"/>
      <c r="M1484" s="126"/>
      <c r="N1484" s="216">
        <v>0</v>
      </c>
      <c r="O1484" s="216">
        <v>353557.35</v>
      </c>
      <c r="P1484" s="126" t="s">
        <v>1318</v>
      </c>
    </row>
    <row r="1485" spans="1:16" ht="89.25">
      <c r="A1485" s="126">
        <v>587</v>
      </c>
      <c r="B1485" s="126"/>
      <c r="C1485" s="127" t="s">
        <v>859</v>
      </c>
      <c r="D1485" s="121">
        <v>43110</v>
      </c>
      <c r="E1485" s="122" t="s">
        <v>2919</v>
      </c>
      <c r="F1485" s="122" t="s">
        <v>3</v>
      </c>
      <c r="G1485" s="122">
        <v>1586673</v>
      </c>
      <c r="H1485" s="126"/>
      <c r="I1485" s="130" t="s">
        <v>4978</v>
      </c>
      <c r="J1485" s="126"/>
      <c r="K1485" s="126"/>
      <c r="L1485" s="126"/>
      <c r="M1485" s="126"/>
      <c r="N1485" s="216">
        <v>0</v>
      </c>
      <c r="O1485" s="216">
        <v>7262.75</v>
      </c>
      <c r="P1485" s="126" t="s">
        <v>1318</v>
      </c>
    </row>
    <row r="1486" spans="1:16" ht="51">
      <c r="A1486" s="126" t="s">
        <v>627</v>
      </c>
      <c r="B1486" s="126"/>
      <c r="C1486" s="127" t="s">
        <v>1235</v>
      </c>
      <c r="D1486" s="121">
        <v>43110</v>
      </c>
      <c r="E1486" s="122" t="s">
        <v>2920</v>
      </c>
      <c r="F1486" s="122" t="s">
        <v>3</v>
      </c>
      <c r="G1486" s="122">
        <v>1586682</v>
      </c>
      <c r="H1486" s="126"/>
      <c r="I1486" s="130" t="s">
        <v>4979</v>
      </c>
      <c r="J1486" s="126"/>
      <c r="K1486" s="126"/>
      <c r="L1486" s="126"/>
      <c r="M1486" s="126"/>
      <c r="N1486" s="216">
        <v>0</v>
      </c>
      <c r="O1486" s="216">
        <v>3372.54</v>
      </c>
      <c r="P1486" s="126" t="s">
        <v>1318</v>
      </c>
    </row>
    <row r="1487" spans="1:16" ht="51">
      <c r="A1487" s="126" t="s">
        <v>627</v>
      </c>
      <c r="B1487" s="126"/>
      <c r="C1487" s="127" t="s">
        <v>1235</v>
      </c>
      <c r="D1487" s="121">
        <v>43110</v>
      </c>
      <c r="E1487" s="122" t="s">
        <v>2921</v>
      </c>
      <c r="F1487" s="122" t="s">
        <v>3</v>
      </c>
      <c r="G1487" s="122">
        <v>1586683</v>
      </c>
      <c r="H1487" s="126"/>
      <c r="I1487" s="130" t="s">
        <v>4980</v>
      </c>
      <c r="J1487" s="126"/>
      <c r="K1487" s="126"/>
      <c r="L1487" s="126"/>
      <c r="M1487" s="126"/>
      <c r="N1487" s="216">
        <v>0</v>
      </c>
      <c r="O1487" s="216">
        <v>222441.12</v>
      </c>
      <c r="P1487" s="126" t="s">
        <v>1318</v>
      </c>
    </row>
    <row r="1488" spans="1:16" ht="51">
      <c r="A1488" s="126">
        <v>578</v>
      </c>
      <c r="B1488" s="126"/>
      <c r="C1488" s="127" t="s">
        <v>854</v>
      </c>
      <c r="D1488" s="121">
        <v>43110</v>
      </c>
      <c r="E1488" s="122" t="s">
        <v>2922</v>
      </c>
      <c r="F1488" s="122" t="s">
        <v>3</v>
      </c>
      <c r="G1488" s="122">
        <v>1586692</v>
      </c>
      <c r="H1488" s="126"/>
      <c r="I1488" s="130" t="s">
        <v>4981</v>
      </c>
      <c r="J1488" s="126"/>
      <c r="K1488" s="126"/>
      <c r="L1488" s="126"/>
      <c r="M1488" s="126"/>
      <c r="N1488" s="216">
        <v>0</v>
      </c>
      <c r="O1488" s="216">
        <v>137</v>
      </c>
      <c r="P1488" s="126" t="s">
        <v>1318</v>
      </c>
    </row>
    <row r="1489" spans="1:16" ht="63.75">
      <c r="A1489" s="126">
        <v>86</v>
      </c>
      <c r="B1489" s="126"/>
      <c r="C1489" s="127" t="s">
        <v>711</v>
      </c>
      <c r="D1489" s="121">
        <v>43110</v>
      </c>
      <c r="E1489" s="122" t="s">
        <v>2923</v>
      </c>
      <c r="F1489" s="122" t="s">
        <v>3</v>
      </c>
      <c r="G1489" s="122">
        <v>1586698</v>
      </c>
      <c r="H1489" s="126"/>
      <c r="I1489" s="130" t="s">
        <v>4982</v>
      </c>
      <c r="J1489" s="126"/>
      <c r="K1489" s="126"/>
      <c r="L1489" s="126"/>
      <c r="M1489" s="126"/>
      <c r="N1489" s="216">
        <v>0</v>
      </c>
      <c r="O1489" s="216">
        <v>5550</v>
      </c>
      <c r="P1489" s="126" t="s">
        <v>1318</v>
      </c>
    </row>
    <row r="1490" spans="1:16" ht="63.75">
      <c r="A1490" s="126">
        <v>76</v>
      </c>
      <c r="B1490" s="126"/>
      <c r="C1490" s="127" t="s">
        <v>707</v>
      </c>
      <c r="D1490" s="121">
        <v>43110</v>
      </c>
      <c r="E1490" s="122" t="s">
        <v>2924</v>
      </c>
      <c r="F1490" s="122" t="s">
        <v>3</v>
      </c>
      <c r="G1490" s="122">
        <v>1586703</v>
      </c>
      <c r="H1490" s="126"/>
      <c r="I1490" s="130" t="s">
        <v>4983</v>
      </c>
      <c r="J1490" s="126"/>
      <c r="K1490" s="126"/>
      <c r="L1490" s="126"/>
      <c r="M1490" s="126"/>
      <c r="N1490" s="216">
        <v>0</v>
      </c>
      <c r="O1490" s="216">
        <v>1853</v>
      </c>
      <c r="P1490" s="126" t="s">
        <v>1318</v>
      </c>
    </row>
    <row r="1491" spans="1:16" ht="51">
      <c r="A1491" s="126" t="s">
        <v>620</v>
      </c>
      <c r="B1491" s="126"/>
      <c r="C1491" s="127" t="s">
        <v>714</v>
      </c>
      <c r="D1491" s="121">
        <v>43110</v>
      </c>
      <c r="E1491" s="122" t="s">
        <v>2925</v>
      </c>
      <c r="F1491" s="122" t="s">
        <v>3</v>
      </c>
      <c r="G1491" s="122">
        <v>1586578</v>
      </c>
      <c r="H1491" s="126"/>
      <c r="I1491" s="130" t="s">
        <v>4984</v>
      </c>
      <c r="J1491" s="126"/>
      <c r="K1491" s="126"/>
      <c r="L1491" s="126"/>
      <c r="M1491" s="126"/>
      <c r="N1491" s="216">
        <v>0</v>
      </c>
      <c r="O1491" s="216">
        <v>233.4</v>
      </c>
      <c r="P1491" s="126" t="s">
        <v>1318</v>
      </c>
    </row>
    <row r="1492" spans="1:16" ht="51">
      <c r="A1492" s="126" t="s">
        <v>620</v>
      </c>
      <c r="B1492" s="126"/>
      <c r="C1492" s="127" t="s">
        <v>714</v>
      </c>
      <c r="D1492" s="121">
        <v>43110</v>
      </c>
      <c r="E1492" s="122" t="s">
        <v>2926</v>
      </c>
      <c r="F1492" s="122" t="s">
        <v>3</v>
      </c>
      <c r="G1492" s="122">
        <v>1586579</v>
      </c>
      <c r="H1492" s="126"/>
      <c r="I1492" s="130" t="s">
        <v>4984</v>
      </c>
      <c r="J1492" s="126"/>
      <c r="K1492" s="126"/>
      <c r="L1492" s="126"/>
      <c r="M1492" s="126"/>
      <c r="N1492" s="216">
        <v>0</v>
      </c>
      <c r="O1492" s="216">
        <v>191.4</v>
      </c>
      <c r="P1492" s="126" t="s">
        <v>1318</v>
      </c>
    </row>
    <row r="1493" spans="1:16" ht="51">
      <c r="A1493" s="126" t="s">
        <v>620</v>
      </c>
      <c r="B1493" s="126"/>
      <c r="C1493" s="127" t="s">
        <v>714</v>
      </c>
      <c r="D1493" s="121">
        <v>43110</v>
      </c>
      <c r="E1493" s="122" t="s">
        <v>2927</v>
      </c>
      <c r="F1493" s="122" t="s">
        <v>3</v>
      </c>
      <c r="G1493" s="122">
        <v>1586601</v>
      </c>
      <c r="H1493" s="126"/>
      <c r="I1493" s="130" t="s">
        <v>4985</v>
      </c>
      <c r="J1493" s="126"/>
      <c r="K1493" s="126"/>
      <c r="L1493" s="126"/>
      <c r="M1493" s="126"/>
      <c r="N1493" s="216">
        <v>0</v>
      </c>
      <c r="O1493" s="216">
        <v>1500</v>
      </c>
      <c r="P1493" s="126" t="s">
        <v>1318</v>
      </c>
    </row>
    <row r="1494" spans="1:16" ht="51">
      <c r="A1494" s="126" t="s">
        <v>620</v>
      </c>
      <c r="B1494" s="126"/>
      <c r="C1494" s="127" t="s">
        <v>714</v>
      </c>
      <c r="D1494" s="121">
        <v>43110</v>
      </c>
      <c r="E1494" s="122" t="s">
        <v>2928</v>
      </c>
      <c r="F1494" s="122" t="s">
        <v>3</v>
      </c>
      <c r="G1494" s="122">
        <v>1586612</v>
      </c>
      <c r="H1494" s="126"/>
      <c r="I1494" s="130" t="s">
        <v>4986</v>
      </c>
      <c r="J1494" s="126"/>
      <c r="K1494" s="126"/>
      <c r="L1494" s="126"/>
      <c r="M1494" s="126"/>
      <c r="N1494" s="216">
        <v>0</v>
      </c>
      <c r="O1494" s="216">
        <v>819.52</v>
      </c>
      <c r="P1494" s="126" t="s">
        <v>1318</v>
      </c>
    </row>
    <row r="1495" spans="1:16" ht="38.25">
      <c r="A1495" s="126">
        <v>15</v>
      </c>
      <c r="B1495" s="126"/>
      <c r="C1495" s="127" t="s">
        <v>692</v>
      </c>
      <c r="D1495" s="121">
        <v>43110</v>
      </c>
      <c r="E1495" s="122" t="s">
        <v>2929</v>
      </c>
      <c r="F1495" s="122" t="s">
        <v>3</v>
      </c>
      <c r="G1495" s="122">
        <v>1586615</v>
      </c>
      <c r="H1495" s="126"/>
      <c r="I1495" s="130" t="s">
        <v>4987</v>
      </c>
      <c r="J1495" s="126"/>
      <c r="K1495" s="126"/>
      <c r="L1495" s="126"/>
      <c r="M1495" s="126"/>
      <c r="N1495" s="216">
        <v>0</v>
      </c>
      <c r="O1495" s="216">
        <v>0.09</v>
      </c>
      <c r="P1495" s="126" t="s">
        <v>1318</v>
      </c>
    </row>
    <row r="1496" spans="1:16" ht="38.25">
      <c r="A1496" s="126">
        <v>283</v>
      </c>
      <c r="B1496" s="126"/>
      <c r="C1496" s="127" t="s">
        <v>146</v>
      </c>
      <c r="D1496" s="121">
        <v>43110</v>
      </c>
      <c r="E1496" s="122" t="s">
        <v>2930</v>
      </c>
      <c r="F1496" s="122" t="s">
        <v>3</v>
      </c>
      <c r="G1496" s="122">
        <v>1586658</v>
      </c>
      <c r="H1496" s="126"/>
      <c r="I1496" s="130" t="s">
        <v>4988</v>
      </c>
      <c r="J1496" s="126"/>
      <c r="K1496" s="126"/>
      <c r="L1496" s="126"/>
      <c r="M1496" s="126"/>
      <c r="N1496" s="216">
        <v>0</v>
      </c>
      <c r="O1496" s="216">
        <v>195.5</v>
      </c>
      <c r="P1496" s="126" t="s">
        <v>1318</v>
      </c>
    </row>
    <row r="1497" spans="1:16" ht="51">
      <c r="A1497" s="126" t="s">
        <v>620</v>
      </c>
      <c r="B1497" s="126"/>
      <c r="C1497" s="127" t="s">
        <v>714</v>
      </c>
      <c r="D1497" s="121">
        <v>43110</v>
      </c>
      <c r="E1497" s="122" t="s">
        <v>2931</v>
      </c>
      <c r="F1497" s="122" t="s">
        <v>3</v>
      </c>
      <c r="G1497" s="122">
        <v>1586663</v>
      </c>
      <c r="H1497" s="126"/>
      <c r="I1497" s="130" t="s">
        <v>4704</v>
      </c>
      <c r="J1497" s="126"/>
      <c r="K1497" s="126"/>
      <c r="L1497" s="126"/>
      <c r="M1497" s="126"/>
      <c r="N1497" s="216">
        <v>0</v>
      </c>
      <c r="O1497" s="216">
        <v>131.94999999999999</v>
      </c>
      <c r="P1497" s="126" t="s">
        <v>1318</v>
      </c>
    </row>
    <row r="1498" spans="1:16" ht="63.75">
      <c r="A1498" s="126">
        <v>650</v>
      </c>
      <c r="B1498" s="126"/>
      <c r="C1498" s="127" t="s">
        <v>233</v>
      </c>
      <c r="D1498" s="121">
        <v>43110</v>
      </c>
      <c r="E1498" s="122" t="s">
        <v>2932</v>
      </c>
      <c r="F1498" s="122" t="s">
        <v>3</v>
      </c>
      <c r="G1498" s="122">
        <v>1586664</v>
      </c>
      <c r="H1498" s="126"/>
      <c r="I1498" s="130" t="s">
        <v>4989</v>
      </c>
      <c r="J1498" s="126"/>
      <c r="K1498" s="126"/>
      <c r="L1498" s="126"/>
      <c r="M1498" s="126"/>
      <c r="N1498" s="216">
        <v>0</v>
      </c>
      <c r="O1498" s="216">
        <v>371</v>
      </c>
      <c r="P1498" s="126" t="s">
        <v>1318</v>
      </c>
    </row>
    <row r="1499" spans="1:16" ht="51">
      <c r="A1499" s="126" t="s">
        <v>620</v>
      </c>
      <c r="B1499" s="126"/>
      <c r="C1499" s="127" t="s">
        <v>714</v>
      </c>
      <c r="D1499" s="121">
        <v>43110</v>
      </c>
      <c r="E1499" s="122" t="s">
        <v>2933</v>
      </c>
      <c r="F1499" s="122" t="s">
        <v>3</v>
      </c>
      <c r="G1499" s="122">
        <v>1586674</v>
      </c>
      <c r="H1499" s="126"/>
      <c r="I1499" s="130" t="s">
        <v>4990</v>
      </c>
      <c r="J1499" s="126"/>
      <c r="K1499" s="126"/>
      <c r="L1499" s="126"/>
      <c r="M1499" s="126"/>
      <c r="N1499" s="216">
        <v>0</v>
      </c>
      <c r="O1499" s="216">
        <v>275.25</v>
      </c>
      <c r="P1499" s="126" t="s">
        <v>1318</v>
      </c>
    </row>
    <row r="1500" spans="1:16" ht="51">
      <c r="A1500" s="126">
        <v>15</v>
      </c>
      <c r="B1500" s="126"/>
      <c r="C1500" s="127" t="s">
        <v>692</v>
      </c>
      <c r="D1500" s="121">
        <v>43110</v>
      </c>
      <c r="E1500" s="122" t="s">
        <v>2934</v>
      </c>
      <c r="F1500" s="122" t="s">
        <v>3</v>
      </c>
      <c r="G1500" s="122">
        <v>1586679</v>
      </c>
      <c r="H1500" s="126"/>
      <c r="I1500" s="130" t="s">
        <v>4991</v>
      </c>
      <c r="J1500" s="126"/>
      <c r="K1500" s="126"/>
      <c r="L1500" s="126"/>
      <c r="M1500" s="126"/>
      <c r="N1500" s="216">
        <v>0</v>
      </c>
      <c r="O1500" s="216">
        <v>230</v>
      </c>
      <c r="P1500" s="126" t="s">
        <v>1318</v>
      </c>
    </row>
    <row r="1501" spans="1:16" ht="51">
      <c r="A1501" s="126" t="s">
        <v>620</v>
      </c>
      <c r="B1501" s="126"/>
      <c r="C1501" s="127" t="s">
        <v>714</v>
      </c>
      <c r="D1501" s="121">
        <v>43110</v>
      </c>
      <c r="E1501" s="122" t="s">
        <v>2935</v>
      </c>
      <c r="F1501" s="122" t="s">
        <v>3</v>
      </c>
      <c r="G1501" s="122">
        <v>1586686</v>
      </c>
      <c r="H1501" s="126"/>
      <c r="I1501" s="130" t="s">
        <v>4992</v>
      </c>
      <c r="J1501" s="126"/>
      <c r="K1501" s="126"/>
      <c r="L1501" s="126"/>
      <c r="M1501" s="126"/>
      <c r="N1501" s="216">
        <v>0</v>
      </c>
      <c r="O1501" s="216">
        <v>157</v>
      </c>
      <c r="P1501" s="126" t="s">
        <v>1318</v>
      </c>
    </row>
    <row r="1502" spans="1:16" ht="51">
      <c r="A1502" s="126" t="s">
        <v>620</v>
      </c>
      <c r="B1502" s="126"/>
      <c r="C1502" s="127" t="s">
        <v>714</v>
      </c>
      <c r="D1502" s="121">
        <v>43110</v>
      </c>
      <c r="E1502" s="122" t="s">
        <v>2936</v>
      </c>
      <c r="F1502" s="122" t="s">
        <v>3</v>
      </c>
      <c r="G1502" s="122">
        <v>1586687</v>
      </c>
      <c r="H1502" s="126"/>
      <c r="I1502" s="130" t="s">
        <v>4993</v>
      </c>
      <c r="J1502" s="126"/>
      <c r="K1502" s="126"/>
      <c r="L1502" s="126"/>
      <c r="M1502" s="126"/>
      <c r="N1502" s="216">
        <v>0</v>
      </c>
      <c r="O1502" s="216">
        <v>273</v>
      </c>
      <c r="P1502" s="126" t="s">
        <v>1318</v>
      </c>
    </row>
    <row r="1503" spans="1:16" ht="51">
      <c r="A1503" s="126" t="s">
        <v>620</v>
      </c>
      <c r="B1503" s="126"/>
      <c r="C1503" s="127" t="s">
        <v>714</v>
      </c>
      <c r="D1503" s="121">
        <v>43110</v>
      </c>
      <c r="E1503" s="122" t="s">
        <v>2937</v>
      </c>
      <c r="F1503" s="122" t="s">
        <v>3</v>
      </c>
      <c r="G1503" s="122">
        <v>1586700</v>
      </c>
      <c r="H1503" s="126"/>
      <c r="I1503" s="130" t="s">
        <v>4994</v>
      </c>
      <c r="J1503" s="126"/>
      <c r="K1503" s="126"/>
      <c r="L1503" s="126"/>
      <c r="M1503" s="126"/>
      <c r="N1503" s="216">
        <v>0</v>
      </c>
      <c r="O1503" s="216">
        <v>272.8</v>
      </c>
      <c r="P1503" s="126" t="s">
        <v>1318</v>
      </c>
    </row>
    <row r="1504" spans="1:16" ht="63.75">
      <c r="A1504" s="126" t="s">
        <v>620</v>
      </c>
      <c r="B1504" s="126"/>
      <c r="C1504" s="127" t="s">
        <v>714</v>
      </c>
      <c r="D1504" s="121">
        <v>43110</v>
      </c>
      <c r="E1504" s="122" t="s">
        <v>2938</v>
      </c>
      <c r="F1504" s="122" t="s">
        <v>3</v>
      </c>
      <c r="G1504" s="122">
        <v>1586706</v>
      </c>
      <c r="H1504" s="126"/>
      <c r="I1504" s="130" t="s">
        <v>4995</v>
      </c>
      <c r="J1504" s="126"/>
      <c r="K1504" s="126"/>
      <c r="L1504" s="126"/>
      <c r="M1504" s="126"/>
      <c r="N1504" s="216">
        <v>0</v>
      </c>
      <c r="O1504" s="216">
        <v>77.040000000000006</v>
      </c>
      <c r="P1504" s="126" t="s">
        <v>1318</v>
      </c>
    </row>
    <row r="1505" spans="1:16" ht="51">
      <c r="A1505" s="126">
        <v>46</v>
      </c>
      <c r="B1505" s="126"/>
      <c r="C1505" s="127" t="s">
        <v>699</v>
      </c>
      <c r="D1505" s="121">
        <v>43110</v>
      </c>
      <c r="E1505" s="122" t="s">
        <v>2939</v>
      </c>
      <c r="F1505" s="122" t="s">
        <v>3</v>
      </c>
      <c r="G1505" s="122">
        <v>1586707</v>
      </c>
      <c r="H1505" s="126"/>
      <c r="I1505" s="130" t="s">
        <v>4996</v>
      </c>
      <c r="J1505" s="126"/>
      <c r="K1505" s="126"/>
      <c r="L1505" s="126"/>
      <c r="M1505" s="126"/>
      <c r="N1505" s="216">
        <v>0</v>
      </c>
      <c r="O1505" s="216">
        <v>38.67</v>
      </c>
      <c r="P1505" s="126" t="s">
        <v>1318</v>
      </c>
    </row>
    <row r="1506" spans="1:16" ht="63.75">
      <c r="A1506" s="126">
        <v>46</v>
      </c>
      <c r="B1506" s="126"/>
      <c r="C1506" s="127" t="s">
        <v>699</v>
      </c>
      <c r="D1506" s="121">
        <v>43110</v>
      </c>
      <c r="E1506" s="122" t="s">
        <v>2940</v>
      </c>
      <c r="F1506" s="122" t="s">
        <v>3</v>
      </c>
      <c r="G1506" s="122">
        <v>1586709</v>
      </c>
      <c r="H1506" s="126"/>
      <c r="I1506" s="130" t="s">
        <v>4997</v>
      </c>
      <c r="J1506" s="126"/>
      <c r="K1506" s="126"/>
      <c r="L1506" s="126"/>
      <c r="M1506" s="126"/>
      <c r="N1506" s="216">
        <v>0</v>
      </c>
      <c r="O1506" s="216">
        <v>38.76</v>
      </c>
      <c r="P1506" s="126" t="s">
        <v>1318</v>
      </c>
    </row>
    <row r="1507" spans="1:16" ht="51">
      <c r="A1507" s="126" t="s">
        <v>620</v>
      </c>
      <c r="B1507" s="126"/>
      <c r="C1507" s="127" t="s">
        <v>714</v>
      </c>
      <c r="D1507" s="121">
        <v>43110</v>
      </c>
      <c r="E1507" s="122" t="s">
        <v>2941</v>
      </c>
      <c r="F1507" s="122" t="s">
        <v>3</v>
      </c>
      <c r="G1507" s="122">
        <v>1586720</v>
      </c>
      <c r="H1507" s="126"/>
      <c r="I1507" s="130" t="s">
        <v>4998</v>
      </c>
      <c r="J1507" s="126"/>
      <c r="K1507" s="126"/>
      <c r="L1507" s="126"/>
      <c r="M1507" s="126"/>
      <c r="N1507" s="216">
        <v>0</v>
      </c>
      <c r="O1507" s="216">
        <v>140</v>
      </c>
      <c r="P1507" s="126" t="s">
        <v>1318</v>
      </c>
    </row>
    <row r="1508" spans="1:16" ht="51">
      <c r="A1508" s="126" t="s">
        <v>620</v>
      </c>
      <c r="B1508" s="126"/>
      <c r="C1508" s="127" t="s">
        <v>714</v>
      </c>
      <c r="D1508" s="121">
        <v>43110</v>
      </c>
      <c r="E1508" s="122" t="s">
        <v>2942</v>
      </c>
      <c r="F1508" s="122" t="s">
        <v>3</v>
      </c>
      <c r="G1508" s="122">
        <v>1586750</v>
      </c>
      <c r="H1508" s="126"/>
      <c r="I1508" s="130" t="s">
        <v>4999</v>
      </c>
      <c r="J1508" s="126"/>
      <c r="K1508" s="126"/>
      <c r="L1508" s="126"/>
      <c r="M1508" s="126"/>
      <c r="N1508" s="216">
        <v>0</v>
      </c>
      <c r="O1508" s="216">
        <v>187</v>
      </c>
      <c r="P1508" s="126" t="s">
        <v>1318</v>
      </c>
    </row>
    <row r="1509" spans="1:16" ht="51">
      <c r="A1509" s="126" t="s">
        <v>620</v>
      </c>
      <c r="B1509" s="126"/>
      <c r="C1509" s="127" t="s">
        <v>714</v>
      </c>
      <c r="D1509" s="121">
        <v>43110</v>
      </c>
      <c r="E1509" s="122" t="s">
        <v>2943</v>
      </c>
      <c r="F1509" s="122" t="s">
        <v>3</v>
      </c>
      <c r="G1509" s="122">
        <v>1586751</v>
      </c>
      <c r="H1509" s="126"/>
      <c r="I1509" s="130" t="s">
        <v>5000</v>
      </c>
      <c r="J1509" s="126"/>
      <c r="K1509" s="126"/>
      <c r="L1509" s="126"/>
      <c r="M1509" s="126"/>
      <c r="N1509" s="216">
        <v>0</v>
      </c>
      <c r="O1509" s="216">
        <v>140</v>
      </c>
      <c r="P1509" s="126" t="s">
        <v>1318</v>
      </c>
    </row>
    <row r="1510" spans="1:16" ht="51">
      <c r="A1510" s="126" t="s">
        <v>620</v>
      </c>
      <c r="B1510" s="126"/>
      <c r="C1510" s="127" t="s">
        <v>714</v>
      </c>
      <c r="D1510" s="121">
        <v>43110</v>
      </c>
      <c r="E1510" s="122" t="s">
        <v>2944</v>
      </c>
      <c r="F1510" s="122" t="s">
        <v>3</v>
      </c>
      <c r="G1510" s="122">
        <v>1586752</v>
      </c>
      <c r="H1510" s="126"/>
      <c r="I1510" s="130" t="s">
        <v>5001</v>
      </c>
      <c r="J1510" s="126"/>
      <c r="K1510" s="126"/>
      <c r="L1510" s="126"/>
      <c r="M1510" s="126"/>
      <c r="N1510" s="216">
        <v>0</v>
      </c>
      <c r="O1510" s="216">
        <v>140</v>
      </c>
      <c r="P1510" s="126" t="s">
        <v>1318</v>
      </c>
    </row>
    <row r="1511" spans="1:16" ht="51">
      <c r="A1511" s="126">
        <v>46</v>
      </c>
      <c r="B1511" s="126"/>
      <c r="C1511" s="127" t="s">
        <v>699</v>
      </c>
      <c r="D1511" s="121">
        <v>43110</v>
      </c>
      <c r="E1511" s="122" t="s">
        <v>2945</v>
      </c>
      <c r="F1511" s="122" t="s">
        <v>3</v>
      </c>
      <c r="G1511" s="122">
        <v>1586763</v>
      </c>
      <c r="H1511" s="126"/>
      <c r="I1511" s="130" t="s">
        <v>5002</v>
      </c>
      <c r="J1511" s="126"/>
      <c r="K1511" s="126"/>
      <c r="L1511" s="126"/>
      <c r="M1511" s="126"/>
      <c r="N1511" s="216">
        <v>0</v>
      </c>
      <c r="O1511" s="216">
        <v>371</v>
      </c>
      <c r="P1511" s="126" t="s">
        <v>1318</v>
      </c>
    </row>
    <row r="1512" spans="1:16" ht="51">
      <c r="A1512" s="126">
        <v>572</v>
      </c>
      <c r="B1512" s="126"/>
      <c r="C1512" s="127" t="s">
        <v>849</v>
      </c>
      <c r="D1512" s="121">
        <v>43110</v>
      </c>
      <c r="E1512" s="122" t="s">
        <v>2946</v>
      </c>
      <c r="F1512" s="122" t="s">
        <v>3</v>
      </c>
      <c r="G1512" s="122">
        <v>1586764</v>
      </c>
      <c r="H1512" s="126"/>
      <c r="I1512" s="130" t="s">
        <v>5003</v>
      </c>
      <c r="J1512" s="126"/>
      <c r="K1512" s="126"/>
      <c r="L1512" s="126"/>
      <c r="M1512" s="126"/>
      <c r="N1512" s="216">
        <v>0</v>
      </c>
      <c r="O1512" s="216">
        <v>562.58000000000004</v>
      </c>
      <c r="P1512" s="126" t="s">
        <v>1318</v>
      </c>
    </row>
    <row r="1513" spans="1:16" ht="63.75">
      <c r="A1513" s="126" t="s">
        <v>620</v>
      </c>
      <c r="B1513" s="126"/>
      <c r="C1513" s="127" t="s">
        <v>714</v>
      </c>
      <c r="D1513" s="121">
        <v>43110</v>
      </c>
      <c r="E1513" s="122" t="s">
        <v>2947</v>
      </c>
      <c r="F1513" s="122" t="s">
        <v>3</v>
      </c>
      <c r="G1513" s="122">
        <v>1586768</v>
      </c>
      <c r="H1513" s="126"/>
      <c r="I1513" s="130" t="s">
        <v>5004</v>
      </c>
      <c r="J1513" s="126"/>
      <c r="K1513" s="126"/>
      <c r="L1513" s="126"/>
      <c r="M1513" s="126"/>
      <c r="N1513" s="216">
        <v>0</v>
      </c>
      <c r="O1513" s="216">
        <v>1503.86</v>
      </c>
      <c r="P1513" s="126" t="s">
        <v>1318</v>
      </c>
    </row>
    <row r="1514" spans="1:16" ht="51">
      <c r="A1514" s="126">
        <v>132</v>
      </c>
      <c r="B1514" s="126"/>
      <c r="C1514" s="127" t="s">
        <v>729</v>
      </c>
      <c r="D1514" s="121">
        <v>43110</v>
      </c>
      <c r="E1514" s="122" t="s">
        <v>2948</v>
      </c>
      <c r="F1514" s="122" t="s">
        <v>3</v>
      </c>
      <c r="G1514" s="122">
        <v>1586772</v>
      </c>
      <c r="H1514" s="126"/>
      <c r="I1514" s="130" t="s">
        <v>5005</v>
      </c>
      <c r="J1514" s="126"/>
      <c r="K1514" s="126"/>
      <c r="L1514" s="126"/>
      <c r="M1514" s="126"/>
      <c r="N1514" s="216">
        <v>0</v>
      </c>
      <c r="O1514" s="216">
        <v>2524.1799999999998</v>
      </c>
      <c r="P1514" s="126" t="s">
        <v>1318</v>
      </c>
    </row>
    <row r="1515" spans="1:16" ht="51">
      <c r="A1515" s="126" t="s">
        <v>620</v>
      </c>
      <c r="B1515" s="126"/>
      <c r="C1515" s="127" t="s">
        <v>714</v>
      </c>
      <c r="D1515" s="121">
        <v>43110</v>
      </c>
      <c r="E1515" s="122" t="s">
        <v>2949</v>
      </c>
      <c r="F1515" s="122" t="s">
        <v>3</v>
      </c>
      <c r="G1515" s="122">
        <v>1586774</v>
      </c>
      <c r="H1515" s="126"/>
      <c r="I1515" s="130" t="s">
        <v>5006</v>
      </c>
      <c r="J1515" s="126"/>
      <c r="K1515" s="126"/>
      <c r="L1515" s="126"/>
      <c r="M1515" s="126"/>
      <c r="N1515" s="216">
        <v>0</v>
      </c>
      <c r="O1515" s="216">
        <v>334</v>
      </c>
      <c r="P1515" s="126" t="s">
        <v>1318</v>
      </c>
    </row>
    <row r="1516" spans="1:16" ht="51">
      <c r="A1516" s="126" t="s">
        <v>620</v>
      </c>
      <c r="B1516" s="126"/>
      <c r="C1516" s="127" t="s">
        <v>714</v>
      </c>
      <c r="D1516" s="121">
        <v>43110</v>
      </c>
      <c r="E1516" s="122" t="s">
        <v>2950</v>
      </c>
      <c r="F1516" s="122" t="s">
        <v>3</v>
      </c>
      <c r="G1516" s="122">
        <v>1586780</v>
      </c>
      <c r="H1516" s="126"/>
      <c r="I1516" s="130" t="s">
        <v>5007</v>
      </c>
      <c r="J1516" s="126"/>
      <c r="K1516" s="126"/>
      <c r="L1516" s="126"/>
      <c r="M1516" s="126"/>
      <c r="N1516" s="216">
        <v>0</v>
      </c>
      <c r="O1516" s="216">
        <v>276.5</v>
      </c>
      <c r="P1516" s="126" t="s">
        <v>1318</v>
      </c>
    </row>
    <row r="1517" spans="1:16" ht="51">
      <c r="A1517" s="126" t="s">
        <v>620</v>
      </c>
      <c r="B1517" s="126"/>
      <c r="C1517" s="127" t="s">
        <v>714</v>
      </c>
      <c r="D1517" s="121">
        <v>43110</v>
      </c>
      <c r="E1517" s="122" t="s">
        <v>2951</v>
      </c>
      <c r="F1517" s="122" t="s">
        <v>3</v>
      </c>
      <c r="G1517" s="122">
        <v>1586788</v>
      </c>
      <c r="H1517" s="126"/>
      <c r="I1517" s="130" t="s">
        <v>5008</v>
      </c>
      <c r="J1517" s="126"/>
      <c r="K1517" s="126"/>
      <c r="L1517" s="126"/>
      <c r="M1517" s="126"/>
      <c r="N1517" s="216">
        <v>0</v>
      </c>
      <c r="O1517" s="216">
        <v>1607.99</v>
      </c>
      <c r="P1517" s="126" t="s">
        <v>1318</v>
      </c>
    </row>
    <row r="1518" spans="1:16" ht="38.25">
      <c r="A1518" s="126">
        <v>20</v>
      </c>
      <c r="B1518" s="126"/>
      <c r="C1518" s="127" t="s">
        <v>694</v>
      </c>
      <c r="D1518" s="121">
        <v>43110</v>
      </c>
      <c r="E1518" s="122" t="s">
        <v>2952</v>
      </c>
      <c r="F1518" s="122" t="s">
        <v>3</v>
      </c>
      <c r="G1518" s="122">
        <v>1586793</v>
      </c>
      <c r="H1518" s="126"/>
      <c r="I1518" s="130" t="s">
        <v>5009</v>
      </c>
      <c r="J1518" s="126"/>
      <c r="K1518" s="126"/>
      <c r="L1518" s="126"/>
      <c r="M1518" s="126"/>
      <c r="N1518" s="216">
        <v>0</v>
      </c>
      <c r="O1518" s="216">
        <v>161.84</v>
      </c>
      <c r="P1518" s="126" t="s">
        <v>1318</v>
      </c>
    </row>
    <row r="1519" spans="1:16" ht="51">
      <c r="A1519" s="126">
        <v>132</v>
      </c>
      <c r="B1519" s="126"/>
      <c r="C1519" s="127" t="s">
        <v>729</v>
      </c>
      <c r="D1519" s="121">
        <v>43110</v>
      </c>
      <c r="E1519" s="122" t="s">
        <v>2953</v>
      </c>
      <c r="F1519" s="122" t="s">
        <v>3</v>
      </c>
      <c r="G1519" s="122">
        <v>1586797</v>
      </c>
      <c r="H1519" s="126"/>
      <c r="I1519" s="130" t="s">
        <v>5010</v>
      </c>
      <c r="J1519" s="126"/>
      <c r="K1519" s="126"/>
      <c r="L1519" s="126"/>
      <c r="M1519" s="126"/>
      <c r="N1519" s="216">
        <v>0</v>
      </c>
      <c r="O1519" s="216">
        <v>30</v>
      </c>
      <c r="P1519" s="126" t="s">
        <v>1318</v>
      </c>
    </row>
    <row r="1520" spans="1:16" ht="51">
      <c r="A1520" s="126">
        <v>591</v>
      </c>
      <c r="B1520" s="126"/>
      <c r="C1520" s="127" t="s">
        <v>862</v>
      </c>
      <c r="D1520" s="121">
        <v>43110</v>
      </c>
      <c r="E1520" s="122" t="s">
        <v>2954</v>
      </c>
      <c r="F1520" s="122" t="s">
        <v>3</v>
      </c>
      <c r="G1520" s="122">
        <v>1586804</v>
      </c>
      <c r="H1520" s="126"/>
      <c r="I1520" s="130" t="s">
        <v>5011</v>
      </c>
      <c r="J1520" s="126"/>
      <c r="K1520" s="126"/>
      <c r="L1520" s="126"/>
      <c r="M1520" s="126"/>
      <c r="N1520" s="216">
        <v>0</v>
      </c>
      <c r="O1520" s="216">
        <v>31.7</v>
      </c>
      <c r="P1520" s="126" t="s">
        <v>1318</v>
      </c>
    </row>
    <row r="1521" spans="1:16" ht="51">
      <c r="A1521" s="126">
        <v>212</v>
      </c>
      <c r="B1521" s="126"/>
      <c r="C1521" s="127" t="s">
        <v>762</v>
      </c>
      <c r="D1521" s="121">
        <v>43110</v>
      </c>
      <c r="E1521" s="122" t="s">
        <v>2955</v>
      </c>
      <c r="F1521" s="122" t="s">
        <v>3</v>
      </c>
      <c r="G1521" s="122">
        <v>1586810</v>
      </c>
      <c r="H1521" s="126"/>
      <c r="I1521" s="130" t="s">
        <v>5012</v>
      </c>
      <c r="J1521" s="126"/>
      <c r="K1521" s="126"/>
      <c r="L1521" s="126"/>
      <c r="M1521" s="126"/>
      <c r="N1521" s="216">
        <v>0</v>
      </c>
      <c r="O1521" s="216">
        <v>60</v>
      </c>
      <c r="P1521" s="126" t="s">
        <v>1318</v>
      </c>
    </row>
    <row r="1522" spans="1:16" ht="63.75">
      <c r="A1522" s="126">
        <v>512</v>
      </c>
      <c r="B1522" s="126"/>
      <c r="C1522" s="127" t="s">
        <v>841</v>
      </c>
      <c r="D1522" s="121">
        <v>43110</v>
      </c>
      <c r="E1522" s="122" t="s">
        <v>2956</v>
      </c>
      <c r="F1522" s="122" t="s">
        <v>3</v>
      </c>
      <c r="G1522" s="122">
        <v>1586830</v>
      </c>
      <c r="H1522" s="126"/>
      <c r="I1522" s="130" t="s">
        <v>5013</v>
      </c>
      <c r="J1522" s="126"/>
      <c r="K1522" s="126"/>
      <c r="L1522" s="126"/>
      <c r="M1522" s="126"/>
      <c r="N1522" s="216">
        <v>0</v>
      </c>
      <c r="O1522" s="216">
        <v>1251</v>
      </c>
      <c r="P1522" s="126" t="s">
        <v>1318</v>
      </c>
    </row>
    <row r="1523" spans="1:16" ht="51">
      <c r="A1523" s="126">
        <v>15</v>
      </c>
      <c r="B1523" s="126"/>
      <c r="C1523" s="127" t="s">
        <v>692</v>
      </c>
      <c r="D1523" s="121">
        <v>43110</v>
      </c>
      <c r="E1523" s="122" t="s">
        <v>2957</v>
      </c>
      <c r="F1523" s="122" t="s">
        <v>3</v>
      </c>
      <c r="G1523" s="122">
        <v>1586831</v>
      </c>
      <c r="H1523" s="126"/>
      <c r="I1523" s="130" t="s">
        <v>5014</v>
      </c>
      <c r="J1523" s="126"/>
      <c r="K1523" s="126"/>
      <c r="L1523" s="126"/>
      <c r="M1523" s="126"/>
      <c r="N1523" s="216">
        <v>0</v>
      </c>
      <c r="O1523" s="216">
        <v>239.9</v>
      </c>
      <c r="P1523" s="126" t="s">
        <v>1318</v>
      </c>
    </row>
    <row r="1524" spans="1:16" ht="38.25">
      <c r="A1524" s="126">
        <v>15</v>
      </c>
      <c r="B1524" s="126"/>
      <c r="C1524" s="127" t="s">
        <v>692</v>
      </c>
      <c r="D1524" s="121">
        <v>43110</v>
      </c>
      <c r="E1524" s="122" t="s">
        <v>2958</v>
      </c>
      <c r="F1524" s="122" t="s">
        <v>3</v>
      </c>
      <c r="G1524" s="122">
        <v>1586835</v>
      </c>
      <c r="H1524" s="126"/>
      <c r="I1524" s="130" t="s">
        <v>5015</v>
      </c>
      <c r="J1524" s="126"/>
      <c r="K1524" s="126"/>
      <c r="L1524" s="126"/>
      <c r="M1524" s="126"/>
      <c r="N1524" s="216">
        <v>0</v>
      </c>
      <c r="O1524" s="216">
        <v>144.4</v>
      </c>
      <c r="P1524" s="126" t="s">
        <v>1318</v>
      </c>
    </row>
    <row r="1525" spans="1:16" ht="38.25">
      <c r="A1525" s="126">
        <v>206</v>
      </c>
      <c r="B1525" s="126"/>
      <c r="C1525" s="127" t="s">
        <v>759</v>
      </c>
      <c r="D1525" s="121">
        <v>43110</v>
      </c>
      <c r="E1525" s="122" t="s">
        <v>2959</v>
      </c>
      <c r="F1525" s="122" t="s">
        <v>3</v>
      </c>
      <c r="G1525" s="122">
        <v>1586906</v>
      </c>
      <c r="H1525" s="126"/>
      <c r="I1525" s="130" t="s">
        <v>5016</v>
      </c>
      <c r="J1525" s="126"/>
      <c r="K1525" s="126"/>
      <c r="L1525" s="126"/>
      <c r="M1525" s="126"/>
      <c r="N1525" s="216">
        <v>0</v>
      </c>
      <c r="O1525" s="216">
        <v>20</v>
      </c>
      <c r="P1525" s="126" t="s">
        <v>1318</v>
      </c>
    </row>
    <row r="1526" spans="1:16" ht="51">
      <c r="A1526" s="126">
        <v>340</v>
      </c>
      <c r="B1526" s="126"/>
      <c r="C1526" s="127" t="s">
        <v>815</v>
      </c>
      <c r="D1526" s="121">
        <v>43111</v>
      </c>
      <c r="E1526" s="122" t="s">
        <v>2960</v>
      </c>
      <c r="F1526" s="122" t="s">
        <v>3</v>
      </c>
      <c r="G1526" s="122">
        <v>1587035</v>
      </c>
      <c r="H1526" s="126"/>
      <c r="I1526" s="130" t="s">
        <v>5017</v>
      </c>
      <c r="J1526" s="126"/>
      <c r="K1526" s="126"/>
      <c r="L1526" s="126"/>
      <c r="M1526" s="126"/>
      <c r="N1526" s="216">
        <v>0</v>
      </c>
      <c r="O1526" s="216">
        <v>54</v>
      </c>
      <c r="P1526" s="126" t="s">
        <v>1318</v>
      </c>
    </row>
    <row r="1527" spans="1:16" ht="63.75">
      <c r="A1527" s="126">
        <v>340</v>
      </c>
      <c r="B1527" s="126"/>
      <c r="C1527" s="127" t="s">
        <v>815</v>
      </c>
      <c r="D1527" s="121">
        <v>43111</v>
      </c>
      <c r="E1527" s="122" t="s">
        <v>2961</v>
      </c>
      <c r="F1527" s="122" t="s">
        <v>3</v>
      </c>
      <c r="G1527" s="122">
        <v>1587036</v>
      </c>
      <c r="H1527" s="126"/>
      <c r="I1527" s="130" t="s">
        <v>5018</v>
      </c>
      <c r="J1527" s="126"/>
      <c r="K1527" s="126"/>
      <c r="L1527" s="126"/>
      <c r="M1527" s="126"/>
      <c r="N1527" s="216">
        <v>0</v>
      </c>
      <c r="O1527" s="216">
        <v>1237.5</v>
      </c>
      <c r="P1527" s="126" t="s">
        <v>1318</v>
      </c>
    </row>
    <row r="1528" spans="1:16" ht="63.75">
      <c r="A1528" s="126">
        <v>340</v>
      </c>
      <c r="B1528" s="126"/>
      <c r="C1528" s="127" t="s">
        <v>815</v>
      </c>
      <c r="D1528" s="121">
        <v>43111</v>
      </c>
      <c r="E1528" s="122" t="s">
        <v>2962</v>
      </c>
      <c r="F1528" s="122" t="s">
        <v>3</v>
      </c>
      <c r="G1528" s="122">
        <v>1587039</v>
      </c>
      <c r="H1528" s="126"/>
      <c r="I1528" s="130" t="s">
        <v>5019</v>
      </c>
      <c r="J1528" s="126"/>
      <c r="K1528" s="126"/>
      <c r="L1528" s="126"/>
      <c r="M1528" s="126"/>
      <c r="N1528" s="216">
        <v>0</v>
      </c>
      <c r="O1528" s="216">
        <v>37</v>
      </c>
      <c r="P1528" s="126" t="s">
        <v>1318</v>
      </c>
    </row>
    <row r="1529" spans="1:16" ht="63.75">
      <c r="A1529" s="126">
        <v>340</v>
      </c>
      <c r="B1529" s="126"/>
      <c r="C1529" s="127" t="s">
        <v>815</v>
      </c>
      <c r="D1529" s="121">
        <v>43111</v>
      </c>
      <c r="E1529" s="122" t="s">
        <v>2963</v>
      </c>
      <c r="F1529" s="122" t="s">
        <v>3</v>
      </c>
      <c r="G1529" s="122">
        <v>1587042</v>
      </c>
      <c r="H1529" s="126"/>
      <c r="I1529" s="130" t="s">
        <v>5020</v>
      </c>
      <c r="J1529" s="126"/>
      <c r="K1529" s="126"/>
      <c r="L1529" s="126"/>
      <c r="M1529" s="126"/>
      <c r="N1529" s="216">
        <v>0</v>
      </c>
      <c r="O1529" s="216">
        <v>30</v>
      </c>
      <c r="P1529" s="126" t="s">
        <v>1318</v>
      </c>
    </row>
    <row r="1530" spans="1:16" ht="51">
      <c r="A1530" s="126">
        <v>660</v>
      </c>
      <c r="B1530" s="126"/>
      <c r="C1530" s="127" t="s">
        <v>234</v>
      </c>
      <c r="D1530" s="121">
        <v>43111</v>
      </c>
      <c r="E1530" s="122" t="s">
        <v>2964</v>
      </c>
      <c r="F1530" s="122" t="s">
        <v>3</v>
      </c>
      <c r="G1530" s="122">
        <v>1587046</v>
      </c>
      <c r="H1530" s="126"/>
      <c r="I1530" s="130" t="s">
        <v>5021</v>
      </c>
      <c r="J1530" s="126"/>
      <c r="K1530" s="126"/>
      <c r="L1530" s="126"/>
      <c r="M1530" s="126"/>
      <c r="N1530" s="216">
        <v>0</v>
      </c>
      <c r="O1530" s="216">
        <v>304</v>
      </c>
      <c r="P1530" s="126" t="s">
        <v>1318</v>
      </c>
    </row>
    <row r="1531" spans="1:16" ht="51">
      <c r="A1531" s="126">
        <v>574</v>
      </c>
      <c r="B1531" s="126"/>
      <c r="C1531" s="127" t="s">
        <v>851</v>
      </c>
      <c r="D1531" s="121">
        <v>43111</v>
      </c>
      <c r="E1531" s="122" t="s">
        <v>2965</v>
      </c>
      <c r="F1531" s="122" t="s">
        <v>3</v>
      </c>
      <c r="G1531" s="122">
        <v>1587053</v>
      </c>
      <c r="H1531" s="126"/>
      <c r="I1531" s="130" t="s">
        <v>5022</v>
      </c>
      <c r="J1531" s="126"/>
      <c r="K1531" s="126"/>
      <c r="L1531" s="126"/>
      <c r="M1531" s="126"/>
      <c r="N1531" s="216">
        <v>0</v>
      </c>
      <c r="O1531" s="216">
        <v>4492.8</v>
      </c>
      <c r="P1531" s="126" t="s">
        <v>1318</v>
      </c>
    </row>
    <row r="1532" spans="1:16" ht="51">
      <c r="A1532" s="126">
        <v>574</v>
      </c>
      <c r="B1532" s="126"/>
      <c r="C1532" s="127" t="s">
        <v>851</v>
      </c>
      <c r="D1532" s="121">
        <v>43111</v>
      </c>
      <c r="E1532" s="122" t="s">
        <v>2966</v>
      </c>
      <c r="F1532" s="122" t="s">
        <v>3</v>
      </c>
      <c r="G1532" s="122">
        <v>1587055</v>
      </c>
      <c r="H1532" s="126"/>
      <c r="I1532" s="130" t="s">
        <v>5023</v>
      </c>
      <c r="J1532" s="126"/>
      <c r="K1532" s="126"/>
      <c r="L1532" s="126"/>
      <c r="M1532" s="126"/>
      <c r="N1532" s="216">
        <v>0</v>
      </c>
      <c r="O1532" s="216">
        <v>0.26</v>
      </c>
      <c r="P1532" s="126" t="s">
        <v>1318</v>
      </c>
    </row>
    <row r="1533" spans="1:16" ht="51">
      <c r="A1533" s="126">
        <v>574</v>
      </c>
      <c r="B1533" s="126"/>
      <c r="C1533" s="127" t="s">
        <v>851</v>
      </c>
      <c r="D1533" s="121">
        <v>43111</v>
      </c>
      <c r="E1533" s="122" t="s">
        <v>2967</v>
      </c>
      <c r="F1533" s="122" t="s">
        <v>3</v>
      </c>
      <c r="G1533" s="122">
        <v>1587056</v>
      </c>
      <c r="H1533" s="126"/>
      <c r="I1533" s="130" t="s">
        <v>5024</v>
      </c>
      <c r="J1533" s="126"/>
      <c r="K1533" s="126"/>
      <c r="L1533" s="126"/>
      <c r="M1533" s="126"/>
      <c r="N1533" s="216">
        <v>0</v>
      </c>
      <c r="O1533" s="216">
        <v>3880</v>
      </c>
      <c r="P1533" s="126" t="s">
        <v>1318</v>
      </c>
    </row>
    <row r="1534" spans="1:16" ht="51">
      <c r="A1534" s="126">
        <v>10</v>
      </c>
      <c r="B1534" s="126"/>
      <c r="C1534" s="127" t="s">
        <v>691</v>
      </c>
      <c r="D1534" s="121">
        <v>43111</v>
      </c>
      <c r="E1534" s="122" t="s">
        <v>2968</v>
      </c>
      <c r="F1534" s="122" t="s">
        <v>3</v>
      </c>
      <c r="G1534" s="122">
        <v>1587057</v>
      </c>
      <c r="H1534" s="126"/>
      <c r="I1534" s="130" t="s">
        <v>5025</v>
      </c>
      <c r="J1534" s="126"/>
      <c r="K1534" s="126"/>
      <c r="L1534" s="126"/>
      <c r="M1534" s="126"/>
      <c r="N1534" s="216">
        <v>0</v>
      </c>
      <c r="O1534" s="216">
        <v>7158.25</v>
      </c>
      <c r="P1534" s="126" t="s">
        <v>1318</v>
      </c>
    </row>
    <row r="1535" spans="1:16" ht="51">
      <c r="A1535" s="126">
        <v>592</v>
      </c>
      <c r="B1535" s="126"/>
      <c r="C1535" s="127" t="s">
        <v>863</v>
      </c>
      <c r="D1535" s="121">
        <v>43111</v>
      </c>
      <c r="E1535" s="122" t="s">
        <v>2969</v>
      </c>
      <c r="F1535" s="122" t="s">
        <v>3</v>
      </c>
      <c r="G1535" s="122">
        <v>1587071</v>
      </c>
      <c r="H1535" s="126"/>
      <c r="I1535" s="130" t="s">
        <v>5026</v>
      </c>
      <c r="J1535" s="126"/>
      <c r="K1535" s="126"/>
      <c r="L1535" s="126"/>
      <c r="M1535" s="126"/>
      <c r="N1535" s="216">
        <v>0</v>
      </c>
      <c r="O1535" s="216">
        <v>127922.54</v>
      </c>
      <c r="P1535" s="126" t="s">
        <v>1318</v>
      </c>
    </row>
    <row r="1536" spans="1:16" ht="51">
      <c r="A1536" s="126">
        <v>46</v>
      </c>
      <c r="B1536" s="126"/>
      <c r="C1536" s="127" t="s">
        <v>699</v>
      </c>
      <c r="D1536" s="121">
        <v>43111</v>
      </c>
      <c r="E1536" s="122" t="s">
        <v>2970</v>
      </c>
      <c r="F1536" s="122" t="s">
        <v>3</v>
      </c>
      <c r="G1536" s="122">
        <v>1587075</v>
      </c>
      <c r="H1536" s="126"/>
      <c r="I1536" s="130" t="s">
        <v>5027</v>
      </c>
      <c r="J1536" s="126"/>
      <c r="K1536" s="126"/>
      <c r="L1536" s="126"/>
      <c r="M1536" s="126"/>
      <c r="N1536" s="216">
        <v>0</v>
      </c>
      <c r="O1536" s="216">
        <v>99600</v>
      </c>
      <c r="P1536" s="126" t="s">
        <v>1318</v>
      </c>
    </row>
    <row r="1537" spans="1:16" ht="51">
      <c r="A1537" s="126">
        <v>523</v>
      </c>
      <c r="B1537" s="126"/>
      <c r="C1537" s="127" t="s">
        <v>846</v>
      </c>
      <c r="D1537" s="121">
        <v>43111</v>
      </c>
      <c r="E1537" s="122" t="s">
        <v>2971</v>
      </c>
      <c r="F1537" s="122" t="s">
        <v>3</v>
      </c>
      <c r="G1537" s="122">
        <v>1587083</v>
      </c>
      <c r="H1537" s="126"/>
      <c r="I1537" s="130" t="s">
        <v>5028</v>
      </c>
      <c r="J1537" s="126"/>
      <c r="K1537" s="126"/>
      <c r="L1537" s="126"/>
      <c r="M1537" s="126"/>
      <c r="N1537" s="216">
        <v>0</v>
      </c>
      <c r="O1537" s="216">
        <v>2647</v>
      </c>
      <c r="P1537" s="126" t="s">
        <v>1318</v>
      </c>
    </row>
    <row r="1538" spans="1:16" ht="51">
      <c r="A1538" s="126">
        <v>224</v>
      </c>
      <c r="B1538" s="126"/>
      <c r="C1538" s="127" t="s">
        <v>120</v>
      </c>
      <c r="D1538" s="121">
        <v>43111</v>
      </c>
      <c r="E1538" s="122" t="s">
        <v>2972</v>
      </c>
      <c r="F1538" s="122" t="s">
        <v>3</v>
      </c>
      <c r="G1538" s="122">
        <v>1587094</v>
      </c>
      <c r="H1538" s="126"/>
      <c r="I1538" s="130" t="s">
        <v>5029</v>
      </c>
      <c r="J1538" s="126"/>
      <c r="K1538" s="126"/>
      <c r="L1538" s="126"/>
      <c r="M1538" s="126"/>
      <c r="N1538" s="216">
        <v>0</v>
      </c>
      <c r="O1538" s="216">
        <v>500000</v>
      </c>
      <c r="P1538" s="126" t="s">
        <v>1318</v>
      </c>
    </row>
    <row r="1539" spans="1:16" ht="51">
      <c r="A1539" s="126" t="s">
        <v>620</v>
      </c>
      <c r="B1539" s="126"/>
      <c r="C1539" s="127" t="s">
        <v>714</v>
      </c>
      <c r="D1539" s="121">
        <v>43111</v>
      </c>
      <c r="E1539" s="122" t="s">
        <v>2973</v>
      </c>
      <c r="F1539" s="122" t="s">
        <v>3</v>
      </c>
      <c r="G1539" s="122">
        <v>1587029</v>
      </c>
      <c r="H1539" s="126"/>
      <c r="I1539" s="130" t="s">
        <v>5030</v>
      </c>
      <c r="J1539" s="126"/>
      <c r="K1539" s="126"/>
      <c r="L1539" s="126"/>
      <c r="M1539" s="126"/>
      <c r="N1539" s="216">
        <v>0</v>
      </c>
      <c r="O1539" s="216">
        <v>200</v>
      </c>
      <c r="P1539" s="126" t="s">
        <v>1318</v>
      </c>
    </row>
    <row r="1540" spans="1:16" ht="51">
      <c r="A1540" s="126" t="s">
        <v>620</v>
      </c>
      <c r="B1540" s="126"/>
      <c r="C1540" s="127" t="s">
        <v>714</v>
      </c>
      <c r="D1540" s="121">
        <v>43111</v>
      </c>
      <c r="E1540" s="122" t="s">
        <v>2974</v>
      </c>
      <c r="F1540" s="122" t="s">
        <v>3</v>
      </c>
      <c r="G1540" s="122">
        <v>1587058</v>
      </c>
      <c r="H1540" s="126"/>
      <c r="I1540" s="130" t="s">
        <v>5031</v>
      </c>
      <c r="J1540" s="126"/>
      <c r="K1540" s="126"/>
      <c r="L1540" s="126"/>
      <c r="M1540" s="126"/>
      <c r="N1540" s="216">
        <v>0</v>
      </c>
      <c r="O1540" s="216">
        <v>3551.73</v>
      </c>
      <c r="P1540" s="126" t="s">
        <v>1318</v>
      </c>
    </row>
    <row r="1541" spans="1:16" ht="51">
      <c r="A1541" s="126" t="s">
        <v>620</v>
      </c>
      <c r="B1541" s="126"/>
      <c r="C1541" s="127" t="s">
        <v>714</v>
      </c>
      <c r="D1541" s="121">
        <v>43111</v>
      </c>
      <c r="E1541" s="122" t="s">
        <v>2975</v>
      </c>
      <c r="F1541" s="122" t="s">
        <v>3</v>
      </c>
      <c r="G1541" s="122">
        <v>1587062</v>
      </c>
      <c r="H1541" s="126"/>
      <c r="I1541" s="130" t="s">
        <v>5032</v>
      </c>
      <c r="J1541" s="126"/>
      <c r="K1541" s="126"/>
      <c r="L1541" s="126"/>
      <c r="M1541" s="126"/>
      <c r="N1541" s="216">
        <v>0</v>
      </c>
      <c r="O1541" s="216">
        <v>3551.73</v>
      </c>
      <c r="P1541" s="126" t="s">
        <v>1318</v>
      </c>
    </row>
    <row r="1542" spans="1:16" ht="38.25">
      <c r="A1542" s="126">
        <v>46</v>
      </c>
      <c r="B1542" s="126"/>
      <c r="C1542" s="127" t="s">
        <v>699</v>
      </c>
      <c r="D1542" s="121">
        <v>43111</v>
      </c>
      <c r="E1542" s="122" t="s">
        <v>2976</v>
      </c>
      <c r="F1542" s="122" t="s">
        <v>3</v>
      </c>
      <c r="G1542" s="122">
        <v>1587064</v>
      </c>
      <c r="H1542" s="126"/>
      <c r="I1542" s="130" t="s">
        <v>1411</v>
      </c>
      <c r="J1542" s="126"/>
      <c r="K1542" s="126"/>
      <c r="L1542" s="126"/>
      <c r="M1542" s="126"/>
      <c r="N1542" s="216">
        <v>0</v>
      </c>
      <c r="O1542" s="216">
        <v>1743.7</v>
      </c>
      <c r="P1542" s="126" t="s">
        <v>1318</v>
      </c>
    </row>
    <row r="1543" spans="1:16" ht="51">
      <c r="A1543" s="126" t="s">
        <v>620</v>
      </c>
      <c r="B1543" s="126"/>
      <c r="C1543" s="127" t="s">
        <v>714</v>
      </c>
      <c r="D1543" s="121">
        <v>43111</v>
      </c>
      <c r="E1543" s="122" t="s">
        <v>2977</v>
      </c>
      <c r="F1543" s="122" t="s">
        <v>3</v>
      </c>
      <c r="G1543" s="122">
        <v>1587065</v>
      </c>
      <c r="H1543" s="126"/>
      <c r="I1543" s="130" t="s">
        <v>5031</v>
      </c>
      <c r="J1543" s="126"/>
      <c r="K1543" s="126"/>
      <c r="L1543" s="126"/>
      <c r="M1543" s="126"/>
      <c r="N1543" s="216">
        <v>0</v>
      </c>
      <c r="O1543" s="216">
        <v>3551.73</v>
      </c>
      <c r="P1543" s="126" t="s">
        <v>1318</v>
      </c>
    </row>
    <row r="1544" spans="1:16" ht="51">
      <c r="A1544" s="126">
        <v>86</v>
      </c>
      <c r="B1544" s="126"/>
      <c r="C1544" s="127" t="s">
        <v>711</v>
      </c>
      <c r="D1544" s="121">
        <v>43111</v>
      </c>
      <c r="E1544" s="122" t="s">
        <v>2978</v>
      </c>
      <c r="F1544" s="122" t="s">
        <v>3</v>
      </c>
      <c r="G1544" s="122">
        <v>1587066</v>
      </c>
      <c r="H1544" s="126"/>
      <c r="I1544" s="130" t="s">
        <v>5033</v>
      </c>
      <c r="J1544" s="126"/>
      <c r="K1544" s="126"/>
      <c r="L1544" s="126"/>
      <c r="M1544" s="126"/>
      <c r="N1544" s="216">
        <v>0</v>
      </c>
      <c r="O1544" s="216">
        <v>1600</v>
      </c>
      <c r="P1544" s="126" t="s">
        <v>1318</v>
      </c>
    </row>
    <row r="1545" spans="1:16" ht="38.25">
      <c r="A1545" s="126">
        <v>46</v>
      </c>
      <c r="B1545" s="126"/>
      <c r="C1545" s="127" t="s">
        <v>699</v>
      </c>
      <c r="D1545" s="121">
        <v>43111</v>
      </c>
      <c r="E1545" s="122" t="s">
        <v>2979</v>
      </c>
      <c r="F1545" s="122" t="s">
        <v>3</v>
      </c>
      <c r="G1545" s="122">
        <v>1587067</v>
      </c>
      <c r="H1545" s="126"/>
      <c r="I1545" s="130" t="s">
        <v>1411</v>
      </c>
      <c r="J1545" s="126"/>
      <c r="K1545" s="126"/>
      <c r="L1545" s="126"/>
      <c r="M1545" s="126"/>
      <c r="N1545" s="216">
        <v>0</v>
      </c>
      <c r="O1545" s="216">
        <v>340</v>
      </c>
      <c r="P1545" s="126" t="s">
        <v>1318</v>
      </c>
    </row>
    <row r="1546" spans="1:16" ht="38.25">
      <c r="A1546" s="126">
        <v>46</v>
      </c>
      <c r="B1546" s="126"/>
      <c r="C1546" s="127" t="s">
        <v>699</v>
      </c>
      <c r="D1546" s="121">
        <v>43111</v>
      </c>
      <c r="E1546" s="122" t="s">
        <v>2980</v>
      </c>
      <c r="F1546" s="122" t="s">
        <v>3</v>
      </c>
      <c r="G1546" s="122">
        <v>1587068</v>
      </c>
      <c r="H1546" s="126"/>
      <c r="I1546" s="130" t="s">
        <v>1411</v>
      </c>
      <c r="J1546" s="126"/>
      <c r="K1546" s="126"/>
      <c r="L1546" s="126"/>
      <c r="M1546" s="126"/>
      <c r="N1546" s="216">
        <v>0</v>
      </c>
      <c r="O1546" s="216">
        <v>1361</v>
      </c>
      <c r="P1546" s="126" t="s">
        <v>1318</v>
      </c>
    </row>
    <row r="1547" spans="1:16" ht="38.25">
      <c r="A1547" s="126">
        <v>46</v>
      </c>
      <c r="B1547" s="126"/>
      <c r="C1547" s="127" t="s">
        <v>699</v>
      </c>
      <c r="D1547" s="121">
        <v>43111</v>
      </c>
      <c r="E1547" s="122" t="s">
        <v>2981</v>
      </c>
      <c r="F1547" s="122" t="s">
        <v>3</v>
      </c>
      <c r="G1547" s="122">
        <v>1587069</v>
      </c>
      <c r="H1547" s="126"/>
      <c r="I1547" s="130" t="s">
        <v>1411</v>
      </c>
      <c r="J1547" s="126"/>
      <c r="K1547" s="126"/>
      <c r="L1547" s="126"/>
      <c r="M1547" s="126"/>
      <c r="N1547" s="216">
        <v>0</v>
      </c>
      <c r="O1547" s="216">
        <v>1021</v>
      </c>
      <c r="P1547" s="126" t="s">
        <v>1318</v>
      </c>
    </row>
    <row r="1548" spans="1:16" ht="38.25">
      <c r="A1548" s="126">
        <v>46</v>
      </c>
      <c r="B1548" s="126"/>
      <c r="C1548" s="127" t="s">
        <v>699</v>
      </c>
      <c r="D1548" s="121">
        <v>43111</v>
      </c>
      <c r="E1548" s="122" t="s">
        <v>2982</v>
      </c>
      <c r="F1548" s="122" t="s">
        <v>3</v>
      </c>
      <c r="G1548" s="122">
        <v>1587072</v>
      </c>
      <c r="H1548" s="126"/>
      <c r="I1548" s="130" t="s">
        <v>1411</v>
      </c>
      <c r="J1548" s="126"/>
      <c r="K1548" s="126"/>
      <c r="L1548" s="126"/>
      <c r="M1548" s="126"/>
      <c r="N1548" s="216">
        <v>0</v>
      </c>
      <c r="O1548" s="216">
        <v>1021</v>
      </c>
      <c r="P1548" s="126" t="s">
        <v>1318</v>
      </c>
    </row>
    <row r="1549" spans="1:16" ht="38.25">
      <c r="A1549" s="126">
        <v>46</v>
      </c>
      <c r="B1549" s="126"/>
      <c r="C1549" s="127" t="s">
        <v>699</v>
      </c>
      <c r="D1549" s="121">
        <v>43111</v>
      </c>
      <c r="E1549" s="122" t="s">
        <v>2983</v>
      </c>
      <c r="F1549" s="122" t="s">
        <v>3</v>
      </c>
      <c r="G1549" s="122">
        <v>1587081</v>
      </c>
      <c r="H1549" s="126"/>
      <c r="I1549" s="130" t="s">
        <v>1411</v>
      </c>
      <c r="J1549" s="126"/>
      <c r="K1549" s="126"/>
      <c r="L1549" s="126"/>
      <c r="M1549" s="126"/>
      <c r="N1549" s="216">
        <v>0</v>
      </c>
      <c r="O1549" s="216">
        <v>270</v>
      </c>
      <c r="P1549" s="126" t="s">
        <v>1318</v>
      </c>
    </row>
    <row r="1550" spans="1:16" ht="51">
      <c r="A1550" s="126">
        <v>132</v>
      </c>
      <c r="B1550" s="126"/>
      <c r="C1550" s="127" t="s">
        <v>729</v>
      </c>
      <c r="D1550" s="121">
        <v>43111</v>
      </c>
      <c r="E1550" s="122" t="s">
        <v>2984</v>
      </c>
      <c r="F1550" s="122" t="s">
        <v>3</v>
      </c>
      <c r="G1550" s="122">
        <v>1587092</v>
      </c>
      <c r="H1550" s="126"/>
      <c r="I1550" s="130" t="s">
        <v>5034</v>
      </c>
      <c r="J1550" s="126"/>
      <c r="K1550" s="126"/>
      <c r="L1550" s="126"/>
      <c r="M1550" s="126"/>
      <c r="N1550" s="216">
        <v>0</v>
      </c>
      <c r="O1550" s="216">
        <v>2.11</v>
      </c>
      <c r="P1550" s="126" t="s">
        <v>1318</v>
      </c>
    </row>
    <row r="1551" spans="1:16" ht="51">
      <c r="A1551" s="126">
        <v>20</v>
      </c>
      <c r="B1551" s="126"/>
      <c r="C1551" s="127" t="s">
        <v>694</v>
      </c>
      <c r="D1551" s="121">
        <v>43111</v>
      </c>
      <c r="E1551" s="122" t="s">
        <v>2985</v>
      </c>
      <c r="F1551" s="122" t="s">
        <v>3</v>
      </c>
      <c r="G1551" s="122">
        <v>1587112</v>
      </c>
      <c r="H1551" s="126"/>
      <c r="I1551" s="130" t="s">
        <v>5035</v>
      </c>
      <c r="J1551" s="126"/>
      <c r="K1551" s="126"/>
      <c r="L1551" s="126"/>
      <c r="M1551" s="126"/>
      <c r="N1551" s="216">
        <v>0</v>
      </c>
      <c r="O1551" s="216">
        <v>5520</v>
      </c>
      <c r="P1551" s="126" t="s">
        <v>1318</v>
      </c>
    </row>
    <row r="1552" spans="1:16" ht="51">
      <c r="A1552" s="126" t="s">
        <v>620</v>
      </c>
      <c r="B1552" s="126"/>
      <c r="C1552" s="127" t="s">
        <v>714</v>
      </c>
      <c r="D1552" s="121">
        <v>43111</v>
      </c>
      <c r="E1552" s="122" t="s">
        <v>2986</v>
      </c>
      <c r="F1552" s="122" t="s">
        <v>3</v>
      </c>
      <c r="G1552" s="122">
        <v>1587115</v>
      </c>
      <c r="H1552" s="126"/>
      <c r="I1552" s="130" t="s">
        <v>5036</v>
      </c>
      <c r="J1552" s="126"/>
      <c r="K1552" s="126"/>
      <c r="L1552" s="126"/>
      <c r="M1552" s="126"/>
      <c r="N1552" s="216">
        <v>0</v>
      </c>
      <c r="O1552" s="216">
        <v>2535</v>
      </c>
      <c r="P1552" s="126" t="s">
        <v>1318</v>
      </c>
    </row>
    <row r="1553" spans="1:16" ht="51">
      <c r="A1553" s="126" t="s">
        <v>620</v>
      </c>
      <c r="B1553" s="126"/>
      <c r="C1553" s="127" t="s">
        <v>714</v>
      </c>
      <c r="D1553" s="121">
        <v>43111</v>
      </c>
      <c r="E1553" s="122" t="s">
        <v>2987</v>
      </c>
      <c r="F1553" s="122" t="s">
        <v>3</v>
      </c>
      <c r="G1553" s="122">
        <v>1587121</v>
      </c>
      <c r="H1553" s="126"/>
      <c r="I1553" s="130" t="s">
        <v>5037</v>
      </c>
      <c r="J1553" s="126"/>
      <c r="K1553" s="126"/>
      <c r="L1553" s="126"/>
      <c r="M1553" s="126"/>
      <c r="N1553" s="216">
        <v>0</v>
      </c>
      <c r="O1553" s="216">
        <v>50</v>
      </c>
      <c r="P1553" s="126" t="s">
        <v>1318</v>
      </c>
    </row>
    <row r="1554" spans="1:16" ht="51">
      <c r="A1554" s="126" t="s">
        <v>620</v>
      </c>
      <c r="B1554" s="126"/>
      <c r="C1554" s="127" t="s">
        <v>714</v>
      </c>
      <c r="D1554" s="121">
        <v>43111</v>
      </c>
      <c r="E1554" s="122" t="s">
        <v>2988</v>
      </c>
      <c r="F1554" s="122" t="s">
        <v>3</v>
      </c>
      <c r="G1554" s="122">
        <v>1587124</v>
      </c>
      <c r="H1554" s="126"/>
      <c r="I1554" s="130" t="s">
        <v>5037</v>
      </c>
      <c r="J1554" s="126"/>
      <c r="K1554" s="126"/>
      <c r="L1554" s="126"/>
      <c r="M1554" s="126"/>
      <c r="N1554" s="216">
        <v>0</v>
      </c>
      <c r="O1554" s="216">
        <v>300</v>
      </c>
      <c r="P1554" s="126" t="s">
        <v>1318</v>
      </c>
    </row>
    <row r="1555" spans="1:16" ht="38.25">
      <c r="A1555" s="126">
        <v>291</v>
      </c>
      <c r="B1555" s="126"/>
      <c r="C1555" s="127" t="s">
        <v>795</v>
      </c>
      <c r="D1555" s="121">
        <v>43111</v>
      </c>
      <c r="E1555" s="122" t="s">
        <v>2989</v>
      </c>
      <c r="F1555" s="122" t="s">
        <v>3</v>
      </c>
      <c r="G1555" s="122">
        <v>1587125</v>
      </c>
      <c r="H1555" s="126"/>
      <c r="I1555" s="130" t="s">
        <v>5038</v>
      </c>
      <c r="J1555" s="126"/>
      <c r="K1555" s="126"/>
      <c r="L1555" s="126"/>
      <c r="M1555" s="126"/>
      <c r="N1555" s="216">
        <v>0</v>
      </c>
      <c r="O1555" s="216">
        <v>24</v>
      </c>
      <c r="P1555" s="126" t="s">
        <v>1318</v>
      </c>
    </row>
    <row r="1556" spans="1:16" ht="63.75">
      <c r="A1556" s="126">
        <v>373</v>
      </c>
      <c r="B1556" s="126"/>
      <c r="C1556" s="127" t="s">
        <v>1272</v>
      </c>
      <c r="D1556" s="121">
        <v>43111</v>
      </c>
      <c r="E1556" s="122" t="s">
        <v>2990</v>
      </c>
      <c r="F1556" s="122" t="s">
        <v>3</v>
      </c>
      <c r="G1556" s="122">
        <v>1587126</v>
      </c>
      <c r="H1556" s="126"/>
      <c r="I1556" s="130" t="s">
        <v>5039</v>
      </c>
      <c r="J1556" s="126"/>
      <c r="K1556" s="126"/>
      <c r="L1556" s="126"/>
      <c r="M1556" s="126"/>
      <c r="N1556" s="216">
        <v>0</v>
      </c>
      <c r="O1556" s="216">
        <v>4629</v>
      </c>
      <c r="P1556" s="126" t="s">
        <v>1318</v>
      </c>
    </row>
    <row r="1557" spans="1:16" ht="51">
      <c r="A1557" s="126">
        <v>212</v>
      </c>
      <c r="B1557" s="126"/>
      <c r="C1557" s="127" t="s">
        <v>762</v>
      </c>
      <c r="D1557" s="121">
        <v>43111</v>
      </c>
      <c r="E1557" s="122" t="s">
        <v>2991</v>
      </c>
      <c r="F1557" s="122" t="s">
        <v>3</v>
      </c>
      <c r="G1557" s="122">
        <v>1587143</v>
      </c>
      <c r="H1557" s="126"/>
      <c r="I1557" s="130" t="s">
        <v>5040</v>
      </c>
      <c r="J1557" s="126"/>
      <c r="K1557" s="126"/>
      <c r="L1557" s="126"/>
      <c r="M1557" s="126"/>
      <c r="N1557" s="216">
        <v>0</v>
      </c>
      <c r="O1557" s="216">
        <v>1431</v>
      </c>
      <c r="P1557" s="126" t="s">
        <v>1318</v>
      </c>
    </row>
    <row r="1558" spans="1:16" ht="38.25">
      <c r="A1558" s="126">
        <v>206</v>
      </c>
      <c r="B1558" s="126"/>
      <c r="C1558" s="127" t="s">
        <v>759</v>
      </c>
      <c r="D1558" s="121">
        <v>43111</v>
      </c>
      <c r="E1558" s="122" t="s">
        <v>2992</v>
      </c>
      <c r="F1558" s="122" t="s">
        <v>3</v>
      </c>
      <c r="G1558" s="122">
        <v>1587146</v>
      </c>
      <c r="H1558" s="126"/>
      <c r="I1558" s="130" t="s">
        <v>5041</v>
      </c>
      <c r="J1558" s="126"/>
      <c r="K1558" s="126"/>
      <c r="L1558" s="126"/>
      <c r="M1558" s="126"/>
      <c r="N1558" s="216">
        <v>0</v>
      </c>
      <c r="O1558" s="216">
        <v>65</v>
      </c>
      <c r="P1558" s="126" t="s">
        <v>1318</v>
      </c>
    </row>
    <row r="1559" spans="1:16" ht="63.75">
      <c r="A1559" s="126">
        <v>132</v>
      </c>
      <c r="B1559" s="126"/>
      <c r="C1559" s="127" t="s">
        <v>729</v>
      </c>
      <c r="D1559" s="121">
        <v>43111</v>
      </c>
      <c r="E1559" s="122" t="s">
        <v>2993</v>
      </c>
      <c r="F1559" s="122" t="s">
        <v>3</v>
      </c>
      <c r="G1559" s="122">
        <v>1587150</v>
      </c>
      <c r="H1559" s="126"/>
      <c r="I1559" s="130" t="s">
        <v>5042</v>
      </c>
      <c r="J1559" s="126"/>
      <c r="K1559" s="126"/>
      <c r="L1559" s="126"/>
      <c r="M1559" s="126"/>
      <c r="N1559" s="216">
        <v>0</v>
      </c>
      <c r="O1559" s="216">
        <v>54.6</v>
      </c>
      <c r="P1559" s="126" t="s">
        <v>1318</v>
      </c>
    </row>
    <row r="1560" spans="1:16" ht="51">
      <c r="A1560" s="126">
        <v>132</v>
      </c>
      <c r="B1560" s="126"/>
      <c r="C1560" s="127" t="s">
        <v>729</v>
      </c>
      <c r="D1560" s="121">
        <v>43111</v>
      </c>
      <c r="E1560" s="122" t="s">
        <v>2994</v>
      </c>
      <c r="F1560" s="122" t="s">
        <v>3</v>
      </c>
      <c r="G1560" s="122">
        <v>1587159</v>
      </c>
      <c r="H1560" s="126"/>
      <c r="I1560" s="130" t="s">
        <v>5043</v>
      </c>
      <c r="J1560" s="126"/>
      <c r="K1560" s="126"/>
      <c r="L1560" s="126"/>
      <c r="M1560" s="126"/>
      <c r="N1560" s="216">
        <v>0</v>
      </c>
      <c r="O1560" s="216">
        <v>5237.3999999999996</v>
      </c>
      <c r="P1560" s="126" t="s">
        <v>1318</v>
      </c>
    </row>
    <row r="1561" spans="1:16" ht="63.75">
      <c r="A1561" s="126">
        <v>87</v>
      </c>
      <c r="B1561" s="126"/>
      <c r="C1561" s="127" t="s">
        <v>712</v>
      </c>
      <c r="D1561" s="121">
        <v>43111</v>
      </c>
      <c r="E1561" s="122" t="s">
        <v>2995</v>
      </c>
      <c r="F1561" s="122" t="s">
        <v>3</v>
      </c>
      <c r="G1561" s="122">
        <v>1587213</v>
      </c>
      <c r="H1561" s="126"/>
      <c r="I1561" s="130" t="s">
        <v>5044</v>
      </c>
      <c r="J1561" s="126"/>
      <c r="K1561" s="126"/>
      <c r="L1561" s="126"/>
      <c r="M1561" s="126"/>
      <c r="N1561" s="216">
        <v>0</v>
      </c>
      <c r="O1561" s="216">
        <v>180</v>
      </c>
      <c r="P1561" s="126" t="s">
        <v>1318</v>
      </c>
    </row>
    <row r="1562" spans="1:16" ht="51">
      <c r="A1562" s="126" t="s">
        <v>620</v>
      </c>
      <c r="B1562" s="126"/>
      <c r="C1562" s="127" t="s">
        <v>714</v>
      </c>
      <c r="D1562" s="121">
        <v>43111</v>
      </c>
      <c r="E1562" s="122" t="s">
        <v>2996</v>
      </c>
      <c r="F1562" s="122" t="s">
        <v>3</v>
      </c>
      <c r="G1562" s="122">
        <v>1587219</v>
      </c>
      <c r="H1562" s="126"/>
      <c r="I1562" s="130" t="s">
        <v>5045</v>
      </c>
      <c r="J1562" s="126"/>
      <c r="K1562" s="126"/>
      <c r="L1562" s="126"/>
      <c r="M1562" s="126"/>
      <c r="N1562" s="216">
        <v>0</v>
      </c>
      <c r="O1562" s="216">
        <v>3611.89</v>
      </c>
      <c r="P1562" s="126" t="s">
        <v>1318</v>
      </c>
    </row>
    <row r="1563" spans="1:16" ht="51">
      <c r="A1563" s="126" t="s">
        <v>627</v>
      </c>
      <c r="B1563" s="126"/>
      <c r="C1563" s="127" t="s">
        <v>1235</v>
      </c>
      <c r="D1563" s="121">
        <v>43112</v>
      </c>
      <c r="E1563" s="122" t="s">
        <v>2997</v>
      </c>
      <c r="F1563" s="122" t="s">
        <v>3</v>
      </c>
      <c r="G1563" s="122">
        <v>1587327</v>
      </c>
      <c r="H1563" s="126"/>
      <c r="I1563" s="130" t="s">
        <v>5046</v>
      </c>
      <c r="J1563" s="126"/>
      <c r="K1563" s="126"/>
      <c r="L1563" s="126"/>
      <c r="M1563" s="126"/>
      <c r="N1563" s="216">
        <v>0</v>
      </c>
      <c r="O1563" s="216">
        <v>817.71</v>
      </c>
      <c r="P1563" s="126" t="s">
        <v>1318</v>
      </c>
    </row>
    <row r="1564" spans="1:16" ht="51">
      <c r="A1564" s="126" t="s">
        <v>627</v>
      </c>
      <c r="B1564" s="126"/>
      <c r="C1564" s="127" t="s">
        <v>1235</v>
      </c>
      <c r="D1564" s="121">
        <v>43112</v>
      </c>
      <c r="E1564" s="122" t="s">
        <v>2998</v>
      </c>
      <c r="F1564" s="122" t="s">
        <v>3</v>
      </c>
      <c r="G1564" s="122">
        <v>1587329</v>
      </c>
      <c r="H1564" s="126"/>
      <c r="I1564" s="130" t="s">
        <v>5047</v>
      </c>
      <c r="J1564" s="126"/>
      <c r="K1564" s="126"/>
      <c r="L1564" s="126"/>
      <c r="M1564" s="126"/>
      <c r="N1564" s="216">
        <v>0</v>
      </c>
      <c r="O1564" s="216">
        <v>205.6</v>
      </c>
      <c r="P1564" s="126" t="s">
        <v>1318</v>
      </c>
    </row>
    <row r="1565" spans="1:16" ht="51">
      <c r="A1565" s="126" t="s">
        <v>627</v>
      </c>
      <c r="B1565" s="126"/>
      <c r="C1565" s="127" t="s">
        <v>1235</v>
      </c>
      <c r="D1565" s="121">
        <v>43112</v>
      </c>
      <c r="E1565" s="122" t="s">
        <v>2999</v>
      </c>
      <c r="F1565" s="122" t="s">
        <v>3</v>
      </c>
      <c r="G1565" s="122">
        <v>1587332</v>
      </c>
      <c r="H1565" s="126"/>
      <c r="I1565" s="130" t="s">
        <v>5048</v>
      </c>
      <c r="J1565" s="126"/>
      <c r="K1565" s="126"/>
      <c r="L1565" s="126"/>
      <c r="M1565" s="126"/>
      <c r="N1565" s="216">
        <v>0</v>
      </c>
      <c r="O1565" s="216">
        <v>1622.52</v>
      </c>
      <c r="P1565" s="126" t="s">
        <v>1318</v>
      </c>
    </row>
    <row r="1566" spans="1:16" ht="51">
      <c r="A1566" s="126">
        <v>224</v>
      </c>
      <c r="B1566" s="126"/>
      <c r="C1566" s="127" t="s">
        <v>120</v>
      </c>
      <c r="D1566" s="121">
        <v>43112</v>
      </c>
      <c r="E1566" s="122" t="s">
        <v>3000</v>
      </c>
      <c r="F1566" s="122" t="s">
        <v>3</v>
      </c>
      <c r="G1566" s="122">
        <v>1587380</v>
      </c>
      <c r="H1566" s="126"/>
      <c r="I1566" s="130" t="s">
        <v>5049</v>
      </c>
      <c r="J1566" s="126"/>
      <c r="K1566" s="126"/>
      <c r="L1566" s="126"/>
      <c r="M1566" s="126"/>
      <c r="N1566" s="216">
        <v>0</v>
      </c>
      <c r="O1566" s="216">
        <v>3000000</v>
      </c>
      <c r="P1566" s="126" t="s">
        <v>1318</v>
      </c>
    </row>
    <row r="1567" spans="1:16" ht="63.75">
      <c r="A1567" s="126">
        <v>526</v>
      </c>
      <c r="B1567" s="126"/>
      <c r="C1567" s="127" t="s">
        <v>847</v>
      </c>
      <c r="D1567" s="121">
        <v>43112</v>
      </c>
      <c r="E1567" s="122" t="s">
        <v>3001</v>
      </c>
      <c r="F1567" s="122" t="s">
        <v>3</v>
      </c>
      <c r="G1567" s="122">
        <v>1587460</v>
      </c>
      <c r="H1567" s="126"/>
      <c r="I1567" s="130" t="s">
        <v>5050</v>
      </c>
      <c r="J1567" s="126"/>
      <c r="K1567" s="126"/>
      <c r="L1567" s="126"/>
      <c r="M1567" s="126"/>
      <c r="N1567" s="216">
        <v>0</v>
      </c>
      <c r="O1567" s="216">
        <v>2335.4499999999998</v>
      </c>
      <c r="P1567" s="126" t="s">
        <v>1318</v>
      </c>
    </row>
    <row r="1568" spans="1:16" ht="51">
      <c r="A1568" s="126">
        <v>526</v>
      </c>
      <c r="B1568" s="126"/>
      <c r="C1568" s="127" t="s">
        <v>847</v>
      </c>
      <c r="D1568" s="121">
        <v>43112</v>
      </c>
      <c r="E1568" s="122" t="s">
        <v>3002</v>
      </c>
      <c r="F1568" s="122" t="s">
        <v>3</v>
      </c>
      <c r="G1568" s="122">
        <v>1587461</v>
      </c>
      <c r="H1568" s="126"/>
      <c r="I1568" s="130" t="s">
        <v>5051</v>
      </c>
      <c r="J1568" s="126"/>
      <c r="K1568" s="126"/>
      <c r="L1568" s="126"/>
      <c r="M1568" s="126"/>
      <c r="N1568" s="216">
        <v>0</v>
      </c>
      <c r="O1568" s="216">
        <v>1155.27</v>
      </c>
      <c r="P1568" s="126" t="s">
        <v>1318</v>
      </c>
    </row>
    <row r="1569" spans="1:16" ht="51">
      <c r="A1569" s="126">
        <v>683</v>
      </c>
      <c r="B1569" s="126"/>
      <c r="C1569" s="127" t="s">
        <v>869</v>
      </c>
      <c r="D1569" s="121">
        <v>43112</v>
      </c>
      <c r="E1569" s="122" t="s">
        <v>3003</v>
      </c>
      <c r="F1569" s="122" t="s">
        <v>3</v>
      </c>
      <c r="G1569" s="122">
        <v>1587339</v>
      </c>
      <c r="H1569" s="126"/>
      <c r="I1569" s="130" t="s">
        <v>5052</v>
      </c>
      <c r="J1569" s="126"/>
      <c r="K1569" s="126"/>
      <c r="L1569" s="126"/>
      <c r="M1569" s="126"/>
      <c r="N1569" s="216">
        <v>0</v>
      </c>
      <c r="O1569" s="216">
        <v>30</v>
      </c>
      <c r="P1569" s="126" t="s">
        <v>1318</v>
      </c>
    </row>
    <row r="1570" spans="1:16" ht="51">
      <c r="A1570" s="126">
        <v>212</v>
      </c>
      <c r="B1570" s="126"/>
      <c r="C1570" s="127" t="s">
        <v>762</v>
      </c>
      <c r="D1570" s="121">
        <v>43112</v>
      </c>
      <c r="E1570" s="122" t="s">
        <v>3004</v>
      </c>
      <c r="F1570" s="122" t="s">
        <v>3</v>
      </c>
      <c r="G1570" s="122">
        <v>1587344</v>
      </c>
      <c r="H1570" s="126"/>
      <c r="I1570" s="130" t="s">
        <v>5053</v>
      </c>
      <c r="J1570" s="126"/>
      <c r="K1570" s="126"/>
      <c r="L1570" s="126"/>
      <c r="M1570" s="126"/>
      <c r="N1570" s="216">
        <v>0</v>
      </c>
      <c r="O1570" s="216">
        <v>1113</v>
      </c>
      <c r="P1570" s="126" t="s">
        <v>1318</v>
      </c>
    </row>
    <row r="1571" spans="1:16" ht="51">
      <c r="A1571" s="126">
        <v>212</v>
      </c>
      <c r="B1571" s="126"/>
      <c r="C1571" s="127" t="s">
        <v>762</v>
      </c>
      <c r="D1571" s="121">
        <v>43112</v>
      </c>
      <c r="E1571" s="122" t="s">
        <v>3005</v>
      </c>
      <c r="F1571" s="122" t="s">
        <v>3</v>
      </c>
      <c r="G1571" s="122">
        <v>1587345</v>
      </c>
      <c r="H1571" s="126"/>
      <c r="I1571" s="130" t="s">
        <v>5054</v>
      </c>
      <c r="J1571" s="126"/>
      <c r="K1571" s="126"/>
      <c r="L1571" s="126"/>
      <c r="M1571" s="126"/>
      <c r="N1571" s="216">
        <v>0</v>
      </c>
      <c r="O1571" s="216">
        <v>1113</v>
      </c>
      <c r="P1571" s="126" t="s">
        <v>1318</v>
      </c>
    </row>
    <row r="1572" spans="1:16" ht="63.75">
      <c r="A1572" s="126">
        <v>380</v>
      </c>
      <c r="B1572" s="126"/>
      <c r="C1572" s="127" t="s">
        <v>3680</v>
      </c>
      <c r="D1572" s="121">
        <v>43112</v>
      </c>
      <c r="E1572" s="122" t="s">
        <v>3006</v>
      </c>
      <c r="F1572" s="122" t="s">
        <v>3</v>
      </c>
      <c r="G1572" s="122">
        <v>1587373</v>
      </c>
      <c r="H1572" s="126"/>
      <c r="I1572" s="130" t="s">
        <v>5055</v>
      </c>
      <c r="J1572" s="126"/>
      <c r="K1572" s="126"/>
      <c r="L1572" s="126"/>
      <c r="M1572" s="126"/>
      <c r="N1572" s="216">
        <v>0</v>
      </c>
      <c r="O1572" s="216">
        <v>679</v>
      </c>
      <c r="P1572" s="126" t="s">
        <v>1318</v>
      </c>
    </row>
    <row r="1573" spans="1:16" ht="51">
      <c r="A1573" s="126">
        <v>594</v>
      </c>
      <c r="B1573" s="126"/>
      <c r="C1573" s="127" t="s">
        <v>113</v>
      </c>
      <c r="D1573" s="121">
        <v>43112</v>
      </c>
      <c r="E1573" s="122" t="s">
        <v>3007</v>
      </c>
      <c r="F1573" s="122" t="s">
        <v>3</v>
      </c>
      <c r="G1573" s="122">
        <v>1587384</v>
      </c>
      <c r="H1573" s="126"/>
      <c r="I1573" s="130" t="s">
        <v>5056</v>
      </c>
      <c r="J1573" s="126"/>
      <c r="K1573" s="126"/>
      <c r="L1573" s="126"/>
      <c r="M1573" s="126"/>
      <c r="N1573" s="216">
        <v>0</v>
      </c>
      <c r="O1573" s="216">
        <v>700</v>
      </c>
      <c r="P1573" s="126" t="s">
        <v>1318</v>
      </c>
    </row>
    <row r="1574" spans="1:16" ht="51">
      <c r="A1574" s="126">
        <v>346</v>
      </c>
      <c r="B1574" s="126"/>
      <c r="C1574" s="127" t="s">
        <v>821</v>
      </c>
      <c r="D1574" s="121">
        <v>43112</v>
      </c>
      <c r="E1574" s="122" t="s">
        <v>3008</v>
      </c>
      <c r="F1574" s="122" t="s">
        <v>3</v>
      </c>
      <c r="G1574" s="122">
        <v>1587404</v>
      </c>
      <c r="H1574" s="126"/>
      <c r="I1574" s="130" t="s">
        <v>5057</v>
      </c>
      <c r="J1574" s="126"/>
      <c r="K1574" s="126"/>
      <c r="L1574" s="126"/>
      <c r="M1574" s="126"/>
      <c r="N1574" s="216">
        <v>0</v>
      </c>
      <c r="O1574" s="216">
        <v>2036.52</v>
      </c>
      <c r="P1574" s="126" t="s">
        <v>1318</v>
      </c>
    </row>
    <row r="1575" spans="1:16" ht="38.25">
      <c r="A1575" s="126">
        <v>592</v>
      </c>
      <c r="B1575" s="126"/>
      <c r="C1575" s="127" t="s">
        <v>863</v>
      </c>
      <c r="D1575" s="121">
        <v>43112</v>
      </c>
      <c r="E1575" s="122" t="s">
        <v>3009</v>
      </c>
      <c r="F1575" s="122" t="s">
        <v>3</v>
      </c>
      <c r="G1575" s="122">
        <v>1587409</v>
      </c>
      <c r="H1575" s="126"/>
      <c r="I1575" s="130" t="s">
        <v>5058</v>
      </c>
      <c r="J1575" s="126"/>
      <c r="K1575" s="126"/>
      <c r="L1575" s="126"/>
      <c r="M1575" s="126"/>
      <c r="N1575" s="216">
        <v>0</v>
      </c>
      <c r="O1575" s="216">
        <v>144.4</v>
      </c>
      <c r="P1575" s="126" t="s">
        <v>1318</v>
      </c>
    </row>
    <row r="1576" spans="1:16" ht="38.25">
      <c r="A1576" s="126">
        <v>283</v>
      </c>
      <c r="B1576" s="126"/>
      <c r="C1576" s="127" t="s">
        <v>146</v>
      </c>
      <c r="D1576" s="121">
        <v>43112</v>
      </c>
      <c r="E1576" s="122" t="s">
        <v>3010</v>
      </c>
      <c r="F1576" s="122" t="s">
        <v>3</v>
      </c>
      <c r="G1576" s="122">
        <v>1587412</v>
      </c>
      <c r="H1576" s="126"/>
      <c r="I1576" s="130" t="s">
        <v>5059</v>
      </c>
      <c r="J1576" s="126"/>
      <c r="K1576" s="126"/>
      <c r="L1576" s="126"/>
      <c r="M1576" s="126"/>
      <c r="N1576" s="216">
        <v>0</v>
      </c>
      <c r="O1576" s="216">
        <v>185.5</v>
      </c>
      <c r="P1576" s="126" t="s">
        <v>1318</v>
      </c>
    </row>
    <row r="1577" spans="1:16" ht="51">
      <c r="A1577" s="126" t="s">
        <v>620</v>
      </c>
      <c r="B1577" s="126"/>
      <c r="C1577" s="127" t="s">
        <v>714</v>
      </c>
      <c r="D1577" s="121">
        <v>43112</v>
      </c>
      <c r="E1577" s="122" t="s">
        <v>3011</v>
      </c>
      <c r="F1577" s="122" t="s">
        <v>3</v>
      </c>
      <c r="G1577" s="122">
        <v>1587423</v>
      </c>
      <c r="H1577" s="126"/>
      <c r="I1577" s="130" t="s">
        <v>5060</v>
      </c>
      <c r="J1577" s="126"/>
      <c r="K1577" s="126"/>
      <c r="L1577" s="126"/>
      <c r="M1577" s="126"/>
      <c r="N1577" s="216">
        <v>0</v>
      </c>
      <c r="O1577" s="216">
        <v>11287.6</v>
      </c>
      <c r="P1577" s="126" t="s">
        <v>1318</v>
      </c>
    </row>
    <row r="1578" spans="1:16" ht="51">
      <c r="A1578" s="126">
        <v>132</v>
      </c>
      <c r="B1578" s="126"/>
      <c r="C1578" s="127" t="s">
        <v>729</v>
      </c>
      <c r="D1578" s="121">
        <v>43112</v>
      </c>
      <c r="E1578" s="122" t="s">
        <v>3012</v>
      </c>
      <c r="F1578" s="122" t="s">
        <v>3</v>
      </c>
      <c r="G1578" s="122">
        <v>1587428</v>
      </c>
      <c r="H1578" s="126"/>
      <c r="I1578" s="130" t="s">
        <v>5061</v>
      </c>
      <c r="J1578" s="126"/>
      <c r="K1578" s="126"/>
      <c r="L1578" s="126"/>
      <c r="M1578" s="126"/>
      <c r="N1578" s="216">
        <v>0</v>
      </c>
      <c r="O1578" s="216">
        <v>2056</v>
      </c>
      <c r="P1578" s="126" t="s">
        <v>1318</v>
      </c>
    </row>
    <row r="1579" spans="1:16" ht="51">
      <c r="A1579" s="126">
        <v>526</v>
      </c>
      <c r="B1579" s="126"/>
      <c r="C1579" s="127" t="s">
        <v>847</v>
      </c>
      <c r="D1579" s="121">
        <v>43112</v>
      </c>
      <c r="E1579" s="122" t="s">
        <v>3013</v>
      </c>
      <c r="F1579" s="122" t="s">
        <v>3</v>
      </c>
      <c r="G1579" s="122">
        <v>1587447</v>
      </c>
      <c r="H1579" s="126"/>
      <c r="I1579" s="130" t="s">
        <v>5062</v>
      </c>
      <c r="J1579" s="126"/>
      <c r="K1579" s="126"/>
      <c r="L1579" s="126"/>
      <c r="M1579" s="126"/>
      <c r="N1579" s="216">
        <v>0</v>
      </c>
      <c r="O1579" s="216">
        <v>382</v>
      </c>
      <c r="P1579" s="126" t="s">
        <v>1318</v>
      </c>
    </row>
    <row r="1580" spans="1:16" ht="51">
      <c r="A1580" s="126">
        <v>591</v>
      </c>
      <c r="B1580" s="126"/>
      <c r="C1580" s="127" t="s">
        <v>862</v>
      </c>
      <c r="D1580" s="121">
        <v>43112</v>
      </c>
      <c r="E1580" s="122" t="s">
        <v>3014</v>
      </c>
      <c r="F1580" s="122" t="s">
        <v>3</v>
      </c>
      <c r="G1580" s="122">
        <v>1587448</v>
      </c>
      <c r="H1580" s="126"/>
      <c r="I1580" s="130" t="s">
        <v>5063</v>
      </c>
      <c r="J1580" s="126"/>
      <c r="K1580" s="126"/>
      <c r="L1580" s="126"/>
      <c r="M1580" s="126"/>
      <c r="N1580" s="216">
        <v>0</v>
      </c>
      <c r="O1580" s="216">
        <v>2009.6</v>
      </c>
      <c r="P1580" s="126" t="s">
        <v>1318</v>
      </c>
    </row>
    <row r="1581" spans="1:16" ht="51">
      <c r="A1581" s="126" t="s">
        <v>620</v>
      </c>
      <c r="B1581" s="126"/>
      <c r="C1581" s="127" t="s">
        <v>714</v>
      </c>
      <c r="D1581" s="121">
        <v>43112</v>
      </c>
      <c r="E1581" s="122" t="s">
        <v>3015</v>
      </c>
      <c r="F1581" s="122" t="s">
        <v>3</v>
      </c>
      <c r="G1581" s="122">
        <v>1587450</v>
      </c>
      <c r="H1581" s="126"/>
      <c r="I1581" s="130" t="s">
        <v>5064</v>
      </c>
      <c r="J1581" s="126"/>
      <c r="K1581" s="126"/>
      <c r="L1581" s="126"/>
      <c r="M1581" s="126"/>
      <c r="N1581" s="216">
        <v>0</v>
      </c>
      <c r="O1581" s="216">
        <v>4</v>
      </c>
      <c r="P1581" s="126" t="s">
        <v>1318</v>
      </c>
    </row>
    <row r="1582" spans="1:16" ht="38.25">
      <c r="A1582" s="126">
        <v>526</v>
      </c>
      <c r="B1582" s="126"/>
      <c r="C1582" s="127" t="s">
        <v>847</v>
      </c>
      <c r="D1582" s="121">
        <v>43112</v>
      </c>
      <c r="E1582" s="122" t="s">
        <v>3016</v>
      </c>
      <c r="F1582" s="122" t="s">
        <v>3</v>
      </c>
      <c r="G1582" s="122">
        <v>1587452</v>
      </c>
      <c r="H1582" s="126"/>
      <c r="I1582" s="130" t="s">
        <v>5065</v>
      </c>
      <c r="J1582" s="126"/>
      <c r="K1582" s="126"/>
      <c r="L1582" s="126"/>
      <c r="M1582" s="126"/>
      <c r="N1582" s="216">
        <v>0</v>
      </c>
      <c r="O1582" s="216">
        <v>100</v>
      </c>
      <c r="P1582" s="126" t="s">
        <v>1318</v>
      </c>
    </row>
    <row r="1583" spans="1:16" ht="51">
      <c r="A1583" s="126">
        <v>580</v>
      </c>
      <c r="B1583" s="126"/>
      <c r="C1583" s="127" t="s">
        <v>218</v>
      </c>
      <c r="D1583" s="121">
        <v>43112</v>
      </c>
      <c r="E1583" s="122" t="s">
        <v>3017</v>
      </c>
      <c r="F1583" s="122" t="s">
        <v>3</v>
      </c>
      <c r="G1583" s="122">
        <v>1587453</v>
      </c>
      <c r="H1583" s="126"/>
      <c r="I1583" s="130" t="s">
        <v>5066</v>
      </c>
      <c r="J1583" s="126"/>
      <c r="K1583" s="126"/>
      <c r="L1583" s="126"/>
      <c r="M1583" s="126"/>
      <c r="N1583" s="216">
        <v>0</v>
      </c>
      <c r="O1583" s="216">
        <v>8000</v>
      </c>
      <c r="P1583" s="126" t="s">
        <v>1318</v>
      </c>
    </row>
    <row r="1584" spans="1:16" ht="51">
      <c r="A1584" s="126" t="s">
        <v>620</v>
      </c>
      <c r="B1584" s="126"/>
      <c r="C1584" s="127" t="s">
        <v>714</v>
      </c>
      <c r="D1584" s="121">
        <v>43112</v>
      </c>
      <c r="E1584" s="122" t="s">
        <v>3018</v>
      </c>
      <c r="F1584" s="122" t="s">
        <v>3</v>
      </c>
      <c r="G1584" s="122">
        <v>1587456</v>
      </c>
      <c r="H1584" s="126"/>
      <c r="I1584" s="130" t="s">
        <v>5067</v>
      </c>
      <c r="J1584" s="126"/>
      <c r="K1584" s="126"/>
      <c r="L1584" s="126"/>
      <c r="M1584" s="126"/>
      <c r="N1584" s="216">
        <v>0</v>
      </c>
      <c r="O1584" s="216">
        <v>742</v>
      </c>
      <c r="P1584" s="126" t="s">
        <v>1318</v>
      </c>
    </row>
    <row r="1585" spans="1:16" ht="51">
      <c r="A1585" s="126" t="s">
        <v>620</v>
      </c>
      <c r="B1585" s="126"/>
      <c r="C1585" s="127" t="s">
        <v>714</v>
      </c>
      <c r="D1585" s="121">
        <v>43112</v>
      </c>
      <c r="E1585" s="122" t="s">
        <v>3019</v>
      </c>
      <c r="F1585" s="122" t="s">
        <v>3</v>
      </c>
      <c r="G1585" s="122">
        <v>1587498</v>
      </c>
      <c r="H1585" s="126"/>
      <c r="I1585" s="130" t="s">
        <v>5068</v>
      </c>
      <c r="J1585" s="126"/>
      <c r="K1585" s="126"/>
      <c r="L1585" s="126"/>
      <c r="M1585" s="126"/>
      <c r="N1585" s="216">
        <v>0</v>
      </c>
      <c r="O1585" s="216">
        <v>190</v>
      </c>
      <c r="P1585" s="126" t="s">
        <v>1318</v>
      </c>
    </row>
    <row r="1586" spans="1:16" ht="51">
      <c r="A1586" s="126" t="s">
        <v>620</v>
      </c>
      <c r="B1586" s="126"/>
      <c r="C1586" s="127" t="s">
        <v>714</v>
      </c>
      <c r="D1586" s="121">
        <v>43112</v>
      </c>
      <c r="E1586" s="122" t="s">
        <v>3020</v>
      </c>
      <c r="F1586" s="122" t="s">
        <v>3</v>
      </c>
      <c r="G1586" s="122">
        <v>1587500</v>
      </c>
      <c r="H1586" s="126"/>
      <c r="I1586" s="130" t="s">
        <v>5069</v>
      </c>
      <c r="J1586" s="126"/>
      <c r="K1586" s="126"/>
      <c r="L1586" s="126"/>
      <c r="M1586" s="126"/>
      <c r="N1586" s="216">
        <v>0</v>
      </c>
      <c r="O1586" s="216">
        <v>140</v>
      </c>
      <c r="P1586" s="126" t="s">
        <v>1318</v>
      </c>
    </row>
    <row r="1587" spans="1:16" ht="51">
      <c r="A1587" s="126" t="s">
        <v>620</v>
      </c>
      <c r="B1587" s="126"/>
      <c r="C1587" s="127" t="s">
        <v>714</v>
      </c>
      <c r="D1587" s="121">
        <v>43112</v>
      </c>
      <c r="E1587" s="122" t="s">
        <v>3021</v>
      </c>
      <c r="F1587" s="122" t="s">
        <v>3</v>
      </c>
      <c r="G1587" s="122">
        <v>1587502</v>
      </c>
      <c r="H1587" s="126"/>
      <c r="I1587" s="130" t="s">
        <v>5070</v>
      </c>
      <c r="J1587" s="126"/>
      <c r="K1587" s="126"/>
      <c r="L1587" s="126"/>
      <c r="M1587" s="126"/>
      <c r="N1587" s="216">
        <v>0</v>
      </c>
      <c r="O1587" s="216">
        <v>115</v>
      </c>
      <c r="P1587" s="126" t="s">
        <v>1318</v>
      </c>
    </row>
    <row r="1588" spans="1:16" ht="51">
      <c r="A1588" s="126" t="s">
        <v>620</v>
      </c>
      <c r="B1588" s="126"/>
      <c r="C1588" s="127" t="s">
        <v>714</v>
      </c>
      <c r="D1588" s="121">
        <v>43112</v>
      </c>
      <c r="E1588" s="122" t="s">
        <v>3022</v>
      </c>
      <c r="F1588" s="122" t="s">
        <v>3</v>
      </c>
      <c r="G1588" s="122">
        <v>1587508</v>
      </c>
      <c r="H1588" s="126"/>
      <c r="I1588" s="130" t="s">
        <v>5071</v>
      </c>
      <c r="J1588" s="126"/>
      <c r="K1588" s="126"/>
      <c r="L1588" s="126"/>
      <c r="M1588" s="126"/>
      <c r="N1588" s="216">
        <v>0</v>
      </c>
      <c r="O1588" s="216">
        <v>238.16</v>
      </c>
      <c r="P1588" s="126" t="s">
        <v>1318</v>
      </c>
    </row>
    <row r="1589" spans="1:16" ht="51">
      <c r="A1589" s="126" t="s">
        <v>620</v>
      </c>
      <c r="B1589" s="126"/>
      <c r="C1589" s="127" t="s">
        <v>714</v>
      </c>
      <c r="D1589" s="121">
        <v>43112</v>
      </c>
      <c r="E1589" s="122" t="s">
        <v>3023</v>
      </c>
      <c r="F1589" s="122" t="s">
        <v>3</v>
      </c>
      <c r="G1589" s="122">
        <v>1587521</v>
      </c>
      <c r="H1589" s="126"/>
      <c r="I1589" s="130" t="s">
        <v>5072</v>
      </c>
      <c r="J1589" s="126"/>
      <c r="K1589" s="126"/>
      <c r="L1589" s="126"/>
      <c r="M1589" s="126"/>
      <c r="N1589" s="216">
        <v>0</v>
      </c>
      <c r="O1589" s="216">
        <v>932.11</v>
      </c>
      <c r="P1589" s="126" t="s">
        <v>1318</v>
      </c>
    </row>
    <row r="1590" spans="1:16" ht="38.25">
      <c r="A1590" s="126">
        <v>574</v>
      </c>
      <c r="B1590" s="126"/>
      <c r="C1590" s="127" t="s">
        <v>851</v>
      </c>
      <c r="D1590" s="121">
        <v>43112</v>
      </c>
      <c r="E1590" s="122" t="s">
        <v>3024</v>
      </c>
      <c r="F1590" s="122" t="s">
        <v>3</v>
      </c>
      <c r="G1590" s="122">
        <v>1587526</v>
      </c>
      <c r="H1590" s="126"/>
      <c r="I1590" s="130" t="s">
        <v>5073</v>
      </c>
      <c r="J1590" s="126"/>
      <c r="K1590" s="126"/>
      <c r="L1590" s="126"/>
      <c r="M1590" s="126"/>
      <c r="N1590" s="216">
        <v>0</v>
      </c>
      <c r="O1590" s="216">
        <v>960</v>
      </c>
      <c r="P1590" s="126" t="s">
        <v>1318</v>
      </c>
    </row>
    <row r="1591" spans="1:16" ht="51">
      <c r="A1591" s="126" t="s">
        <v>620</v>
      </c>
      <c r="B1591" s="126"/>
      <c r="C1591" s="127" t="s">
        <v>714</v>
      </c>
      <c r="D1591" s="121">
        <v>43112</v>
      </c>
      <c r="E1591" s="122" t="s">
        <v>3025</v>
      </c>
      <c r="F1591" s="122" t="s">
        <v>3</v>
      </c>
      <c r="G1591" s="122">
        <v>1587539</v>
      </c>
      <c r="H1591" s="126"/>
      <c r="I1591" s="130" t="s">
        <v>5074</v>
      </c>
      <c r="J1591" s="126"/>
      <c r="K1591" s="126"/>
      <c r="L1591" s="126"/>
      <c r="M1591" s="126"/>
      <c r="N1591" s="216">
        <v>0</v>
      </c>
      <c r="O1591" s="216">
        <v>1106</v>
      </c>
      <c r="P1591" s="126" t="s">
        <v>1318</v>
      </c>
    </row>
    <row r="1592" spans="1:16" ht="51">
      <c r="A1592" s="126" t="s">
        <v>620</v>
      </c>
      <c r="B1592" s="126"/>
      <c r="C1592" s="127" t="s">
        <v>714</v>
      </c>
      <c r="D1592" s="121">
        <v>43112</v>
      </c>
      <c r="E1592" s="122" t="s">
        <v>3026</v>
      </c>
      <c r="F1592" s="122" t="s">
        <v>3</v>
      </c>
      <c r="G1592" s="122">
        <v>1587545</v>
      </c>
      <c r="H1592" s="126"/>
      <c r="I1592" s="130" t="s">
        <v>5075</v>
      </c>
      <c r="J1592" s="126"/>
      <c r="K1592" s="126"/>
      <c r="L1592" s="126"/>
      <c r="M1592" s="126"/>
      <c r="N1592" s="216">
        <v>0</v>
      </c>
      <c r="O1592" s="216">
        <v>220</v>
      </c>
      <c r="P1592" s="126" t="s">
        <v>1318</v>
      </c>
    </row>
    <row r="1593" spans="1:16" ht="51">
      <c r="A1593" s="126" t="s">
        <v>620</v>
      </c>
      <c r="B1593" s="126"/>
      <c r="C1593" s="127" t="s">
        <v>714</v>
      </c>
      <c r="D1593" s="121">
        <v>43112</v>
      </c>
      <c r="E1593" s="122" t="s">
        <v>3027</v>
      </c>
      <c r="F1593" s="122" t="s">
        <v>3</v>
      </c>
      <c r="G1593" s="122">
        <v>1587551</v>
      </c>
      <c r="H1593" s="126"/>
      <c r="I1593" s="130" t="s">
        <v>5076</v>
      </c>
      <c r="J1593" s="126"/>
      <c r="K1593" s="126"/>
      <c r="L1593" s="126"/>
      <c r="M1593" s="126"/>
      <c r="N1593" s="216">
        <v>0</v>
      </c>
      <c r="O1593" s="216">
        <v>1000</v>
      </c>
      <c r="P1593" s="126" t="s">
        <v>1318</v>
      </c>
    </row>
    <row r="1594" spans="1:16" ht="51">
      <c r="A1594" s="126" t="s">
        <v>620</v>
      </c>
      <c r="B1594" s="126"/>
      <c r="C1594" s="127" t="s">
        <v>714</v>
      </c>
      <c r="D1594" s="121">
        <v>43112</v>
      </c>
      <c r="E1594" s="122" t="s">
        <v>3028</v>
      </c>
      <c r="F1594" s="122" t="s">
        <v>3</v>
      </c>
      <c r="G1594" s="122">
        <v>1587556</v>
      </c>
      <c r="H1594" s="126"/>
      <c r="I1594" s="130" t="s">
        <v>5077</v>
      </c>
      <c r="J1594" s="126"/>
      <c r="K1594" s="126"/>
      <c r="L1594" s="126"/>
      <c r="M1594" s="126"/>
      <c r="N1594" s="216">
        <v>0</v>
      </c>
      <c r="O1594" s="216">
        <v>1028.74</v>
      </c>
      <c r="P1594" s="126" t="s">
        <v>1318</v>
      </c>
    </row>
    <row r="1595" spans="1:16" ht="63.75">
      <c r="A1595" s="126" t="s">
        <v>620</v>
      </c>
      <c r="B1595" s="126"/>
      <c r="C1595" s="127" t="s">
        <v>714</v>
      </c>
      <c r="D1595" s="121">
        <v>43112</v>
      </c>
      <c r="E1595" s="122" t="s">
        <v>3029</v>
      </c>
      <c r="F1595" s="122" t="s">
        <v>3</v>
      </c>
      <c r="G1595" s="122">
        <v>1587583</v>
      </c>
      <c r="H1595" s="126"/>
      <c r="I1595" s="130" t="s">
        <v>5078</v>
      </c>
      <c r="J1595" s="126"/>
      <c r="K1595" s="126"/>
      <c r="L1595" s="126"/>
      <c r="M1595" s="126"/>
      <c r="N1595" s="216">
        <v>0</v>
      </c>
      <c r="O1595" s="216">
        <v>355.1</v>
      </c>
      <c r="P1595" s="126" t="s">
        <v>1318</v>
      </c>
    </row>
    <row r="1596" spans="1:16" ht="51">
      <c r="A1596" s="126" t="s">
        <v>620</v>
      </c>
      <c r="B1596" s="126"/>
      <c r="C1596" s="127" t="s">
        <v>714</v>
      </c>
      <c r="D1596" s="121">
        <v>43112</v>
      </c>
      <c r="E1596" s="122" t="s">
        <v>3030</v>
      </c>
      <c r="F1596" s="122" t="s">
        <v>3</v>
      </c>
      <c r="G1596" s="122">
        <v>1587597</v>
      </c>
      <c r="H1596" s="126"/>
      <c r="I1596" s="130" t="s">
        <v>5079</v>
      </c>
      <c r="J1596" s="126"/>
      <c r="K1596" s="126"/>
      <c r="L1596" s="126"/>
      <c r="M1596" s="126"/>
      <c r="N1596" s="216">
        <v>0</v>
      </c>
      <c r="O1596" s="216">
        <v>0.53</v>
      </c>
      <c r="P1596" s="126" t="s">
        <v>1318</v>
      </c>
    </row>
    <row r="1597" spans="1:16" ht="51">
      <c r="A1597" s="126" t="s">
        <v>620</v>
      </c>
      <c r="B1597" s="126"/>
      <c r="C1597" s="127" t="s">
        <v>714</v>
      </c>
      <c r="D1597" s="121">
        <v>43112</v>
      </c>
      <c r="E1597" s="122" t="s">
        <v>3031</v>
      </c>
      <c r="F1597" s="122" t="s">
        <v>3</v>
      </c>
      <c r="G1597" s="122">
        <v>1587599</v>
      </c>
      <c r="H1597" s="126"/>
      <c r="I1597" s="130" t="s">
        <v>5080</v>
      </c>
      <c r="J1597" s="126"/>
      <c r="K1597" s="126"/>
      <c r="L1597" s="126"/>
      <c r="M1597" s="126"/>
      <c r="N1597" s="216">
        <v>0</v>
      </c>
      <c r="O1597" s="216">
        <v>3044.67</v>
      </c>
      <c r="P1597" s="126" t="s">
        <v>1318</v>
      </c>
    </row>
    <row r="1598" spans="1:16" ht="51">
      <c r="A1598" s="126">
        <v>291</v>
      </c>
      <c r="B1598" s="126"/>
      <c r="C1598" s="127" t="s">
        <v>795</v>
      </c>
      <c r="D1598" s="121">
        <v>43115</v>
      </c>
      <c r="E1598" s="122" t="s">
        <v>3032</v>
      </c>
      <c r="F1598" s="122" t="s">
        <v>3</v>
      </c>
      <c r="G1598" s="122">
        <v>1587798</v>
      </c>
      <c r="H1598" s="126"/>
      <c r="I1598" s="130" t="s">
        <v>5081</v>
      </c>
      <c r="J1598" s="126"/>
      <c r="K1598" s="126"/>
      <c r="L1598" s="126"/>
      <c r="M1598" s="126"/>
      <c r="N1598" s="216">
        <v>0</v>
      </c>
      <c r="O1598" s="216">
        <v>2257699.9500000002</v>
      </c>
      <c r="P1598" s="126" t="s">
        <v>1318</v>
      </c>
    </row>
    <row r="1599" spans="1:16" ht="51">
      <c r="A1599" s="126">
        <v>35</v>
      </c>
      <c r="B1599" s="126"/>
      <c r="C1599" s="127" t="s">
        <v>697</v>
      </c>
      <c r="D1599" s="121">
        <v>43115</v>
      </c>
      <c r="E1599" s="122" t="s">
        <v>3033</v>
      </c>
      <c r="F1599" s="122" t="s">
        <v>3</v>
      </c>
      <c r="G1599" s="122">
        <v>1587801</v>
      </c>
      <c r="H1599" s="126"/>
      <c r="I1599" s="130" t="s">
        <v>5082</v>
      </c>
      <c r="J1599" s="126"/>
      <c r="K1599" s="126"/>
      <c r="L1599" s="126"/>
      <c r="M1599" s="126"/>
      <c r="N1599" s="216">
        <v>0</v>
      </c>
      <c r="O1599" s="216">
        <v>410</v>
      </c>
      <c r="P1599" s="126" t="s">
        <v>1318</v>
      </c>
    </row>
    <row r="1600" spans="1:16" ht="63.75">
      <c r="A1600" s="126">
        <v>650</v>
      </c>
      <c r="B1600" s="126"/>
      <c r="C1600" s="127" t="s">
        <v>233</v>
      </c>
      <c r="D1600" s="121">
        <v>43115</v>
      </c>
      <c r="E1600" s="122" t="s">
        <v>3034</v>
      </c>
      <c r="F1600" s="122" t="s">
        <v>3</v>
      </c>
      <c r="G1600" s="122">
        <v>1587806</v>
      </c>
      <c r="H1600" s="126"/>
      <c r="I1600" s="130" t="s">
        <v>5083</v>
      </c>
      <c r="J1600" s="126"/>
      <c r="K1600" s="126"/>
      <c r="L1600" s="126"/>
      <c r="M1600" s="126"/>
      <c r="N1600" s="216">
        <v>0</v>
      </c>
      <c r="O1600" s="216">
        <v>3615</v>
      </c>
      <c r="P1600" s="126" t="s">
        <v>1318</v>
      </c>
    </row>
    <row r="1601" spans="1:16" ht="51">
      <c r="A1601" s="126">
        <v>41</v>
      </c>
      <c r="B1601" s="126"/>
      <c r="C1601" s="127" t="s">
        <v>698</v>
      </c>
      <c r="D1601" s="121">
        <v>43115</v>
      </c>
      <c r="E1601" s="122" t="s">
        <v>3035</v>
      </c>
      <c r="F1601" s="122" t="s">
        <v>3</v>
      </c>
      <c r="G1601" s="122">
        <v>1587808</v>
      </c>
      <c r="H1601" s="126"/>
      <c r="I1601" s="130" t="s">
        <v>5084</v>
      </c>
      <c r="J1601" s="126"/>
      <c r="K1601" s="126"/>
      <c r="L1601" s="126"/>
      <c r="M1601" s="126"/>
      <c r="N1601" s="216">
        <v>0</v>
      </c>
      <c r="O1601" s="216">
        <v>166098.87</v>
      </c>
      <c r="P1601" s="126" t="s">
        <v>1318</v>
      </c>
    </row>
    <row r="1602" spans="1:16" ht="51">
      <c r="A1602" s="126">
        <v>41</v>
      </c>
      <c r="B1602" s="126"/>
      <c r="C1602" s="127" t="s">
        <v>698</v>
      </c>
      <c r="D1602" s="121">
        <v>43115</v>
      </c>
      <c r="E1602" s="122" t="s">
        <v>3036</v>
      </c>
      <c r="F1602" s="122" t="s">
        <v>3</v>
      </c>
      <c r="G1602" s="122">
        <v>1587814</v>
      </c>
      <c r="H1602" s="126"/>
      <c r="I1602" s="130" t="s">
        <v>5085</v>
      </c>
      <c r="J1602" s="126"/>
      <c r="K1602" s="126"/>
      <c r="L1602" s="126"/>
      <c r="M1602" s="126"/>
      <c r="N1602" s="216">
        <v>0</v>
      </c>
      <c r="O1602" s="216">
        <v>1093.99</v>
      </c>
      <c r="P1602" s="126" t="s">
        <v>1318</v>
      </c>
    </row>
    <row r="1603" spans="1:16" ht="63.75">
      <c r="A1603" s="126">
        <v>291</v>
      </c>
      <c r="B1603" s="126"/>
      <c r="C1603" s="127" t="s">
        <v>795</v>
      </c>
      <c r="D1603" s="121">
        <v>43115</v>
      </c>
      <c r="E1603" s="122" t="s">
        <v>3037</v>
      </c>
      <c r="F1603" s="122" t="s">
        <v>3</v>
      </c>
      <c r="G1603" s="122">
        <v>1587839</v>
      </c>
      <c r="H1603" s="126"/>
      <c r="I1603" s="130" t="s">
        <v>5086</v>
      </c>
      <c r="J1603" s="126"/>
      <c r="K1603" s="126"/>
      <c r="L1603" s="126"/>
      <c r="M1603" s="126"/>
      <c r="N1603" s="216">
        <v>0</v>
      </c>
      <c r="O1603" s="216">
        <v>348000</v>
      </c>
      <c r="P1603" s="126" t="s">
        <v>1318</v>
      </c>
    </row>
    <row r="1604" spans="1:16" ht="38.25">
      <c r="A1604" s="126">
        <v>572</v>
      </c>
      <c r="B1604" s="126"/>
      <c r="C1604" s="127" t="s">
        <v>849</v>
      </c>
      <c r="D1604" s="121">
        <v>43115</v>
      </c>
      <c r="E1604" s="122" t="s">
        <v>3038</v>
      </c>
      <c r="F1604" s="122" t="s">
        <v>3</v>
      </c>
      <c r="G1604" s="122">
        <v>1587843</v>
      </c>
      <c r="H1604" s="126"/>
      <c r="I1604" s="130" t="s">
        <v>5087</v>
      </c>
      <c r="J1604" s="126"/>
      <c r="K1604" s="126"/>
      <c r="L1604" s="126"/>
      <c r="M1604" s="126"/>
      <c r="N1604" s="216">
        <v>0</v>
      </c>
      <c r="O1604" s="216">
        <v>13329.58</v>
      </c>
      <c r="P1604" s="126" t="s">
        <v>1318</v>
      </c>
    </row>
    <row r="1605" spans="1:16" ht="51">
      <c r="A1605" s="126">
        <v>41</v>
      </c>
      <c r="B1605" s="126"/>
      <c r="C1605" s="127" t="s">
        <v>698</v>
      </c>
      <c r="D1605" s="121">
        <v>43115</v>
      </c>
      <c r="E1605" s="122" t="s">
        <v>3039</v>
      </c>
      <c r="F1605" s="122" t="s">
        <v>3</v>
      </c>
      <c r="G1605" s="122">
        <v>1587887</v>
      </c>
      <c r="H1605" s="126"/>
      <c r="I1605" s="130" t="s">
        <v>5088</v>
      </c>
      <c r="J1605" s="126"/>
      <c r="K1605" s="126"/>
      <c r="L1605" s="126"/>
      <c r="M1605" s="126"/>
      <c r="N1605" s="216">
        <v>0</v>
      </c>
      <c r="O1605" s="216">
        <v>1104851.06</v>
      </c>
      <c r="P1605" s="126" t="s">
        <v>1318</v>
      </c>
    </row>
    <row r="1606" spans="1:16" ht="38.25">
      <c r="A1606" s="126">
        <v>578</v>
      </c>
      <c r="B1606" s="126"/>
      <c r="C1606" s="127" t="s">
        <v>854</v>
      </c>
      <c r="D1606" s="121">
        <v>43115</v>
      </c>
      <c r="E1606" s="122" t="s">
        <v>3040</v>
      </c>
      <c r="F1606" s="122" t="s">
        <v>3</v>
      </c>
      <c r="G1606" s="122">
        <v>1587899</v>
      </c>
      <c r="H1606" s="126"/>
      <c r="I1606" s="130" t="s">
        <v>5089</v>
      </c>
      <c r="J1606" s="126"/>
      <c r="K1606" s="126"/>
      <c r="L1606" s="126"/>
      <c r="M1606" s="126"/>
      <c r="N1606" s="216">
        <v>0</v>
      </c>
      <c r="O1606" s="216">
        <v>1616.81</v>
      </c>
      <c r="P1606" s="126" t="s">
        <v>1318</v>
      </c>
    </row>
    <row r="1607" spans="1:16" ht="51">
      <c r="A1607" s="126">
        <v>283</v>
      </c>
      <c r="B1607" s="126"/>
      <c r="C1607" s="127" t="s">
        <v>146</v>
      </c>
      <c r="D1607" s="121">
        <v>43115</v>
      </c>
      <c r="E1607" s="122" t="s">
        <v>3041</v>
      </c>
      <c r="F1607" s="122" t="s">
        <v>3</v>
      </c>
      <c r="G1607" s="122">
        <v>1587901</v>
      </c>
      <c r="H1607" s="126"/>
      <c r="I1607" s="130" t="s">
        <v>5090</v>
      </c>
      <c r="J1607" s="126"/>
      <c r="K1607" s="126"/>
      <c r="L1607" s="126"/>
      <c r="M1607" s="126"/>
      <c r="N1607" s="216">
        <v>0</v>
      </c>
      <c r="O1607" s="216">
        <v>46</v>
      </c>
      <c r="P1607" s="126" t="s">
        <v>1318</v>
      </c>
    </row>
    <row r="1608" spans="1:16" ht="51">
      <c r="A1608" s="126">
        <v>580</v>
      </c>
      <c r="B1608" s="126"/>
      <c r="C1608" s="127" t="s">
        <v>218</v>
      </c>
      <c r="D1608" s="121">
        <v>43115</v>
      </c>
      <c r="E1608" s="122" t="s">
        <v>3042</v>
      </c>
      <c r="F1608" s="122" t="s">
        <v>3</v>
      </c>
      <c r="G1608" s="122">
        <v>1587914</v>
      </c>
      <c r="H1608" s="126"/>
      <c r="I1608" s="130" t="s">
        <v>5091</v>
      </c>
      <c r="J1608" s="126"/>
      <c r="K1608" s="126"/>
      <c r="L1608" s="126"/>
      <c r="M1608" s="126"/>
      <c r="N1608" s="216">
        <v>0</v>
      </c>
      <c r="O1608" s="216">
        <v>169.43</v>
      </c>
      <c r="P1608" s="126" t="s">
        <v>1318</v>
      </c>
    </row>
    <row r="1609" spans="1:16" ht="51">
      <c r="A1609" s="126" t="s">
        <v>620</v>
      </c>
      <c r="B1609" s="126"/>
      <c r="C1609" s="127" t="s">
        <v>714</v>
      </c>
      <c r="D1609" s="121">
        <v>43115</v>
      </c>
      <c r="E1609" s="122" t="s">
        <v>3043</v>
      </c>
      <c r="F1609" s="122" t="s">
        <v>3</v>
      </c>
      <c r="G1609" s="122">
        <v>1587861</v>
      </c>
      <c r="H1609" s="126"/>
      <c r="I1609" s="130" t="s">
        <v>5092</v>
      </c>
      <c r="J1609" s="126"/>
      <c r="K1609" s="126"/>
      <c r="L1609" s="126"/>
      <c r="M1609" s="126"/>
      <c r="N1609" s="216">
        <v>0</v>
      </c>
      <c r="O1609" s="216">
        <v>333</v>
      </c>
      <c r="P1609" s="126" t="s">
        <v>1318</v>
      </c>
    </row>
    <row r="1610" spans="1:16" ht="51">
      <c r="A1610" s="126" t="s">
        <v>620</v>
      </c>
      <c r="B1610" s="126"/>
      <c r="C1610" s="127" t="s">
        <v>714</v>
      </c>
      <c r="D1610" s="121">
        <v>43115</v>
      </c>
      <c r="E1610" s="122" t="s">
        <v>3044</v>
      </c>
      <c r="F1610" s="122" t="s">
        <v>3</v>
      </c>
      <c r="G1610" s="122">
        <v>1587865</v>
      </c>
      <c r="H1610" s="126"/>
      <c r="I1610" s="130" t="s">
        <v>5093</v>
      </c>
      <c r="J1610" s="126"/>
      <c r="K1610" s="126"/>
      <c r="L1610" s="126"/>
      <c r="M1610" s="126"/>
      <c r="N1610" s="216">
        <v>0</v>
      </c>
      <c r="O1610" s="216">
        <v>30</v>
      </c>
      <c r="P1610" s="126" t="s">
        <v>1318</v>
      </c>
    </row>
    <row r="1611" spans="1:16" ht="38.25">
      <c r="A1611" s="126">
        <v>130</v>
      </c>
      <c r="B1611" s="126"/>
      <c r="C1611" s="127" t="s">
        <v>728</v>
      </c>
      <c r="D1611" s="121">
        <v>43115</v>
      </c>
      <c r="E1611" s="122" t="s">
        <v>3045</v>
      </c>
      <c r="F1611" s="122" t="s">
        <v>3</v>
      </c>
      <c r="G1611" s="122">
        <v>1587873</v>
      </c>
      <c r="H1611" s="126"/>
      <c r="I1611" s="130" t="s">
        <v>1390</v>
      </c>
      <c r="J1611" s="126"/>
      <c r="K1611" s="126"/>
      <c r="L1611" s="126"/>
      <c r="M1611" s="126"/>
      <c r="N1611" s="216">
        <v>0</v>
      </c>
      <c r="O1611" s="216">
        <v>16</v>
      </c>
      <c r="P1611" s="126" t="s">
        <v>1318</v>
      </c>
    </row>
    <row r="1612" spans="1:16" ht="51">
      <c r="A1612" s="126" t="s">
        <v>620</v>
      </c>
      <c r="B1612" s="126"/>
      <c r="C1612" s="127" t="s">
        <v>714</v>
      </c>
      <c r="D1612" s="121">
        <v>43115</v>
      </c>
      <c r="E1612" s="122" t="s">
        <v>3046</v>
      </c>
      <c r="F1612" s="122" t="s">
        <v>3</v>
      </c>
      <c r="G1612" s="122">
        <v>1587878</v>
      </c>
      <c r="H1612" s="126"/>
      <c r="I1612" s="130" t="s">
        <v>5094</v>
      </c>
      <c r="J1612" s="126"/>
      <c r="K1612" s="126"/>
      <c r="L1612" s="126"/>
      <c r="M1612" s="126"/>
      <c r="N1612" s="216">
        <v>0</v>
      </c>
      <c r="O1612" s="216">
        <v>522.08000000000004</v>
      </c>
      <c r="P1612" s="126" t="s">
        <v>1318</v>
      </c>
    </row>
    <row r="1613" spans="1:16" ht="51">
      <c r="A1613" s="126">
        <v>70</v>
      </c>
      <c r="B1613" s="126"/>
      <c r="C1613" s="127" t="s">
        <v>706</v>
      </c>
      <c r="D1613" s="121">
        <v>43115</v>
      </c>
      <c r="E1613" s="122" t="s">
        <v>3047</v>
      </c>
      <c r="F1613" s="122" t="s">
        <v>3</v>
      </c>
      <c r="G1613" s="122">
        <v>1587882</v>
      </c>
      <c r="H1613" s="126"/>
      <c r="I1613" s="130" t="s">
        <v>5095</v>
      </c>
      <c r="J1613" s="126"/>
      <c r="K1613" s="126"/>
      <c r="L1613" s="126"/>
      <c r="M1613" s="126"/>
      <c r="N1613" s="216">
        <v>0</v>
      </c>
      <c r="O1613" s="216">
        <v>15</v>
      </c>
      <c r="P1613" s="126" t="s">
        <v>1318</v>
      </c>
    </row>
    <row r="1614" spans="1:16" ht="63.75">
      <c r="A1614" s="126">
        <v>20</v>
      </c>
      <c r="B1614" s="126"/>
      <c r="C1614" s="127" t="s">
        <v>694</v>
      </c>
      <c r="D1614" s="121">
        <v>43115</v>
      </c>
      <c r="E1614" s="122" t="s">
        <v>3048</v>
      </c>
      <c r="F1614" s="122" t="s">
        <v>3</v>
      </c>
      <c r="G1614" s="122">
        <v>1587924</v>
      </c>
      <c r="H1614" s="126"/>
      <c r="I1614" s="130" t="s">
        <v>5096</v>
      </c>
      <c r="J1614" s="126"/>
      <c r="K1614" s="126"/>
      <c r="L1614" s="126"/>
      <c r="M1614" s="126"/>
      <c r="N1614" s="216">
        <v>0</v>
      </c>
      <c r="O1614" s="216">
        <v>883.2</v>
      </c>
      <c r="P1614" s="126" t="s">
        <v>1318</v>
      </c>
    </row>
    <row r="1615" spans="1:16" ht="51">
      <c r="A1615" s="126" t="s">
        <v>620</v>
      </c>
      <c r="B1615" s="126"/>
      <c r="C1615" s="127" t="s">
        <v>714</v>
      </c>
      <c r="D1615" s="121">
        <v>43115</v>
      </c>
      <c r="E1615" s="122" t="s">
        <v>3049</v>
      </c>
      <c r="F1615" s="122" t="s">
        <v>3</v>
      </c>
      <c r="G1615" s="122">
        <v>1587931</v>
      </c>
      <c r="H1615" s="126"/>
      <c r="I1615" s="130" t="s">
        <v>5097</v>
      </c>
      <c r="J1615" s="126"/>
      <c r="K1615" s="126"/>
      <c r="L1615" s="126"/>
      <c r="M1615" s="126"/>
      <c r="N1615" s="216">
        <v>0</v>
      </c>
      <c r="O1615" s="216">
        <v>281.97000000000003</v>
      </c>
      <c r="P1615" s="126" t="s">
        <v>1318</v>
      </c>
    </row>
    <row r="1616" spans="1:16" ht="38.25">
      <c r="A1616" s="126">
        <v>650</v>
      </c>
      <c r="B1616" s="126"/>
      <c r="C1616" s="127" t="s">
        <v>233</v>
      </c>
      <c r="D1616" s="121">
        <v>43115</v>
      </c>
      <c r="E1616" s="122" t="s">
        <v>3050</v>
      </c>
      <c r="F1616" s="122" t="s">
        <v>3</v>
      </c>
      <c r="G1616" s="122">
        <v>1587958</v>
      </c>
      <c r="H1616" s="126"/>
      <c r="I1616" s="130" t="s">
        <v>5098</v>
      </c>
      <c r="J1616" s="126"/>
      <c r="K1616" s="126"/>
      <c r="L1616" s="126"/>
      <c r="M1616" s="126"/>
      <c r="N1616" s="216">
        <v>0</v>
      </c>
      <c r="O1616" s="216">
        <v>553</v>
      </c>
      <c r="P1616" s="126" t="s">
        <v>1318</v>
      </c>
    </row>
    <row r="1617" spans="1:16" ht="38.25">
      <c r="A1617" s="126">
        <v>650</v>
      </c>
      <c r="B1617" s="126"/>
      <c r="C1617" s="127" t="s">
        <v>233</v>
      </c>
      <c r="D1617" s="121">
        <v>43115</v>
      </c>
      <c r="E1617" s="122" t="s">
        <v>3051</v>
      </c>
      <c r="F1617" s="122" t="s">
        <v>3</v>
      </c>
      <c r="G1617" s="122">
        <v>1587963</v>
      </c>
      <c r="H1617" s="126"/>
      <c r="I1617" s="130" t="s">
        <v>5098</v>
      </c>
      <c r="J1617" s="126"/>
      <c r="K1617" s="126"/>
      <c r="L1617" s="126"/>
      <c r="M1617" s="126"/>
      <c r="N1617" s="216">
        <v>0</v>
      </c>
      <c r="O1617" s="216">
        <v>1443</v>
      </c>
      <c r="P1617" s="126" t="s">
        <v>1318</v>
      </c>
    </row>
    <row r="1618" spans="1:16" ht="51">
      <c r="A1618" s="126" t="s">
        <v>620</v>
      </c>
      <c r="B1618" s="126"/>
      <c r="C1618" s="127" t="s">
        <v>714</v>
      </c>
      <c r="D1618" s="121">
        <v>43115</v>
      </c>
      <c r="E1618" s="122" t="s">
        <v>3052</v>
      </c>
      <c r="F1618" s="122" t="s">
        <v>3</v>
      </c>
      <c r="G1618" s="122">
        <v>1587980</v>
      </c>
      <c r="H1618" s="126"/>
      <c r="I1618" s="130" t="s">
        <v>5099</v>
      </c>
      <c r="J1618" s="126"/>
      <c r="K1618" s="126"/>
      <c r="L1618" s="126"/>
      <c r="M1618" s="126"/>
      <c r="N1618" s="216">
        <v>0</v>
      </c>
      <c r="O1618" s="216">
        <v>646</v>
      </c>
      <c r="P1618" s="126" t="s">
        <v>1318</v>
      </c>
    </row>
    <row r="1619" spans="1:16" ht="51">
      <c r="A1619" s="126" t="s">
        <v>620</v>
      </c>
      <c r="B1619" s="126"/>
      <c r="C1619" s="127" t="s">
        <v>714</v>
      </c>
      <c r="D1619" s="121">
        <v>43115</v>
      </c>
      <c r="E1619" s="122" t="s">
        <v>3053</v>
      </c>
      <c r="F1619" s="122" t="s">
        <v>3</v>
      </c>
      <c r="G1619" s="122">
        <v>1587998</v>
      </c>
      <c r="H1619" s="126"/>
      <c r="I1619" s="130" t="s">
        <v>5100</v>
      </c>
      <c r="J1619" s="126"/>
      <c r="K1619" s="126"/>
      <c r="L1619" s="126"/>
      <c r="M1619" s="126"/>
      <c r="N1619" s="216">
        <v>0</v>
      </c>
      <c r="O1619" s="216">
        <v>1310.91</v>
      </c>
      <c r="P1619" s="126" t="s">
        <v>1318</v>
      </c>
    </row>
    <row r="1620" spans="1:16" ht="51">
      <c r="A1620" s="126">
        <v>574</v>
      </c>
      <c r="B1620" s="126"/>
      <c r="C1620" s="127" t="s">
        <v>851</v>
      </c>
      <c r="D1620" s="121">
        <v>43115</v>
      </c>
      <c r="E1620" s="122" t="s">
        <v>3054</v>
      </c>
      <c r="F1620" s="122" t="s">
        <v>3</v>
      </c>
      <c r="G1620" s="122">
        <v>1588000</v>
      </c>
      <c r="H1620" s="126"/>
      <c r="I1620" s="130" t="s">
        <v>5101</v>
      </c>
      <c r="J1620" s="126"/>
      <c r="K1620" s="126"/>
      <c r="L1620" s="126"/>
      <c r="M1620" s="126"/>
      <c r="N1620" s="216">
        <v>0</v>
      </c>
      <c r="O1620" s="216">
        <v>744</v>
      </c>
      <c r="P1620" s="126" t="s">
        <v>1318</v>
      </c>
    </row>
    <row r="1621" spans="1:16" ht="38.25">
      <c r="A1621" s="126">
        <v>592</v>
      </c>
      <c r="B1621" s="126"/>
      <c r="C1621" s="127" t="s">
        <v>863</v>
      </c>
      <c r="D1621" s="121">
        <v>43115</v>
      </c>
      <c r="E1621" s="122" t="s">
        <v>3055</v>
      </c>
      <c r="F1621" s="122" t="s">
        <v>3</v>
      </c>
      <c r="G1621" s="122">
        <v>1588020</v>
      </c>
      <c r="H1621" s="126"/>
      <c r="I1621" s="130" t="s">
        <v>5102</v>
      </c>
      <c r="J1621" s="126"/>
      <c r="K1621" s="126"/>
      <c r="L1621" s="126"/>
      <c r="M1621" s="126"/>
      <c r="N1621" s="216">
        <v>0</v>
      </c>
      <c r="O1621" s="216">
        <v>128302.26</v>
      </c>
      <c r="P1621" s="126" t="s">
        <v>1318</v>
      </c>
    </row>
    <row r="1622" spans="1:16" ht="51">
      <c r="A1622" s="126">
        <v>20</v>
      </c>
      <c r="B1622" s="126"/>
      <c r="C1622" s="127" t="s">
        <v>694</v>
      </c>
      <c r="D1622" s="121">
        <v>43115</v>
      </c>
      <c r="E1622" s="122" t="s">
        <v>3056</v>
      </c>
      <c r="F1622" s="122" t="s">
        <v>3</v>
      </c>
      <c r="G1622" s="122">
        <v>1588022</v>
      </c>
      <c r="H1622" s="126"/>
      <c r="I1622" s="130" t="s">
        <v>5103</v>
      </c>
      <c r="J1622" s="126"/>
      <c r="K1622" s="126"/>
      <c r="L1622" s="126"/>
      <c r="M1622" s="126"/>
      <c r="N1622" s="216">
        <v>0</v>
      </c>
      <c r="O1622" s="216">
        <v>778</v>
      </c>
      <c r="P1622" s="126" t="s">
        <v>1318</v>
      </c>
    </row>
    <row r="1623" spans="1:16" ht="51">
      <c r="A1623" s="126">
        <v>20</v>
      </c>
      <c r="B1623" s="126"/>
      <c r="C1623" s="127" t="s">
        <v>694</v>
      </c>
      <c r="D1623" s="121">
        <v>43115</v>
      </c>
      <c r="E1623" s="122" t="s">
        <v>3057</v>
      </c>
      <c r="F1623" s="122" t="s">
        <v>3</v>
      </c>
      <c r="G1623" s="122">
        <v>1588025</v>
      </c>
      <c r="H1623" s="126"/>
      <c r="I1623" s="130" t="s">
        <v>5104</v>
      </c>
      <c r="J1623" s="126"/>
      <c r="K1623" s="126"/>
      <c r="L1623" s="126"/>
      <c r="M1623" s="126"/>
      <c r="N1623" s="216">
        <v>0</v>
      </c>
      <c r="O1623" s="216">
        <v>6882</v>
      </c>
      <c r="P1623" s="126" t="s">
        <v>1318</v>
      </c>
    </row>
    <row r="1624" spans="1:16" ht="38.25">
      <c r="A1624" s="126">
        <v>20</v>
      </c>
      <c r="B1624" s="126"/>
      <c r="C1624" s="127" t="s">
        <v>694</v>
      </c>
      <c r="D1624" s="121">
        <v>43115</v>
      </c>
      <c r="E1624" s="122" t="s">
        <v>3058</v>
      </c>
      <c r="F1624" s="122" t="s">
        <v>3</v>
      </c>
      <c r="G1624" s="122">
        <v>1588027</v>
      </c>
      <c r="H1624" s="126"/>
      <c r="I1624" s="130" t="s">
        <v>5105</v>
      </c>
      <c r="J1624" s="126"/>
      <c r="K1624" s="126"/>
      <c r="L1624" s="126"/>
      <c r="M1624" s="126"/>
      <c r="N1624" s="216">
        <v>0</v>
      </c>
      <c r="O1624" s="216">
        <v>140</v>
      </c>
      <c r="P1624" s="126" t="s">
        <v>1318</v>
      </c>
    </row>
    <row r="1625" spans="1:16" ht="63.75">
      <c r="A1625" s="126">
        <v>70</v>
      </c>
      <c r="B1625" s="126"/>
      <c r="C1625" s="127" t="s">
        <v>706</v>
      </c>
      <c r="D1625" s="121">
        <v>43115</v>
      </c>
      <c r="E1625" s="122" t="s">
        <v>3059</v>
      </c>
      <c r="F1625" s="122" t="s">
        <v>3</v>
      </c>
      <c r="G1625" s="122">
        <v>1588028</v>
      </c>
      <c r="H1625" s="126"/>
      <c r="I1625" s="130" t="s">
        <v>5106</v>
      </c>
      <c r="J1625" s="126"/>
      <c r="K1625" s="126"/>
      <c r="L1625" s="126"/>
      <c r="M1625" s="126"/>
      <c r="N1625" s="216">
        <v>0</v>
      </c>
      <c r="O1625" s="216">
        <v>1350</v>
      </c>
      <c r="P1625" s="126" t="s">
        <v>1318</v>
      </c>
    </row>
    <row r="1626" spans="1:16" ht="51">
      <c r="A1626" s="126" t="s">
        <v>620</v>
      </c>
      <c r="B1626" s="126"/>
      <c r="C1626" s="127" t="s">
        <v>714</v>
      </c>
      <c r="D1626" s="121">
        <v>43115</v>
      </c>
      <c r="E1626" s="122" t="s">
        <v>3060</v>
      </c>
      <c r="F1626" s="122" t="s">
        <v>3</v>
      </c>
      <c r="G1626" s="122">
        <v>1588044</v>
      </c>
      <c r="H1626" s="126"/>
      <c r="I1626" s="130" t="s">
        <v>5107</v>
      </c>
      <c r="J1626" s="126"/>
      <c r="K1626" s="126"/>
      <c r="L1626" s="126"/>
      <c r="M1626" s="126"/>
      <c r="N1626" s="216">
        <v>0</v>
      </c>
      <c r="O1626" s="216">
        <v>859</v>
      </c>
      <c r="P1626" s="126" t="s">
        <v>1318</v>
      </c>
    </row>
    <row r="1627" spans="1:16" ht="51">
      <c r="A1627" s="126">
        <v>523</v>
      </c>
      <c r="B1627" s="126"/>
      <c r="C1627" s="127" t="s">
        <v>846</v>
      </c>
      <c r="D1627" s="121">
        <v>43116</v>
      </c>
      <c r="E1627" s="122" t="s">
        <v>3061</v>
      </c>
      <c r="F1627" s="122" t="s">
        <v>3</v>
      </c>
      <c r="G1627" s="122">
        <v>1588245</v>
      </c>
      <c r="H1627" s="126"/>
      <c r="I1627" s="130" t="s">
        <v>5108</v>
      </c>
      <c r="J1627" s="126"/>
      <c r="K1627" s="126"/>
      <c r="L1627" s="126"/>
      <c r="M1627" s="126"/>
      <c r="N1627" s="216">
        <v>0</v>
      </c>
      <c r="O1627" s="216">
        <v>2321</v>
      </c>
      <c r="P1627" s="126" t="s">
        <v>1318</v>
      </c>
    </row>
    <row r="1628" spans="1:16" ht="51">
      <c r="A1628" s="126">
        <v>523</v>
      </c>
      <c r="B1628" s="126"/>
      <c r="C1628" s="127" t="s">
        <v>846</v>
      </c>
      <c r="D1628" s="121">
        <v>43116</v>
      </c>
      <c r="E1628" s="122" t="s">
        <v>3062</v>
      </c>
      <c r="F1628" s="122" t="s">
        <v>3</v>
      </c>
      <c r="G1628" s="122">
        <v>1588248</v>
      </c>
      <c r="H1628" s="126"/>
      <c r="I1628" s="130" t="s">
        <v>5109</v>
      </c>
      <c r="J1628" s="126"/>
      <c r="K1628" s="126"/>
      <c r="L1628" s="126"/>
      <c r="M1628" s="126"/>
      <c r="N1628" s="216">
        <v>0</v>
      </c>
      <c r="O1628" s="216">
        <v>1649</v>
      </c>
      <c r="P1628" s="126" t="s">
        <v>1318</v>
      </c>
    </row>
    <row r="1629" spans="1:16" ht="63.75">
      <c r="A1629" s="126" t="s">
        <v>623</v>
      </c>
      <c r="B1629" s="126"/>
      <c r="C1629" s="127" t="s">
        <v>716</v>
      </c>
      <c r="D1629" s="121">
        <v>43116</v>
      </c>
      <c r="E1629" s="122" t="s">
        <v>3063</v>
      </c>
      <c r="F1629" s="122" t="s">
        <v>3</v>
      </c>
      <c r="G1629" s="122">
        <v>1588249</v>
      </c>
      <c r="H1629" s="126"/>
      <c r="I1629" s="130" t="s">
        <v>5110</v>
      </c>
      <c r="J1629" s="126"/>
      <c r="K1629" s="126"/>
      <c r="L1629" s="126"/>
      <c r="M1629" s="126"/>
      <c r="N1629" s="216">
        <v>0</v>
      </c>
      <c r="O1629" s="216">
        <v>162190</v>
      </c>
      <c r="P1629" s="126" t="s">
        <v>1318</v>
      </c>
    </row>
    <row r="1630" spans="1:16" ht="63.75">
      <c r="A1630" s="126">
        <v>660</v>
      </c>
      <c r="B1630" s="126"/>
      <c r="C1630" s="127" t="s">
        <v>234</v>
      </c>
      <c r="D1630" s="121">
        <v>43116</v>
      </c>
      <c r="E1630" s="122" t="s">
        <v>3064</v>
      </c>
      <c r="F1630" s="122" t="s">
        <v>3</v>
      </c>
      <c r="G1630" s="122">
        <v>1588258</v>
      </c>
      <c r="H1630" s="126"/>
      <c r="I1630" s="130" t="s">
        <v>5111</v>
      </c>
      <c r="J1630" s="126"/>
      <c r="K1630" s="126"/>
      <c r="L1630" s="126"/>
      <c r="M1630" s="126"/>
      <c r="N1630" s="216">
        <v>0</v>
      </c>
      <c r="O1630" s="216">
        <v>224.83</v>
      </c>
      <c r="P1630" s="126" t="s">
        <v>1318</v>
      </c>
    </row>
    <row r="1631" spans="1:16" ht="63.75">
      <c r="A1631" s="126">
        <v>660</v>
      </c>
      <c r="B1631" s="126"/>
      <c r="C1631" s="127" t="s">
        <v>234</v>
      </c>
      <c r="D1631" s="121">
        <v>43116</v>
      </c>
      <c r="E1631" s="122" t="s">
        <v>3065</v>
      </c>
      <c r="F1631" s="122" t="s">
        <v>3</v>
      </c>
      <c r="G1631" s="122">
        <v>1588259</v>
      </c>
      <c r="H1631" s="126"/>
      <c r="I1631" s="130" t="s">
        <v>5112</v>
      </c>
      <c r="J1631" s="126"/>
      <c r="K1631" s="126"/>
      <c r="L1631" s="126"/>
      <c r="M1631" s="126"/>
      <c r="N1631" s="216">
        <v>0</v>
      </c>
      <c r="O1631" s="216">
        <v>127.72</v>
      </c>
      <c r="P1631" s="126" t="s">
        <v>1318</v>
      </c>
    </row>
    <row r="1632" spans="1:16" ht="63.75">
      <c r="A1632" s="126">
        <v>660</v>
      </c>
      <c r="B1632" s="126"/>
      <c r="C1632" s="127" t="s">
        <v>234</v>
      </c>
      <c r="D1632" s="121">
        <v>43116</v>
      </c>
      <c r="E1632" s="122" t="s">
        <v>3066</v>
      </c>
      <c r="F1632" s="122" t="s">
        <v>3</v>
      </c>
      <c r="G1632" s="122">
        <v>1588262</v>
      </c>
      <c r="H1632" s="126"/>
      <c r="I1632" s="130" t="s">
        <v>5113</v>
      </c>
      <c r="J1632" s="126"/>
      <c r="K1632" s="126"/>
      <c r="L1632" s="126"/>
      <c r="M1632" s="126"/>
      <c r="N1632" s="216">
        <v>0</v>
      </c>
      <c r="O1632" s="216">
        <v>185.19</v>
      </c>
      <c r="P1632" s="126" t="s">
        <v>1318</v>
      </c>
    </row>
    <row r="1633" spans="1:16" ht="63.75">
      <c r="A1633" s="126">
        <v>660</v>
      </c>
      <c r="B1633" s="126"/>
      <c r="C1633" s="127" t="s">
        <v>234</v>
      </c>
      <c r="D1633" s="121">
        <v>43116</v>
      </c>
      <c r="E1633" s="122" t="s">
        <v>3067</v>
      </c>
      <c r="F1633" s="122" t="s">
        <v>3</v>
      </c>
      <c r="G1633" s="122">
        <v>1588264</v>
      </c>
      <c r="H1633" s="126"/>
      <c r="I1633" s="130" t="s">
        <v>5114</v>
      </c>
      <c r="J1633" s="126"/>
      <c r="K1633" s="126"/>
      <c r="L1633" s="126"/>
      <c r="M1633" s="126"/>
      <c r="N1633" s="216">
        <v>0</v>
      </c>
      <c r="O1633" s="216">
        <v>2762.9</v>
      </c>
      <c r="P1633" s="126" t="s">
        <v>1318</v>
      </c>
    </row>
    <row r="1634" spans="1:16" ht="51">
      <c r="A1634" s="126">
        <v>253</v>
      </c>
      <c r="B1634" s="126"/>
      <c r="C1634" s="127" t="s">
        <v>779</v>
      </c>
      <c r="D1634" s="121">
        <v>43116</v>
      </c>
      <c r="E1634" s="122" t="s">
        <v>3068</v>
      </c>
      <c r="F1634" s="122" t="s">
        <v>3</v>
      </c>
      <c r="G1634" s="122">
        <v>1588265</v>
      </c>
      <c r="H1634" s="126"/>
      <c r="I1634" s="130" t="s">
        <v>5115</v>
      </c>
      <c r="J1634" s="126"/>
      <c r="K1634" s="126"/>
      <c r="L1634" s="126"/>
      <c r="M1634" s="126"/>
      <c r="N1634" s="216">
        <v>0</v>
      </c>
      <c r="O1634" s="216">
        <v>816.35</v>
      </c>
      <c r="P1634" s="126" t="s">
        <v>1318</v>
      </c>
    </row>
    <row r="1635" spans="1:16" ht="51">
      <c r="A1635" s="126">
        <v>660</v>
      </c>
      <c r="B1635" s="126"/>
      <c r="C1635" s="127" t="s">
        <v>234</v>
      </c>
      <c r="D1635" s="121">
        <v>43116</v>
      </c>
      <c r="E1635" s="122" t="s">
        <v>3069</v>
      </c>
      <c r="F1635" s="122" t="s">
        <v>3</v>
      </c>
      <c r="G1635" s="122">
        <v>1588266</v>
      </c>
      <c r="H1635" s="126"/>
      <c r="I1635" s="130" t="s">
        <v>5116</v>
      </c>
      <c r="J1635" s="126"/>
      <c r="K1635" s="126"/>
      <c r="L1635" s="126"/>
      <c r="M1635" s="126"/>
      <c r="N1635" s="216">
        <v>0</v>
      </c>
      <c r="O1635" s="216">
        <v>137</v>
      </c>
      <c r="P1635" s="126" t="s">
        <v>1318</v>
      </c>
    </row>
    <row r="1636" spans="1:16" ht="51">
      <c r="A1636" s="126">
        <v>253</v>
      </c>
      <c r="B1636" s="126"/>
      <c r="C1636" s="127" t="s">
        <v>779</v>
      </c>
      <c r="D1636" s="121">
        <v>43116</v>
      </c>
      <c r="E1636" s="122" t="s">
        <v>3070</v>
      </c>
      <c r="F1636" s="122" t="s">
        <v>3</v>
      </c>
      <c r="G1636" s="122">
        <v>1588269</v>
      </c>
      <c r="H1636" s="126"/>
      <c r="I1636" s="130" t="s">
        <v>5117</v>
      </c>
      <c r="J1636" s="126"/>
      <c r="K1636" s="126"/>
      <c r="L1636" s="126"/>
      <c r="M1636" s="126"/>
      <c r="N1636" s="216">
        <v>0</v>
      </c>
      <c r="O1636" s="216">
        <v>1448.64</v>
      </c>
      <c r="P1636" s="126" t="s">
        <v>1318</v>
      </c>
    </row>
    <row r="1637" spans="1:16" ht="51">
      <c r="A1637" s="126" t="s">
        <v>620</v>
      </c>
      <c r="B1637" s="126"/>
      <c r="C1637" s="127" t="s">
        <v>714</v>
      </c>
      <c r="D1637" s="121">
        <v>43116</v>
      </c>
      <c r="E1637" s="122" t="s">
        <v>3071</v>
      </c>
      <c r="F1637" s="122" t="s">
        <v>3</v>
      </c>
      <c r="G1637" s="122">
        <v>1588270</v>
      </c>
      <c r="H1637" s="126"/>
      <c r="I1637" s="130" t="s">
        <v>5118</v>
      </c>
      <c r="J1637" s="126"/>
      <c r="K1637" s="126"/>
      <c r="L1637" s="126"/>
      <c r="M1637" s="126"/>
      <c r="N1637" s="216">
        <v>0</v>
      </c>
      <c r="O1637" s="216">
        <v>5664</v>
      </c>
      <c r="P1637" s="126" t="s">
        <v>1318</v>
      </c>
    </row>
    <row r="1638" spans="1:16" ht="51">
      <c r="A1638" s="126">
        <v>523</v>
      </c>
      <c r="B1638" s="126"/>
      <c r="C1638" s="127" t="s">
        <v>846</v>
      </c>
      <c r="D1638" s="121">
        <v>43116</v>
      </c>
      <c r="E1638" s="122" t="s">
        <v>3072</v>
      </c>
      <c r="F1638" s="122" t="s">
        <v>3</v>
      </c>
      <c r="G1638" s="122">
        <v>1588280</v>
      </c>
      <c r="H1638" s="126"/>
      <c r="I1638" s="130" t="s">
        <v>5119</v>
      </c>
      <c r="J1638" s="126"/>
      <c r="K1638" s="126"/>
      <c r="L1638" s="126"/>
      <c r="M1638" s="126"/>
      <c r="N1638" s="216">
        <v>0</v>
      </c>
      <c r="O1638" s="216">
        <v>84.68</v>
      </c>
      <c r="P1638" s="126" t="s">
        <v>1318</v>
      </c>
    </row>
    <row r="1639" spans="1:16" ht="51">
      <c r="A1639" s="126">
        <v>523</v>
      </c>
      <c r="B1639" s="126"/>
      <c r="C1639" s="127" t="s">
        <v>846</v>
      </c>
      <c r="D1639" s="121">
        <v>43116</v>
      </c>
      <c r="E1639" s="122" t="s">
        <v>3073</v>
      </c>
      <c r="F1639" s="122" t="s">
        <v>3</v>
      </c>
      <c r="G1639" s="122">
        <v>1588282</v>
      </c>
      <c r="H1639" s="126"/>
      <c r="I1639" s="130" t="s">
        <v>5120</v>
      </c>
      <c r="J1639" s="126"/>
      <c r="K1639" s="126"/>
      <c r="L1639" s="126"/>
      <c r="M1639" s="126"/>
      <c r="N1639" s="216">
        <v>0</v>
      </c>
      <c r="O1639" s="216">
        <v>528.5</v>
      </c>
      <c r="P1639" s="126" t="s">
        <v>1318</v>
      </c>
    </row>
    <row r="1640" spans="1:16" ht="63.75">
      <c r="A1640" s="126">
        <v>650</v>
      </c>
      <c r="B1640" s="126"/>
      <c r="C1640" s="127" t="s">
        <v>233</v>
      </c>
      <c r="D1640" s="121">
        <v>43116</v>
      </c>
      <c r="E1640" s="122" t="s">
        <v>3074</v>
      </c>
      <c r="F1640" s="122" t="s">
        <v>3</v>
      </c>
      <c r="G1640" s="122">
        <v>1588291</v>
      </c>
      <c r="H1640" s="126"/>
      <c r="I1640" s="130" t="s">
        <v>5121</v>
      </c>
      <c r="J1640" s="126"/>
      <c r="K1640" s="126"/>
      <c r="L1640" s="126"/>
      <c r="M1640" s="126"/>
      <c r="N1640" s="216">
        <v>0</v>
      </c>
      <c r="O1640" s="216">
        <v>29</v>
      </c>
      <c r="P1640" s="126" t="s">
        <v>1318</v>
      </c>
    </row>
    <row r="1641" spans="1:16" ht="51">
      <c r="A1641" s="126">
        <v>578</v>
      </c>
      <c r="B1641" s="126"/>
      <c r="C1641" s="127" t="s">
        <v>854</v>
      </c>
      <c r="D1641" s="121">
        <v>43116</v>
      </c>
      <c r="E1641" s="122" t="s">
        <v>3075</v>
      </c>
      <c r="F1641" s="122" t="s">
        <v>3</v>
      </c>
      <c r="G1641" s="122">
        <v>1588318</v>
      </c>
      <c r="H1641" s="126"/>
      <c r="I1641" s="130" t="s">
        <v>5122</v>
      </c>
      <c r="J1641" s="126"/>
      <c r="K1641" s="126"/>
      <c r="L1641" s="126"/>
      <c r="M1641" s="126"/>
      <c r="N1641" s="216">
        <v>0</v>
      </c>
      <c r="O1641" s="216">
        <v>1095.72</v>
      </c>
      <c r="P1641" s="126" t="s">
        <v>1318</v>
      </c>
    </row>
    <row r="1642" spans="1:16" ht="51">
      <c r="A1642" s="126" t="s">
        <v>627</v>
      </c>
      <c r="B1642" s="126"/>
      <c r="C1642" s="127" t="s">
        <v>1235</v>
      </c>
      <c r="D1642" s="121">
        <v>43116</v>
      </c>
      <c r="E1642" s="122" t="s">
        <v>3076</v>
      </c>
      <c r="F1642" s="122" t="s">
        <v>3</v>
      </c>
      <c r="G1642" s="122">
        <v>1588323</v>
      </c>
      <c r="H1642" s="126"/>
      <c r="I1642" s="130" t="s">
        <v>5123</v>
      </c>
      <c r="J1642" s="126"/>
      <c r="K1642" s="126"/>
      <c r="L1642" s="126"/>
      <c r="M1642" s="126"/>
      <c r="N1642" s="216">
        <v>0</v>
      </c>
      <c r="O1642" s="216">
        <v>712.63</v>
      </c>
      <c r="P1642" s="126" t="s">
        <v>1318</v>
      </c>
    </row>
    <row r="1643" spans="1:16" ht="51">
      <c r="A1643" s="126" t="s">
        <v>627</v>
      </c>
      <c r="B1643" s="126"/>
      <c r="C1643" s="127" t="s">
        <v>1235</v>
      </c>
      <c r="D1643" s="121">
        <v>43116</v>
      </c>
      <c r="E1643" s="122" t="s">
        <v>3077</v>
      </c>
      <c r="F1643" s="122" t="s">
        <v>3</v>
      </c>
      <c r="G1643" s="122">
        <v>1588326</v>
      </c>
      <c r="H1643" s="126"/>
      <c r="I1643" s="130" t="s">
        <v>5124</v>
      </c>
      <c r="J1643" s="126"/>
      <c r="K1643" s="126"/>
      <c r="L1643" s="126"/>
      <c r="M1643" s="126"/>
      <c r="N1643" s="216">
        <v>0</v>
      </c>
      <c r="O1643" s="216">
        <v>2553.34</v>
      </c>
      <c r="P1643" s="126" t="s">
        <v>1318</v>
      </c>
    </row>
    <row r="1644" spans="1:16" ht="51">
      <c r="A1644" s="126">
        <v>670</v>
      </c>
      <c r="B1644" s="126"/>
      <c r="C1644" s="127" t="s">
        <v>236</v>
      </c>
      <c r="D1644" s="121">
        <v>43116</v>
      </c>
      <c r="E1644" s="122" t="s">
        <v>3078</v>
      </c>
      <c r="F1644" s="122" t="s">
        <v>3</v>
      </c>
      <c r="G1644" s="122">
        <v>1588336</v>
      </c>
      <c r="H1644" s="126"/>
      <c r="I1644" s="130" t="s">
        <v>5125</v>
      </c>
      <c r="J1644" s="126"/>
      <c r="K1644" s="126"/>
      <c r="L1644" s="126"/>
      <c r="M1644" s="126"/>
      <c r="N1644" s="216">
        <v>0</v>
      </c>
      <c r="O1644" s="216">
        <v>659298.25</v>
      </c>
      <c r="P1644" s="126" t="s">
        <v>1318</v>
      </c>
    </row>
    <row r="1645" spans="1:16" ht="51">
      <c r="A1645" s="126">
        <v>16</v>
      </c>
      <c r="B1645" s="126"/>
      <c r="C1645" s="127" t="s">
        <v>693</v>
      </c>
      <c r="D1645" s="121">
        <v>43116</v>
      </c>
      <c r="E1645" s="122" t="s">
        <v>3079</v>
      </c>
      <c r="F1645" s="122" t="s">
        <v>3</v>
      </c>
      <c r="G1645" s="122">
        <v>1588337</v>
      </c>
      <c r="H1645" s="126"/>
      <c r="I1645" s="130" t="s">
        <v>5126</v>
      </c>
      <c r="J1645" s="126"/>
      <c r="K1645" s="126"/>
      <c r="L1645" s="126"/>
      <c r="M1645" s="126"/>
      <c r="N1645" s="216">
        <v>0</v>
      </c>
      <c r="O1645" s="216">
        <v>2377326.7000000002</v>
      </c>
      <c r="P1645" s="126" t="s">
        <v>1318</v>
      </c>
    </row>
    <row r="1646" spans="1:16" ht="51">
      <c r="A1646" s="126">
        <v>670</v>
      </c>
      <c r="B1646" s="126"/>
      <c r="C1646" s="127" t="s">
        <v>236</v>
      </c>
      <c r="D1646" s="121">
        <v>43116</v>
      </c>
      <c r="E1646" s="122" t="s">
        <v>3080</v>
      </c>
      <c r="F1646" s="122" t="s">
        <v>3</v>
      </c>
      <c r="G1646" s="122">
        <v>1588338</v>
      </c>
      <c r="H1646" s="126"/>
      <c r="I1646" s="130" t="s">
        <v>5127</v>
      </c>
      <c r="J1646" s="126"/>
      <c r="K1646" s="126"/>
      <c r="L1646" s="126"/>
      <c r="M1646" s="126"/>
      <c r="N1646" s="216">
        <v>0</v>
      </c>
      <c r="O1646" s="216">
        <v>30</v>
      </c>
      <c r="P1646" s="126" t="s">
        <v>1318</v>
      </c>
    </row>
    <row r="1647" spans="1:16" ht="51">
      <c r="A1647" s="126">
        <v>670</v>
      </c>
      <c r="B1647" s="126"/>
      <c r="C1647" s="127" t="s">
        <v>236</v>
      </c>
      <c r="D1647" s="121">
        <v>43116</v>
      </c>
      <c r="E1647" s="122" t="s">
        <v>3081</v>
      </c>
      <c r="F1647" s="122" t="s">
        <v>3</v>
      </c>
      <c r="G1647" s="122">
        <v>1588339</v>
      </c>
      <c r="H1647" s="126"/>
      <c r="I1647" s="130" t="s">
        <v>5128</v>
      </c>
      <c r="J1647" s="126"/>
      <c r="K1647" s="126"/>
      <c r="L1647" s="126"/>
      <c r="M1647" s="126"/>
      <c r="N1647" s="216">
        <v>0</v>
      </c>
      <c r="O1647" s="216">
        <v>9690</v>
      </c>
      <c r="P1647" s="126" t="s">
        <v>1318</v>
      </c>
    </row>
    <row r="1648" spans="1:16" ht="51">
      <c r="A1648" s="126">
        <v>16</v>
      </c>
      <c r="B1648" s="126"/>
      <c r="C1648" s="127" t="s">
        <v>693</v>
      </c>
      <c r="D1648" s="121">
        <v>43116</v>
      </c>
      <c r="E1648" s="122" t="s">
        <v>3082</v>
      </c>
      <c r="F1648" s="122" t="s">
        <v>3</v>
      </c>
      <c r="G1648" s="122">
        <v>1588340</v>
      </c>
      <c r="H1648" s="126"/>
      <c r="I1648" s="130" t="s">
        <v>5129</v>
      </c>
      <c r="J1648" s="126"/>
      <c r="K1648" s="126"/>
      <c r="L1648" s="126"/>
      <c r="M1648" s="126"/>
      <c r="N1648" s="216">
        <v>0</v>
      </c>
      <c r="O1648" s="216">
        <v>3696.9</v>
      </c>
      <c r="P1648" s="126" t="s">
        <v>1318</v>
      </c>
    </row>
    <row r="1649" spans="1:16" ht="63.75">
      <c r="A1649" s="126">
        <v>580</v>
      </c>
      <c r="B1649" s="126"/>
      <c r="C1649" s="127" t="s">
        <v>218</v>
      </c>
      <c r="D1649" s="121">
        <v>43116</v>
      </c>
      <c r="E1649" s="122" t="s">
        <v>3083</v>
      </c>
      <c r="F1649" s="122" t="s">
        <v>3</v>
      </c>
      <c r="G1649" s="122">
        <v>1588350</v>
      </c>
      <c r="H1649" s="126"/>
      <c r="I1649" s="130" t="s">
        <v>5130</v>
      </c>
      <c r="J1649" s="126"/>
      <c r="K1649" s="126"/>
      <c r="L1649" s="126"/>
      <c r="M1649" s="126"/>
      <c r="N1649" s="216">
        <v>0</v>
      </c>
      <c r="O1649" s="216">
        <v>250</v>
      </c>
      <c r="P1649" s="126" t="s">
        <v>1318</v>
      </c>
    </row>
    <row r="1650" spans="1:16" ht="51">
      <c r="A1650" s="126" t="s">
        <v>620</v>
      </c>
      <c r="B1650" s="126"/>
      <c r="C1650" s="127" t="s">
        <v>714</v>
      </c>
      <c r="D1650" s="121">
        <v>43116</v>
      </c>
      <c r="E1650" s="122" t="s">
        <v>3084</v>
      </c>
      <c r="F1650" s="122" t="s">
        <v>3</v>
      </c>
      <c r="G1650" s="122">
        <v>1588210</v>
      </c>
      <c r="H1650" s="126"/>
      <c r="I1650" s="130" t="s">
        <v>5131</v>
      </c>
      <c r="J1650" s="126"/>
      <c r="K1650" s="126"/>
      <c r="L1650" s="126"/>
      <c r="M1650" s="126"/>
      <c r="N1650" s="216">
        <v>0</v>
      </c>
      <c r="O1650" s="216">
        <v>1065.94</v>
      </c>
      <c r="P1650" s="126" t="s">
        <v>1318</v>
      </c>
    </row>
    <row r="1651" spans="1:16" ht="51">
      <c r="A1651" s="126">
        <v>15</v>
      </c>
      <c r="B1651" s="126"/>
      <c r="C1651" s="127" t="s">
        <v>692</v>
      </c>
      <c r="D1651" s="121">
        <v>43116</v>
      </c>
      <c r="E1651" s="122" t="s">
        <v>3085</v>
      </c>
      <c r="F1651" s="122" t="s">
        <v>3</v>
      </c>
      <c r="G1651" s="122">
        <v>1588213</v>
      </c>
      <c r="H1651" s="126"/>
      <c r="I1651" s="130" t="s">
        <v>5132</v>
      </c>
      <c r="J1651" s="126"/>
      <c r="K1651" s="126"/>
      <c r="L1651" s="126"/>
      <c r="M1651" s="126"/>
      <c r="N1651" s="216">
        <v>0</v>
      </c>
      <c r="O1651" s="216">
        <v>12546.94</v>
      </c>
      <c r="P1651" s="126" t="s">
        <v>1318</v>
      </c>
    </row>
    <row r="1652" spans="1:16" ht="38.25">
      <c r="A1652" s="126">
        <v>20</v>
      </c>
      <c r="B1652" s="126"/>
      <c r="C1652" s="127" t="s">
        <v>694</v>
      </c>
      <c r="D1652" s="121">
        <v>43116</v>
      </c>
      <c r="E1652" s="122" t="s">
        <v>3086</v>
      </c>
      <c r="F1652" s="122" t="s">
        <v>3</v>
      </c>
      <c r="G1652" s="122">
        <v>1588232</v>
      </c>
      <c r="H1652" s="126"/>
      <c r="I1652" s="130" t="s">
        <v>5133</v>
      </c>
      <c r="J1652" s="126"/>
      <c r="K1652" s="126"/>
      <c r="L1652" s="126"/>
      <c r="M1652" s="126"/>
      <c r="N1652" s="216">
        <v>0</v>
      </c>
      <c r="O1652" s="216">
        <v>779.1</v>
      </c>
      <c r="P1652" s="126" t="s">
        <v>1318</v>
      </c>
    </row>
    <row r="1653" spans="1:16" ht="51">
      <c r="A1653" s="126" t="s">
        <v>620</v>
      </c>
      <c r="B1653" s="126"/>
      <c r="C1653" s="127" t="s">
        <v>714</v>
      </c>
      <c r="D1653" s="121">
        <v>43116</v>
      </c>
      <c r="E1653" s="122" t="s">
        <v>3087</v>
      </c>
      <c r="F1653" s="122" t="s">
        <v>3</v>
      </c>
      <c r="G1653" s="122">
        <v>1588260</v>
      </c>
      <c r="H1653" s="126"/>
      <c r="I1653" s="130" t="s">
        <v>5134</v>
      </c>
      <c r="J1653" s="126"/>
      <c r="K1653" s="126"/>
      <c r="L1653" s="126"/>
      <c r="M1653" s="126"/>
      <c r="N1653" s="216">
        <v>0</v>
      </c>
      <c r="O1653" s="216">
        <v>2916.8</v>
      </c>
      <c r="P1653" s="126" t="s">
        <v>1318</v>
      </c>
    </row>
    <row r="1654" spans="1:16" ht="63.75">
      <c r="A1654" s="126">
        <v>591</v>
      </c>
      <c r="B1654" s="126"/>
      <c r="C1654" s="127" t="s">
        <v>862</v>
      </c>
      <c r="D1654" s="121">
        <v>43116</v>
      </c>
      <c r="E1654" s="122" t="s">
        <v>3088</v>
      </c>
      <c r="F1654" s="122" t="s">
        <v>3</v>
      </c>
      <c r="G1654" s="122">
        <v>1588278</v>
      </c>
      <c r="H1654" s="126"/>
      <c r="I1654" s="130" t="s">
        <v>5135</v>
      </c>
      <c r="J1654" s="126"/>
      <c r="K1654" s="126"/>
      <c r="L1654" s="126"/>
      <c r="M1654" s="126"/>
      <c r="N1654" s="216">
        <v>0</v>
      </c>
      <c r="O1654" s="216">
        <v>422.5</v>
      </c>
      <c r="P1654" s="126" t="s">
        <v>1318</v>
      </c>
    </row>
    <row r="1655" spans="1:16" ht="38.25">
      <c r="A1655" s="126">
        <v>66</v>
      </c>
      <c r="B1655" s="126"/>
      <c r="C1655" s="127" t="s">
        <v>705</v>
      </c>
      <c r="D1655" s="121">
        <v>43116</v>
      </c>
      <c r="E1655" s="122" t="s">
        <v>3089</v>
      </c>
      <c r="F1655" s="122" t="s">
        <v>3</v>
      </c>
      <c r="G1655" s="122">
        <v>1588297</v>
      </c>
      <c r="H1655" s="126"/>
      <c r="I1655" s="130" t="s">
        <v>5136</v>
      </c>
      <c r="J1655" s="126"/>
      <c r="K1655" s="126"/>
      <c r="L1655" s="126"/>
      <c r="M1655" s="126"/>
      <c r="N1655" s="216">
        <v>0</v>
      </c>
      <c r="O1655" s="216">
        <v>30</v>
      </c>
      <c r="P1655" s="126" t="s">
        <v>1318</v>
      </c>
    </row>
    <row r="1656" spans="1:16" ht="51">
      <c r="A1656" s="126" t="s">
        <v>620</v>
      </c>
      <c r="B1656" s="126"/>
      <c r="C1656" s="127" t="s">
        <v>714</v>
      </c>
      <c r="D1656" s="121">
        <v>43116</v>
      </c>
      <c r="E1656" s="122" t="s">
        <v>3090</v>
      </c>
      <c r="F1656" s="122" t="s">
        <v>3</v>
      </c>
      <c r="G1656" s="122">
        <v>1588331</v>
      </c>
      <c r="H1656" s="126"/>
      <c r="I1656" s="130" t="s">
        <v>5137</v>
      </c>
      <c r="J1656" s="126"/>
      <c r="K1656" s="126"/>
      <c r="L1656" s="126"/>
      <c r="M1656" s="126"/>
      <c r="N1656" s="216">
        <v>0</v>
      </c>
      <c r="O1656" s="216">
        <v>2</v>
      </c>
      <c r="P1656" s="126" t="s">
        <v>1318</v>
      </c>
    </row>
    <row r="1657" spans="1:16" ht="51">
      <c r="A1657" s="126" t="s">
        <v>620</v>
      </c>
      <c r="B1657" s="126"/>
      <c r="C1657" s="127" t="s">
        <v>714</v>
      </c>
      <c r="D1657" s="121">
        <v>43116</v>
      </c>
      <c r="E1657" s="122" t="s">
        <v>3091</v>
      </c>
      <c r="F1657" s="122" t="s">
        <v>3</v>
      </c>
      <c r="G1657" s="122">
        <v>1588334</v>
      </c>
      <c r="H1657" s="126"/>
      <c r="I1657" s="130" t="s">
        <v>5138</v>
      </c>
      <c r="J1657" s="126"/>
      <c r="K1657" s="126"/>
      <c r="L1657" s="126"/>
      <c r="M1657" s="126"/>
      <c r="N1657" s="216">
        <v>0</v>
      </c>
      <c r="O1657" s="216">
        <v>1299.5</v>
      </c>
      <c r="P1657" s="126" t="s">
        <v>1318</v>
      </c>
    </row>
    <row r="1658" spans="1:16" ht="51">
      <c r="A1658" s="126">
        <v>41</v>
      </c>
      <c r="B1658" s="126"/>
      <c r="C1658" s="127" t="s">
        <v>698</v>
      </c>
      <c r="D1658" s="121">
        <v>43116</v>
      </c>
      <c r="E1658" s="122" t="s">
        <v>3092</v>
      </c>
      <c r="F1658" s="122" t="s">
        <v>3</v>
      </c>
      <c r="G1658" s="122">
        <v>1588335</v>
      </c>
      <c r="H1658" s="126"/>
      <c r="I1658" s="130" t="s">
        <v>5139</v>
      </c>
      <c r="J1658" s="126"/>
      <c r="K1658" s="126"/>
      <c r="L1658" s="126"/>
      <c r="M1658" s="126"/>
      <c r="N1658" s="216">
        <v>0</v>
      </c>
      <c r="O1658" s="216">
        <v>5000</v>
      </c>
      <c r="P1658" s="126" t="s">
        <v>1318</v>
      </c>
    </row>
    <row r="1659" spans="1:16" ht="51">
      <c r="A1659" s="126">
        <v>526</v>
      </c>
      <c r="B1659" s="126"/>
      <c r="C1659" s="127" t="s">
        <v>847</v>
      </c>
      <c r="D1659" s="121">
        <v>43116</v>
      </c>
      <c r="E1659" s="122" t="s">
        <v>3093</v>
      </c>
      <c r="F1659" s="122" t="s">
        <v>3</v>
      </c>
      <c r="G1659" s="122">
        <v>1588355</v>
      </c>
      <c r="H1659" s="126"/>
      <c r="I1659" s="130" t="s">
        <v>5140</v>
      </c>
      <c r="J1659" s="126"/>
      <c r="K1659" s="126"/>
      <c r="L1659" s="126"/>
      <c r="M1659" s="126"/>
      <c r="N1659" s="216">
        <v>0</v>
      </c>
      <c r="O1659" s="216">
        <v>170</v>
      </c>
      <c r="P1659" s="126" t="s">
        <v>1318</v>
      </c>
    </row>
    <row r="1660" spans="1:16" ht="51">
      <c r="A1660" s="126">
        <v>574</v>
      </c>
      <c r="B1660" s="126"/>
      <c r="C1660" s="127" t="s">
        <v>851</v>
      </c>
      <c r="D1660" s="121">
        <v>43116</v>
      </c>
      <c r="E1660" s="122" t="s">
        <v>3094</v>
      </c>
      <c r="F1660" s="122" t="s">
        <v>3</v>
      </c>
      <c r="G1660" s="122">
        <v>1588363</v>
      </c>
      <c r="H1660" s="126"/>
      <c r="I1660" s="130" t="s">
        <v>5141</v>
      </c>
      <c r="J1660" s="126"/>
      <c r="K1660" s="126"/>
      <c r="L1660" s="126"/>
      <c r="M1660" s="126"/>
      <c r="N1660" s="216">
        <v>0</v>
      </c>
      <c r="O1660" s="216">
        <v>371</v>
      </c>
      <c r="P1660" s="126" t="s">
        <v>1318</v>
      </c>
    </row>
    <row r="1661" spans="1:16" ht="51">
      <c r="A1661" s="126">
        <v>20</v>
      </c>
      <c r="B1661" s="126"/>
      <c r="C1661" s="127" t="s">
        <v>694</v>
      </c>
      <c r="D1661" s="121">
        <v>43116</v>
      </c>
      <c r="E1661" s="122" t="s">
        <v>3095</v>
      </c>
      <c r="F1661" s="122" t="s">
        <v>3</v>
      </c>
      <c r="G1661" s="122">
        <v>1588397</v>
      </c>
      <c r="H1661" s="126"/>
      <c r="I1661" s="130" t="s">
        <v>5142</v>
      </c>
      <c r="J1661" s="126"/>
      <c r="K1661" s="126"/>
      <c r="L1661" s="126"/>
      <c r="M1661" s="126"/>
      <c r="N1661" s="216">
        <v>0</v>
      </c>
      <c r="O1661" s="216">
        <v>120</v>
      </c>
      <c r="P1661" s="126" t="s">
        <v>1318</v>
      </c>
    </row>
    <row r="1662" spans="1:16" ht="38.25">
      <c r="A1662" s="126">
        <v>20</v>
      </c>
      <c r="B1662" s="126"/>
      <c r="C1662" s="127" t="s">
        <v>694</v>
      </c>
      <c r="D1662" s="121">
        <v>43116</v>
      </c>
      <c r="E1662" s="122" t="s">
        <v>3096</v>
      </c>
      <c r="F1662" s="122" t="s">
        <v>3</v>
      </c>
      <c r="G1662" s="122">
        <v>1588398</v>
      </c>
      <c r="H1662" s="126"/>
      <c r="I1662" s="130" t="s">
        <v>5143</v>
      </c>
      <c r="J1662" s="126"/>
      <c r="K1662" s="126"/>
      <c r="L1662" s="126"/>
      <c r="M1662" s="126"/>
      <c r="N1662" s="216">
        <v>0</v>
      </c>
      <c r="O1662" s="216">
        <v>40</v>
      </c>
      <c r="P1662" s="126" t="s">
        <v>1318</v>
      </c>
    </row>
    <row r="1663" spans="1:16" ht="51">
      <c r="A1663" s="126" t="s">
        <v>620</v>
      </c>
      <c r="B1663" s="126"/>
      <c r="C1663" s="127" t="s">
        <v>714</v>
      </c>
      <c r="D1663" s="121">
        <v>43116</v>
      </c>
      <c r="E1663" s="122" t="s">
        <v>3097</v>
      </c>
      <c r="F1663" s="122" t="s">
        <v>3</v>
      </c>
      <c r="G1663" s="122">
        <v>1588401</v>
      </c>
      <c r="H1663" s="126"/>
      <c r="I1663" s="130" t="s">
        <v>5144</v>
      </c>
      <c r="J1663" s="126"/>
      <c r="K1663" s="126"/>
      <c r="L1663" s="126"/>
      <c r="M1663" s="126"/>
      <c r="N1663" s="216">
        <v>0</v>
      </c>
      <c r="O1663" s="216">
        <v>186</v>
      </c>
      <c r="P1663" s="126" t="s">
        <v>1318</v>
      </c>
    </row>
    <row r="1664" spans="1:16" ht="51">
      <c r="A1664" s="126" t="s">
        <v>620</v>
      </c>
      <c r="B1664" s="126"/>
      <c r="C1664" s="127" t="s">
        <v>714</v>
      </c>
      <c r="D1664" s="121">
        <v>43116</v>
      </c>
      <c r="E1664" s="122" t="s">
        <v>3098</v>
      </c>
      <c r="F1664" s="122" t="s">
        <v>3</v>
      </c>
      <c r="G1664" s="122">
        <v>1588410</v>
      </c>
      <c r="H1664" s="126"/>
      <c r="I1664" s="130" t="s">
        <v>5145</v>
      </c>
      <c r="J1664" s="126"/>
      <c r="K1664" s="126"/>
      <c r="L1664" s="126"/>
      <c r="M1664" s="126"/>
      <c r="N1664" s="216">
        <v>0</v>
      </c>
      <c r="O1664" s="216">
        <v>158.63999999999999</v>
      </c>
      <c r="P1664" s="126" t="s">
        <v>1318</v>
      </c>
    </row>
    <row r="1665" spans="1:16" ht="51">
      <c r="A1665" s="126" t="s">
        <v>620</v>
      </c>
      <c r="B1665" s="126"/>
      <c r="C1665" s="127" t="s">
        <v>714</v>
      </c>
      <c r="D1665" s="121">
        <v>43116</v>
      </c>
      <c r="E1665" s="122" t="s">
        <v>3099</v>
      </c>
      <c r="F1665" s="122" t="s">
        <v>3</v>
      </c>
      <c r="G1665" s="122">
        <v>1588427</v>
      </c>
      <c r="H1665" s="126"/>
      <c r="I1665" s="130" t="s">
        <v>5146</v>
      </c>
      <c r="J1665" s="126"/>
      <c r="K1665" s="126"/>
      <c r="L1665" s="126"/>
      <c r="M1665" s="126"/>
      <c r="N1665" s="216">
        <v>0</v>
      </c>
      <c r="O1665" s="216">
        <v>140</v>
      </c>
      <c r="P1665" s="126" t="s">
        <v>1318</v>
      </c>
    </row>
    <row r="1666" spans="1:16" ht="51">
      <c r="A1666" s="126" t="s">
        <v>620</v>
      </c>
      <c r="B1666" s="126"/>
      <c r="C1666" s="127" t="s">
        <v>714</v>
      </c>
      <c r="D1666" s="121">
        <v>43116</v>
      </c>
      <c r="E1666" s="122" t="s">
        <v>3100</v>
      </c>
      <c r="F1666" s="122" t="s">
        <v>3</v>
      </c>
      <c r="G1666" s="122">
        <v>1588441</v>
      </c>
      <c r="H1666" s="126"/>
      <c r="I1666" s="130" t="s">
        <v>5147</v>
      </c>
      <c r="J1666" s="126"/>
      <c r="K1666" s="126"/>
      <c r="L1666" s="126"/>
      <c r="M1666" s="126"/>
      <c r="N1666" s="216">
        <v>0</v>
      </c>
      <c r="O1666" s="216">
        <v>260</v>
      </c>
      <c r="P1666" s="126" t="s">
        <v>1318</v>
      </c>
    </row>
    <row r="1667" spans="1:16" ht="51">
      <c r="A1667" s="126">
        <v>283</v>
      </c>
      <c r="B1667" s="126"/>
      <c r="C1667" s="127" t="s">
        <v>146</v>
      </c>
      <c r="D1667" s="121">
        <v>43116</v>
      </c>
      <c r="E1667" s="122" t="s">
        <v>3101</v>
      </c>
      <c r="F1667" s="122" t="s">
        <v>3</v>
      </c>
      <c r="G1667" s="122">
        <v>1588444</v>
      </c>
      <c r="H1667" s="126"/>
      <c r="I1667" s="130" t="s">
        <v>5148</v>
      </c>
      <c r="J1667" s="126"/>
      <c r="K1667" s="126"/>
      <c r="L1667" s="126"/>
      <c r="M1667" s="126"/>
      <c r="N1667" s="216">
        <v>0</v>
      </c>
      <c r="O1667" s="216">
        <v>371</v>
      </c>
      <c r="P1667" s="126" t="s">
        <v>1318</v>
      </c>
    </row>
    <row r="1668" spans="1:16" ht="63.75">
      <c r="A1668" s="126" t="s">
        <v>620</v>
      </c>
      <c r="B1668" s="126"/>
      <c r="C1668" s="127" t="s">
        <v>714</v>
      </c>
      <c r="D1668" s="121">
        <v>43116</v>
      </c>
      <c r="E1668" s="122" t="s">
        <v>3102</v>
      </c>
      <c r="F1668" s="122" t="s">
        <v>3</v>
      </c>
      <c r="G1668" s="122">
        <v>1588445</v>
      </c>
      <c r="H1668" s="126"/>
      <c r="I1668" s="130" t="s">
        <v>5149</v>
      </c>
      <c r="J1668" s="126"/>
      <c r="K1668" s="126"/>
      <c r="L1668" s="126"/>
      <c r="M1668" s="126"/>
      <c r="N1668" s="216">
        <v>0</v>
      </c>
      <c r="O1668" s="216">
        <v>80</v>
      </c>
      <c r="P1668" s="126" t="s">
        <v>1318</v>
      </c>
    </row>
    <row r="1669" spans="1:16" ht="51">
      <c r="A1669" s="126" t="s">
        <v>620</v>
      </c>
      <c r="B1669" s="126"/>
      <c r="C1669" s="127" t="s">
        <v>714</v>
      </c>
      <c r="D1669" s="121">
        <v>43116</v>
      </c>
      <c r="E1669" s="122" t="s">
        <v>3103</v>
      </c>
      <c r="F1669" s="122" t="s">
        <v>3</v>
      </c>
      <c r="G1669" s="122">
        <v>1588447</v>
      </c>
      <c r="H1669" s="126"/>
      <c r="I1669" s="130" t="s">
        <v>5150</v>
      </c>
      <c r="J1669" s="126"/>
      <c r="K1669" s="126"/>
      <c r="L1669" s="126"/>
      <c r="M1669" s="126"/>
      <c r="N1669" s="216">
        <v>0</v>
      </c>
      <c r="O1669" s="216">
        <v>87.08</v>
      </c>
      <c r="P1669" s="126" t="s">
        <v>1318</v>
      </c>
    </row>
    <row r="1670" spans="1:16" ht="51">
      <c r="A1670" s="126" t="s">
        <v>620</v>
      </c>
      <c r="B1670" s="126"/>
      <c r="C1670" s="127" t="s">
        <v>714</v>
      </c>
      <c r="D1670" s="121">
        <v>43116</v>
      </c>
      <c r="E1670" s="122" t="s">
        <v>3104</v>
      </c>
      <c r="F1670" s="122" t="s">
        <v>3</v>
      </c>
      <c r="G1670" s="122">
        <v>1588454</v>
      </c>
      <c r="H1670" s="126"/>
      <c r="I1670" s="130" t="s">
        <v>5151</v>
      </c>
      <c r="J1670" s="126"/>
      <c r="K1670" s="126"/>
      <c r="L1670" s="126"/>
      <c r="M1670" s="126"/>
      <c r="N1670" s="216">
        <v>0</v>
      </c>
      <c r="O1670" s="216">
        <v>1614</v>
      </c>
      <c r="P1670" s="126" t="s">
        <v>1318</v>
      </c>
    </row>
    <row r="1671" spans="1:16" ht="38.25">
      <c r="A1671" s="126">
        <v>592</v>
      </c>
      <c r="B1671" s="126"/>
      <c r="C1671" s="127" t="s">
        <v>863</v>
      </c>
      <c r="D1671" s="121">
        <v>43116</v>
      </c>
      <c r="E1671" s="122" t="s">
        <v>3105</v>
      </c>
      <c r="F1671" s="122" t="s">
        <v>3</v>
      </c>
      <c r="G1671" s="122">
        <v>1588464</v>
      </c>
      <c r="H1671" s="126"/>
      <c r="I1671" s="130" t="s">
        <v>5152</v>
      </c>
      <c r="J1671" s="126"/>
      <c r="K1671" s="126"/>
      <c r="L1671" s="126"/>
      <c r="M1671" s="126"/>
      <c r="N1671" s="216">
        <v>0</v>
      </c>
      <c r="O1671" s="216">
        <v>511.2</v>
      </c>
      <c r="P1671" s="126" t="s">
        <v>1318</v>
      </c>
    </row>
    <row r="1672" spans="1:16" ht="51">
      <c r="A1672" s="126">
        <v>132</v>
      </c>
      <c r="B1672" s="126"/>
      <c r="C1672" s="127" t="s">
        <v>729</v>
      </c>
      <c r="D1672" s="121">
        <v>43116</v>
      </c>
      <c r="E1672" s="122" t="s">
        <v>3106</v>
      </c>
      <c r="F1672" s="122" t="s">
        <v>3</v>
      </c>
      <c r="G1672" s="122">
        <v>1588470</v>
      </c>
      <c r="H1672" s="126"/>
      <c r="I1672" s="130" t="s">
        <v>5010</v>
      </c>
      <c r="J1672" s="126"/>
      <c r="K1672" s="126"/>
      <c r="L1672" s="126"/>
      <c r="M1672" s="126"/>
      <c r="N1672" s="216">
        <v>0</v>
      </c>
      <c r="O1672" s="216">
        <v>12</v>
      </c>
      <c r="P1672" s="126" t="s">
        <v>1318</v>
      </c>
    </row>
    <row r="1673" spans="1:16" ht="51">
      <c r="A1673" s="126" t="s">
        <v>620</v>
      </c>
      <c r="B1673" s="126"/>
      <c r="C1673" s="127" t="s">
        <v>714</v>
      </c>
      <c r="D1673" s="121">
        <v>43116</v>
      </c>
      <c r="E1673" s="122" t="s">
        <v>3107</v>
      </c>
      <c r="F1673" s="122" t="s">
        <v>3</v>
      </c>
      <c r="G1673" s="122">
        <v>1588478</v>
      </c>
      <c r="H1673" s="126"/>
      <c r="I1673" s="130" t="s">
        <v>5153</v>
      </c>
      <c r="J1673" s="126"/>
      <c r="K1673" s="126"/>
      <c r="L1673" s="126"/>
      <c r="M1673" s="126"/>
      <c r="N1673" s="216">
        <v>0</v>
      </c>
      <c r="O1673" s="216">
        <v>273.77</v>
      </c>
      <c r="P1673" s="126" t="s">
        <v>1318</v>
      </c>
    </row>
    <row r="1674" spans="1:16" ht="63.75">
      <c r="A1674" s="126">
        <v>20</v>
      </c>
      <c r="B1674" s="126"/>
      <c r="C1674" s="127" t="s">
        <v>694</v>
      </c>
      <c r="D1674" s="121">
        <v>43117</v>
      </c>
      <c r="E1674" s="122" t="s">
        <v>3108</v>
      </c>
      <c r="F1674" s="122" t="s">
        <v>3</v>
      </c>
      <c r="G1674" s="122">
        <v>1588644</v>
      </c>
      <c r="H1674" s="126"/>
      <c r="I1674" s="130" t="s">
        <v>5154</v>
      </c>
      <c r="J1674" s="126"/>
      <c r="K1674" s="126"/>
      <c r="L1674" s="126"/>
      <c r="M1674" s="126"/>
      <c r="N1674" s="216">
        <v>0</v>
      </c>
      <c r="O1674" s="216">
        <v>76.7</v>
      </c>
      <c r="P1674" s="126" t="s">
        <v>1318</v>
      </c>
    </row>
    <row r="1675" spans="1:16" ht="63.75">
      <c r="A1675" s="126">
        <v>20</v>
      </c>
      <c r="B1675" s="126"/>
      <c r="C1675" s="127" t="s">
        <v>694</v>
      </c>
      <c r="D1675" s="121">
        <v>43117</v>
      </c>
      <c r="E1675" s="122" t="s">
        <v>3109</v>
      </c>
      <c r="F1675" s="122" t="s">
        <v>3</v>
      </c>
      <c r="G1675" s="122">
        <v>1588645</v>
      </c>
      <c r="H1675" s="126"/>
      <c r="I1675" s="130" t="s">
        <v>5155</v>
      </c>
      <c r="J1675" s="126"/>
      <c r="K1675" s="126"/>
      <c r="L1675" s="126"/>
      <c r="M1675" s="126"/>
      <c r="N1675" s="216">
        <v>0</v>
      </c>
      <c r="O1675" s="216">
        <v>11626.68</v>
      </c>
      <c r="P1675" s="126" t="s">
        <v>1318</v>
      </c>
    </row>
    <row r="1676" spans="1:16" ht="51">
      <c r="A1676" s="126">
        <v>593</v>
      </c>
      <c r="B1676" s="126"/>
      <c r="C1676" s="127" t="s">
        <v>864</v>
      </c>
      <c r="D1676" s="121">
        <v>43117</v>
      </c>
      <c r="E1676" s="122" t="s">
        <v>3110</v>
      </c>
      <c r="F1676" s="122" t="s">
        <v>3</v>
      </c>
      <c r="G1676" s="122">
        <v>1588656</v>
      </c>
      <c r="H1676" s="126"/>
      <c r="I1676" s="130" t="s">
        <v>5156</v>
      </c>
      <c r="J1676" s="126"/>
      <c r="K1676" s="126"/>
      <c r="L1676" s="126"/>
      <c r="M1676" s="126"/>
      <c r="N1676" s="216">
        <v>0</v>
      </c>
      <c r="O1676" s="216">
        <v>206742.29</v>
      </c>
      <c r="P1676" s="126" t="s">
        <v>1318</v>
      </c>
    </row>
    <row r="1677" spans="1:16" ht="51">
      <c r="A1677" s="126">
        <v>593</v>
      </c>
      <c r="B1677" s="126"/>
      <c r="C1677" s="127" t="s">
        <v>864</v>
      </c>
      <c r="D1677" s="121">
        <v>43117</v>
      </c>
      <c r="E1677" s="122" t="s">
        <v>3111</v>
      </c>
      <c r="F1677" s="122" t="s">
        <v>3</v>
      </c>
      <c r="G1677" s="122">
        <v>1588660</v>
      </c>
      <c r="H1677" s="126"/>
      <c r="I1677" s="130" t="s">
        <v>5157</v>
      </c>
      <c r="J1677" s="126"/>
      <c r="K1677" s="126"/>
      <c r="L1677" s="126"/>
      <c r="M1677" s="126"/>
      <c r="N1677" s="216">
        <v>0</v>
      </c>
      <c r="O1677" s="216">
        <v>134902.79</v>
      </c>
      <c r="P1677" s="126" t="s">
        <v>1318</v>
      </c>
    </row>
    <row r="1678" spans="1:16" ht="51">
      <c r="A1678" s="126">
        <v>283</v>
      </c>
      <c r="B1678" s="126"/>
      <c r="C1678" s="127" t="s">
        <v>146</v>
      </c>
      <c r="D1678" s="121">
        <v>43117</v>
      </c>
      <c r="E1678" s="122" t="s">
        <v>3112</v>
      </c>
      <c r="F1678" s="122" t="s">
        <v>3</v>
      </c>
      <c r="G1678" s="122">
        <v>1588694</v>
      </c>
      <c r="H1678" s="126"/>
      <c r="I1678" s="130" t="s">
        <v>5158</v>
      </c>
      <c r="J1678" s="126"/>
      <c r="K1678" s="126"/>
      <c r="L1678" s="126"/>
      <c r="M1678" s="126"/>
      <c r="N1678" s="216">
        <v>0</v>
      </c>
      <c r="O1678" s="216">
        <v>17565.2</v>
      </c>
      <c r="P1678" s="126" t="s">
        <v>1318</v>
      </c>
    </row>
    <row r="1679" spans="1:16" ht="51">
      <c r="A1679" s="126">
        <v>283</v>
      </c>
      <c r="B1679" s="126"/>
      <c r="C1679" s="127" t="s">
        <v>146</v>
      </c>
      <c r="D1679" s="121">
        <v>43117</v>
      </c>
      <c r="E1679" s="122" t="s">
        <v>3113</v>
      </c>
      <c r="F1679" s="122" t="s">
        <v>3</v>
      </c>
      <c r="G1679" s="122">
        <v>1588698</v>
      </c>
      <c r="H1679" s="126"/>
      <c r="I1679" s="130" t="s">
        <v>5159</v>
      </c>
      <c r="J1679" s="126"/>
      <c r="K1679" s="126"/>
      <c r="L1679" s="126"/>
      <c r="M1679" s="126"/>
      <c r="N1679" s="216">
        <v>0</v>
      </c>
      <c r="O1679" s="216">
        <v>2994</v>
      </c>
      <c r="P1679" s="126" t="s">
        <v>1318</v>
      </c>
    </row>
    <row r="1680" spans="1:16" ht="63.75">
      <c r="A1680" s="126">
        <v>283</v>
      </c>
      <c r="B1680" s="126"/>
      <c r="C1680" s="127" t="s">
        <v>146</v>
      </c>
      <c r="D1680" s="121">
        <v>43117</v>
      </c>
      <c r="E1680" s="122" t="s">
        <v>3114</v>
      </c>
      <c r="F1680" s="122" t="s">
        <v>3</v>
      </c>
      <c r="G1680" s="122">
        <v>1588700</v>
      </c>
      <c r="H1680" s="126"/>
      <c r="I1680" s="130" t="s">
        <v>5160</v>
      </c>
      <c r="J1680" s="126"/>
      <c r="K1680" s="126"/>
      <c r="L1680" s="126"/>
      <c r="M1680" s="126"/>
      <c r="N1680" s="216">
        <v>0</v>
      </c>
      <c r="O1680" s="216">
        <v>312.82</v>
      </c>
      <c r="P1680" s="126" t="s">
        <v>1318</v>
      </c>
    </row>
    <row r="1681" spans="1:16" ht="63.75">
      <c r="A1681" s="126">
        <v>580</v>
      </c>
      <c r="B1681" s="126"/>
      <c r="C1681" s="127" t="s">
        <v>218</v>
      </c>
      <c r="D1681" s="121">
        <v>43117</v>
      </c>
      <c r="E1681" s="122" t="s">
        <v>3115</v>
      </c>
      <c r="F1681" s="122" t="s">
        <v>3</v>
      </c>
      <c r="G1681" s="122">
        <v>1588756</v>
      </c>
      <c r="H1681" s="126"/>
      <c r="I1681" s="130" t="s">
        <v>5161</v>
      </c>
      <c r="J1681" s="126"/>
      <c r="K1681" s="126"/>
      <c r="L1681" s="126"/>
      <c r="M1681" s="126"/>
      <c r="N1681" s="216">
        <v>0</v>
      </c>
      <c r="O1681" s="216">
        <v>1050</v>
      </c>
      <c r="P1681" s="126" t="s">
        <v>1318</v>
      </c>
    </row>
    <row r="1682" spans="1:16" ht="63.75">
      <c r="A1682" s="126">
        <v>661</v>
      </c>
      <c r="B1682" s="126"/>
      <c r="C1682" s="127" t="s">
        <v>235</v>
      </c>
      <c r="D1682" s="121">
        <v>43117</v>
      </c>
      <c r="E1682" s="122" t="s">
        <v>3116</v>
      </c>
      <c r="F1682" s="122" t="s">
        <v>3</v>
      </c>
      <c r="G1682" s="122">
        <v>1588757</v>
      </c>
      <c r="H1682" s="126"/>
      <c r="I1682" s="130" t="s">
        <v>5162</v>
      </c>
      <c r="J1682" s="126"/>
      <c r="K1682" s="126"/>
      <c r="L1682" s="126"/>
      <c r="M1682" s="126"/>
      <c r="N1682" s="216">
        <v>0</v>
      </c>
      <c r="O1682" s="216">
        <v>12245</v>
      </c>
      <c r="P1682" s="126" t="s">
        <v>1318</v>
      </c>
    </row>
    <row r="1683" spans="1:16" ht="51">
      <c r="A1683" s="126">
        <v>25</v>
      </c>
      <c r="B1683" s="126"/>
      <c r="C1683" s="127" t="s">
        <v>695</v>
      </c>
      <c r="D1683" s="121">
        <v>43117</v>
      </c>
      <c r="E1683" s="122" t="s">
        <v>3117</v>
      </c>
      <c r="F1683" s="122" t="s">
        <v>3</v>
      </c>
      <c r="G1683" s="122">
        <v>1588780</v>
      </c>
      <c r="H1683" s="126"/>
      <c r="I1683" s="130" t="s">
        <v>5163</v>
      </c>
      <c r="J1683" s="126"/>
      <c r="K1683" s="126"/>
      <c r="L1683" s="126"/>
      <c r="M1683" s="126"/>
      <c r="N1683" s="216">
        <v>0</v>
      </c>
      <c r="O1683" s="216">
        <v>2222.7600000000002</v>
      </c>
      <c r="P1683" s="126" t="s">
        <v>1318</v>
      </c>
    </row>
    <row r="1684" spans="1:16" ht="63.75">
      <c r="A1684" s="126">
        <v>380</v>
      </c>
      <c r="B1684" s="126"/>
      <c r="C1684" s="127" t="s">
        <v>3680</v>
      </c>
      <c r="D1684" s="121">
        <v>43117</v>
      </c>
      <c r="E1684" s="122" t="s">
        <v>3118</v>
      </c>
      <c r="F1684" s="122" t="s">
        <v>3</v>
      </c>
      <c r="G1684" s="122">
        <v>1588641</v>
      </c>
      <c r="H1684" s="126"/>
      <c r="I1684" s="130" t="s">
        <v>5164</v>
      </c>
      <c r="J1684" s="126"/>
      <c r="K1684" s="126"/>
      <c r="L1684" s="126"/>
      <c r="M1684" s="126"/>
      <c r="N1684" s="216">
        <v>0</v>
      </c>
      <c r="O1684" s="216">
        <v>35</v>
      </c>
      <c r="P1684" s="126" t="s">
        <v>1318</v>
      </c>
    </row>
    <row r="1685" spans="1:16" ht="51">
      <c r="A1685" s="126">
        <v>212</v>
      </c>
      <c r="B1685" s="126"/>
      <c r="C1685" s="127" t="s">
        <v>762</v>
      </c>
      <c r="D1685" s="121">
        <v>43117</v>
      </c>
      <c r="E1685" s="122" t="s">
        <v>3119</v>
      </c>
      <c r="F1685" s="122" t="s">
        <v>3</v>
      </c>
      <c r="G1685" s="122">
        <v>1588658</v>
      </c>
      <c r="H1685" s="126"/>
      <c r="I1685" s="130" t="s">
        <v>5165</v>
      </c>
      <c r="J1685" s="126"/>
      <c r="K1685" s="126"/>
      <c r="L1685" s="126"/>
      <c r="M1685" s="126"/>
      <c r="N1685" s="216">
        <v>0</v>
      </c>
      <c r="O1685" s="216">
        <v>371</v>
      </c>
      <c r="P1685" s="126" t="s">
        <v>1318</v>
      </c>
    </row>
    <row r="1686" spans="1:16" ht="51">
      <c r="A1686" s="126" t="s">
        <v>620</v>
      </c>
      <c r="B1686" s="126"/>
      <c r="C1686" s="127" t="s">
        <v>714</v>
      </c>
      <c r="D1686" s="121">
        <v>43117</v>
      </c>
      <c r="E1686" s="122" t="s">
        <v>3120</v>
      </c>
      <c r="F1686" s="122" t="s">
        <v>3</v>
      </c>
      <c r="G1686" s="122">
        <v>1588659</v>
      </c>
      <c r="H1686" s="126"/>
      <c r="I1686" s="130" t="s">
        <v>5166</v>
      </c>
      <c r="J1686" s="126"/>
      <c r="K1686" s="126"/>
      <c r="L1686" s="126"/>
      <c r="M1686" s="126"/>
      <c r="N1686" s="216">
        <v>0</v>
      </c>
      <c r="O1686" s="216">
        <v>55</v>
      </c>
      <c r="P1686" s="126" t="s">
        <v>1318</v>
      </c>
    </row>
    <row r="1687" spans="1:16" ht="51">
      <c r="A1687" s="126">
        <v>526</v>
      </c>
      <c r="B1687" s="126"/>
      <c r="C1687" s="127" t="s">
        <v>847</v>
      </c>
      <c r="D1687" s="121">
        <v>43117</v>
      </c>
      <c r="E1687" s="122" t="s">
        <v>3121</v>
      </c>
      <c r="F1687" s="122" t="s">
        <v>3</v>
      </c>
      <c r="G1687" s="122">
        <v>1588669</v>
      </c>
      <c r="H1687" s="126"/>
      <c r="I1687" s="130" t="s">
        <v>5167</v>
      </c>
      <c r="J1687" s="126"/>
      <c r="K1687" s="126"/>
      <c r="L1687" s="126"/>
      <c r="M1687" s="126"/>
      <c r="N1687" s="216">
        <v>0</v>
      </c>
      <c r="O1687" s="216">
        <v>91</v>
      </c>
      <c r="P1687" s="126" t="s">
        <v>1318</v>
      </c>
    </row>
    <row r="1688" spans="1:16" ht="63.75">
      <c r="A1688" s="126">
        <v>221</v>
      </c>
      <c r="B1688" s="126"/>
      <c r="C1688" s="127" t="s">
        <v>764</v>
      </c>
      <c r="D1688" s="121">
        <v>43117</v>
      </c>
      <c r="E1688" s="122" t="s">
        <v>3122</v>
      </c>
      <c r="F1688" s="122" t="s">
        <v>3</v>
      </c>
      <c r="G1688" s="122">
        <v>1588673</v>
      </c>
      <c r="H1688" s="126"/>
      <c r="I1688" s="130" t="s">
        <v>5168</v>
      </c>
      <c r="J1688" s="126"/>
      <c r="K1688" s="126"/>
      <c r="L1688" s="126"/>
      <c r="M1688" s="126"/>
      <c r="N1688" s="216">
        <v>0</v>
      </c>
      <c r="O1688" s="216">
        <v>260</v>
      </c>
      <c r="P1688" s="126" t="s">
        <v>1318</v>
      </c>
    </row>
    <row r="1689" spans="1:16" ht="51">
      <c r="A1689" s="126">
        <v>20</v>
      </c>
      <c r="B1689" s="126"/>
      <c r="C1689" s="127" t="s">
        <v>694</v>
      </c>
      <c r="D1689" s="121">
        <v>43117</v>
      </c>
      <c r="E1689" s="122" t="s">
        <v>3123</v>
      </c>
      <c r="F1689" s="122" t="s">
        <v>3</v>
      </c>
      <c r="G1689" s="122">
        <v>1588680</v>
      </c>
      <c r="H1689" s="126"/>
      <c r="I1689" s="130" t="s">
        <v>5169</v>
      </c>
      <c r="J1689" s="126"/>
      <c r="K1689" s="126"/>
      <c r="L1689" s="126"/>
      <c r="M1689" s="126"/>
      <c r="N1689" s="216">
        <v>0</v>
      </c>
      <c r="O1689" s="216">
        <v>1779.58</v>
      </c>
      <c r="P1689" s="126" t="s">
        <v>1318</v>
      </c>
    </row>
    <row r="1690" spans="1:16" ht="38.25">
      <c r="A1690" s="126">
        <v>46</v>
      </c>
      <c r="B1690" s="126"/>
      <c r="C1690" s="127" t="s">
        <v>699</v>
      </c>
      <c r="D1690" s="121">
        <v>43117</v>
      </c>
      <c r="E1690" s="122" t="s">
        <v>3124</v>
      </c>
      <c r="F1690" s="122" t="s">
        <v>3</v>
      </c>
      <c r="G1690" s="122">
        <v>1588693</v>
      </c>
      <c r="H1690" s="126"/>
      <c r="I1690" s="130" t="s">
        <v>5170</v>
      </c>
      <c r="J1690" s="126"/>
      <c r="K1690" s="126"/>
      <c r="L1690" s="126"/>
      <c r="M1690" s="126"/>
      <c r="N1690" s="216">
        <v>0</v>
      </c>
      <c r="O1690" s="216">
        <v>92.88</v>
      </c>
      <c r="P1690" s="126" t="s">
        <v>1318</v>
      </c>
    </row>
    <row r="1691" spans="1:16" ht="38.25">
      <c r="A1691" s="126">
        <v>526</v>
      </c>
      <c r="B1691" s="126"/>
      <c r="C1691" s="127" t="s">
        <v>847</v>
      </c>
      <c r="D1691" s="121">
        <v>43117</v>
      </c>
      <c r="E1691" s="122" t="s">
        <v>3125</v>
      </c>
      <c r="F1691" s="122" t="s">
        <v>3</v>
      </c>
      <c r="G1691" s="122">
        <v>1588702</v>
      </c>
      <c r="H1691" s="126"/>
      <c r="I1691" s="130" t="s">
        <v>5171</v>
      </c>
      <c r="J1691" s="126"/>
      <c r="K1691" s="126"/>
      <c r="L1691" s="126"/>
      <c r="M1691" s="126"/>
      <c r="N1691" s="216">
        <v>0</v>
      </c>
      <c r="O1691" s="216">
        <v>91</v>
      </c>
      <c r="P1691" s="126" t="s">
        <v>1318</v>
      </c>
    </row>
    <row r="1692" spans="1:16" ht="51">
      <c r="A1692" s="126" t="s">
        <v>620</v>
      </c>
      <c r="B1692" s="126"/>
      <c r="C1692" s="127" t="s">
        <v>714</v>
      </c>
      <c r="D1692" s="121">
        <v>43117</v>
      </c>
      <c r="E1692" s="122" t="s">
        <v>3126</v>
      </c>
      <c r="F1692" s="122" t="s">
        <v>3</v>
      </c>
      <c r="G1692" s="122">
        <v>1588708</v>
      </c>
      <c r="H1692" s="126"/>
      <c r="I1692" s="130" t="s">
        <v>5172</v>
      </c>
      <c r="J1692" s="126"/>
      <c r="K1692" s="126"/>
      <c r="L1692" s="126"/>
      <c r="M1692" s="126"/>
      <c r="N1692" s="216">
        <v>0</v>
      </c>
      <c r="O1692" s="216">
        <v>216</v>
      </c>
      <c r="P1692" s="126" t="s">
        <v>1318</v>
      </c>
    </row>
    <row r="1693" spans="1:16" ht="38.25">
      <c r="A1693" s="126">
        <v>254</v>
      </c>
      <c r="B1693" s="126"/>
      <c r="C1693" s="127" t="s">
        <v>780</v>
      </c>
      <c r="D1693" s="121">
        <v>43117</v>
      </c>
      <c r="E1693" s="122" t="s">
        <v>3127</v>
      </c>
      <c r="F1693" s="122" t="s">
        <v>3</v>
      </c>
      <c r="G1693" s="122">
        <v>1588719</v>
      </c>
      <c r="H1693" s="126"/>
      <c r="I1693" s="130" t="s">
        <v>5173</v>
      </c>
      <c r="J1693" s="126"/>
      <c r="K1693" s="126"/>
      <c r="L1693" s="126"/>
      <c r="M1693" s="126"/>
      <c r="N1693" s="216">
        <v>0</v>
      </c>
      <c r="O1693" s="216">
        <v>15</v>
      </c>
      <c r="P1693" s="126" t="s">
        <v>1318</v>
      </c>
    </row>
    <row r="1694" spans="1:16" ht="38.25">
      <c r="A1694" s="126">
        <v>254</v>
      </c>
      <c r="B1694" s="126"/>
      <c r="C1694" s="127" t="s">
        <v>780</v>
      </c>
      <c r="D1694" s="121">
        <v>43117</v>
      </c>
      <c r="E1694" s="122" t="s">
        <v>3128</v>
      </c>
      <c r="F1694" s="122" t="s">
        <v>3</v>
      </c>
      <c r="G1694" s="122">
        <v>1588727</v>
      </c>
      <c r="H1694" s="126"/>
      <c r="I1694" s="130" t="s">
        <v>5174</v>
      </c>
      <c r="J1694" s="126"/>
      <c r="K1694" s="126"/>
      <c r="L1694" s="126"/>
      <c r="M1694" s="126"/>
      <c r="N1694" s="216">
        <v>0</v>
      </c>
      <c r="O1694" s="216">
        <v>25</v>
      </c>
      <c r="P1694" s="126" t="s">
        <v>1318</v>
      </c>
    </row>
    <row r="1695" spans="1:16" ht="38.25">
      <c r="A1695" s="126">
        <v>163</v>
      </c>
      <c r="B1695" s="126"/>
      <c r="C1695" s="127" t="s">
        <v>749</v>
      </c>
      <c r="D1695" s="121">
        <v>43117</v>
      </c>
      <c r="E1695" s="122" t="s">
        <v>3129</v>
      </c>
      <c r="F1695" s="122" t="s">
        <v>3</v>
      </c>
      <c r="G1695" s="122">
        <v>1588736</v>
      </c>
      <c r="H1695" s="126"/>
      <c r="I1695" s="130" t="s">
        <v>5175</v>
      </c>
      <c r="J1695" s="126"/>
      <c r="K1695" s="126"/>
      <c r="L1695" s="126"/>
      <c r="M1695" s="126"/>
      <c r="N1695" s="216">
        <v>0</v>
      </c>
      <c r="O1695" s="216">
        <v>353</v>
      </c>
      <c r="P1695" s="126" t="s">
        <v>1318</v>
      </c>
    </row>
    <row r="1696" spans="1:16" ht="38.25">
      <c r="A1696" s="126">
        <v>254</v>
      </c>
      <c r="B1696" s="126"/>
      <c r="C1696" s="127" t="s">
        <v>780</v>
      </c>
      <c r="D1696" s="121">
        <v>43117</v>
      </c>
      <c r="E1696" s="122" t="s">
        <v>3130</v>
      </c>
      <c r="F1696" s="122" t="s">
        <v>3</v>
      </c>
      <c r="G1696" s="122">
        <v>1588753</v>
      </c>
      <c r="H1696" s="126"/>
      <c r="I1696" s="130" t="s">
        <v>1423</v>
      </c>
      <c r="J1696" s="126"/>
      <c r="K1696" s="126"/>
      <c r="L1696" s="126"/>
      <c r="M1696" s="126"/>
      <c r="N1696" s="216">
        <v>0</v>
      </c>
      <c r="O1696" s="216">
        <v>50</v>
      </c>
      <c r="P1696" s="126" t="s">
        <v>1318</v>
      </c>
    </row>
    <row r="1697" spans="1:16" ht="51">
      <c r="A1697" s="126">
        <v>290</v>
      </c>
      <c r="B1697" s="126"/>
      <c r="C1697" s="127" t="s">
        <v>794</v>
      </c>
      <c r="D1697" s="121">
        <v>43117</v>
      </c>
      <c r="E1697" s="122" t="s">
        <v>3131</v>
      </c>
      <c r="F1697" s="122" t="s">
        <v>3</v>
      </c>
      <c r="G1697" s="122">
        <v>1588789</v>
      </c>
      <c r="H1697" s="126"/>
      <c r="I1697" s="130" t="s">
        <v>5176</v>
      </c>
      <c r="J1697" s="126"/>
      <c r="K1697" s="126"/>
      <c r="L1697" s="126"/>
      <c r="M1697" s="126"/>
      <c r="N1697" s="216">
        <v>0</v>
      </c>
      <c r="O1697" s="216">
        <v>937</v>
      </c>
      <c r="P1697" s="126" t="s">
        <v>1318</v>
      </c>
    </row>
    <row r="1698" spans="1:16" ht="51">
      <c r="A1698" s="126">
        <v>526</v>
      </c>
      <c r="B1698" s="126"/>
      <c r="C1698" s="127" t="s">
        <v>847</v>
      </c>
      <c r="D1698" s="121">
        <v>43117</v>
      </c>
      <c r="E1698" s="122" t="s">
        <v>3132</v>
      </c>
      <c r="F1698" s="122" t="s">
        <v>3</v>
      </c>
      <c r="G1698" s="122">
        <v>1588818</v>
      </c>
      <c r="H1698" s="126"/>
      <c r="I1698" s="130" t="s">
        <v>5177</v>
      </c>
      <c r="J1698" s="126"/>
      <c r="K1698" s="126"/>
      <c r="L1698" s="126"/>
      <c r="M1698" s="126"/>
      <c r="N1698" s="216">
        <v>0</v>
      </c>
      <c r="O1698" s="216">
        <v>91</v>
      </c>
      <c r="P1698" s="126" t="s">
        <v>1318</v>
      </c>
    </row>
    <row r="1699" spans="1:16" ht="51">
      <c r="A1699" s="126" t="s">
        <v>620</v>
      </c>
      <c r="B1699" s="126"/>
      <c r="C1699" s="127" t="s">
        <v>714</v>
      </c>
      <c r="D1699" s="121">
        <v>43117</v>
      </c>
      <c r="E1699" s="122" t="s">
        <v>3133</v>
      </c>
      <c r="F1699" s="122" t="s">
        <v>3</v>
      </c>
      <c r="G1699" s="122">
        <v>1588835</v>
      </c>
      <c r="H1699" s="126"/>
      <c r="I1699" s="130" t="s">
        <v>5178</v>
      </c>
      <c r="J1699" s="126"/>
      <c r="K1699" s="126"/>
      <c r="L1699" s="126"/>
      <c r="M1699" s="126"/>
      <c r="N1699" s="216">
        <v>0</v>
      </c>
      <c r="O1699" s="216">
        <v>850</v>
      </c>
      <c r="P1699" s="126" t="s">
        <v>1318</v>
      </c>
    </row>
    <row r="1700" spans="1:16" ht="51">
      <c r="A1700" s="126" t="s">
        <v>620</v>
      </c>
      <c r="B1700" s="126"/>
      <c r="C1700" s="127" t="s">
        <v>714</v>
      </c>
      <c r="D1700" s="121">
        <v>43117</v>
      </c>
      <c r="E1700" s="122" t="s">
        <v>3134</v>
      </c>
      <c r="F1700" s="122" t="s">
        <v>3</v>
      </c>
      <c r="G1700" s="122">
        <v>1588838</v>
      </c>
      <c r="H1700" s="126"/>
      <c r="I1700" s="130" t="s">
        <v>5179</v>
      </c>
      <c r="J1700" s="126"/>
      <c r="K1700" s="126"/>
      <c r="L1700" s="126"/>
      <c r="M1700" s="126"/>
      <c r="N1700" s="216">
        <v>0</v>
      </c>
      <c r="O1700" s="216">
        <v>851.14</v>
      </c>
      <c r="P1700" s="126" t="s">
        <v>1318</v>
      </c>
    </row>
    <row r="1701" spans="1:16" ht="38.25">
      <c r="A1701" s="126">
        <v>526</v>
      </c>
      <c r="B1701" s="126"/>
      <c r="C1701" s="127" t="s">
        <v>847</v>
      </c>
      <c r="D1701" s="121">
        <v>43117</v>
      </c>
      <c r="E1701" s="122" t="s">
        <v>3135</v>
      </c>
      <c r="F1701" s="122" t="s">
        <v>3</v>
      </c>
      <c r="G1701" s="122">
        <v>1588869</v>
      </c>
      <c r="H1701" s="126"/>
      <c r="I1701" s="130" t="s">
        <v>5180</v>
      </c>
      <c r="J1701" s="126"/>
      <c r="K1701" s="126"/>
      <c r="L1701" s="126"/>
      <c r="M1701" s="126"/>
      <c r="N1701" s="216">
        <v>0</v>
      </c>
      <c r="O1701" s="216">
        <v>91</v>
      </c>
      <c r="P1701" s="126" t="s">
        <v>1318</v>
      </c>
    </row>
    <row r="1702" spans="1:16" ht="38.25">
      <c r="A1702" s="126">
        <v>20</v>
      </c>
      <c r="B1702" s="126"/>
      <c r="C1702" s="127" t="s">
        <v>694</v>
      </c>
      <c r="D1702" s="121">
        <v>43117</v>
      </c>
      <c r="E1702" s="122" t="s">
        <v>3136</v>
      </c>
      <c r="F1702" s="122" t="s">
        <v>3</v>
      </c>
      <c r="G1702" s="122">
        <v>1588871</v>
      </c>
      <c r="H1702" s="126"/>
      <c r="I1702" s="130" t="s">
        <v>5181</v>
      </c>
      <c r="J1702" s="126"/>
      <c r="K1702" s="126"/>
      <c r="L1702" s="126"/>
      <c r="M1702" s="126"/>
      <c r="N1702" s="216">
        <v>0</v>
      </c>
      <c r="O1702" s="216">
        <v>1600</v>
      </c>
      <c r="P1702" s="126" t="s">
        <v>1318</v>
      </c>
    </row>
    <row r="1703" spans="1:16" ht="51">
      <c r="A1703" s="126" t="s">
        <v>620</v>
      </c>
      <c r="B1703" s="126"/>
      <c r="C1703" s="127" t="s">
        <v>714</v>
      </c>
      <c r="D1703" s="121">
        <v>43117</v>
      </c>
      <c r="E1703" s="122" t="s">
        <v>3137</v>
      </c>
      <c r="F1703" s="122" t="s">
        <v>3</v>
      </c>
      <c r="G1703" s="122">
        <v>1588875</v>
      </c>
      <c r="H1703" s="126"/>
      <c r="I1703" s="130" t="s">
        <v>5182</v>
      </c>
      <c r="J1703" s="126"/>
      <c r="K1703" s="126"/>
      <c r="L1703" s="126"/>
      <c r="M1703" s="126"/>
      <c r="N1703" s="216">
        <v>0</v>
      </c>
      <c r="O1703" s="216">
        <v>696</v>
      </c>
      <c r="P1703" s="126" t="s">
        <v>1318</v>
      </c>
    </row>
    <row r="1704" spans="1:16" ht="63.75">
      <c r="A1704" s="126">
        <v>41</v>
      </c>
      <c r="B1704" s="126"/>
      <c r="C1704" s="127" t="s">
        <v>698</v>
      </c>
      <c r="D1704" s="121">
        <v>43117</v>
      </c>
      <c r="E1704" s="122" t="s">
        <v>3138</v>
      </c>
      <c r="F1704" s="122" t="s">
        <v>3</v>
      </c>
      <c r="G1704" s="122">
        <v>1588886</v>
      </c>
      <c r="H1704" s="126"/>
      <c r="I1704" s="130" t="s">
        <v>5183</v>
      </c>
      <c r="J1704" s="126"/>
      <c r="K1704" s="126"/>
      <c r="L1704" s="126"/>
      <c r="M1704" s="126"/>
      <c r="N1704" s="216">
        <v>0</v>
      </c>
      <c r="O1704" s="216">
        <v>100.6</v>
      </c>
      <c r="P1704" s="126" t="s">
        <v>1318</v>
      </c>
    </row>
    <row r="1705" spans="1:16" ht="51">
      <c r="A1705" s="126">
        <v>78</v>
      </c>
      <c r="B1705" s="126"/>
      <c r="C1705" s="127" t="s">
        <v>1345</v>
      </c>
      <c r="D1705" s="121">
        <v>43117</v>
      </c>
      <c r="E1705" s="122" t="s">
        <v>3139</v>
      </c>
      <c r="F1705" s="122" t="s">
        <v>3</v>
      </c>
      <c r="G1705" s="122">
        <v>1588904</v>
      </c>
      <c r="H1705" s="126"/>
      <c r="I1705" s="130" t="s">
        <v>5184</v>
      </c>
      <c r="J1705" s="126"/>
      <c r="K1705" s="126"/>
      <c r="L1705" s="126"/>
      <c r="M1705" s="126"/>
      <c r="N1705" s="216">
        <v>0</v>
      </c>
      <c r="O1705" s="216">
        <v>180</v>
      </c>
      <c r="P1705" s="126" t="s">
        <v>1318</v>
      </c>
    </row>
    <row r="1706" spans="1:16" ht="38.25">
      <c r="A1706" s="126">
        <v>254</v>
      </c>
      <c r="B1706" s="126"/>
      <c r="C1706" s="127" t="s">
        <v>780</v>
      </c>
      <c r="D1706" s="121">
        <v>43117</v>
      </c>
      <c r="E1706" s="122" t="s">
        <v>3140</v>
      </c>
      <c r="F1706" s="122" t="s">
        <v>3</v>
      </c>
      <c r="G1706" s="122">
        <v>1588905</v>
      </c>
      <c r="H1706" s="126"/>
      <c r="I1706" s="130" t="s">
        <v>1427</v>
      </c>
      <c r="J1706" s="126"/>
      <c r="K1706" s="126"/>
      <c r="L1706" s="126"/>
      <c r="M1706" s="126"/>
      <c r="N1706" s="216">
        <v>0</v>
      </c>
      <c r="O1706" s="216">
        <v>30</v>
      </c>
      <c r="P1706" s="126" t="s">
        <v>1318</v>
      </c>
    </row>
    <row r="1707" spans="1:16" ht="38.25">
      <c r="A1707" s="126">
        <v>254</v>
      </c>
      <c r="B1707" s="126"/>
      <c r="C1707" s="127" t="s">
        <v>780</v>
      </c>
      <c r="D1707" s="121">
        <v>43117</v>
      </c>
      <c r="E1707" s="122" t="s">
        <v>3141</v>
      </c>
      <c r="F1707" s="122" t="s">
        <v>3</v>
      </c>
      <c r="G1707" s="122">
        <v>1588906</v>
      </c>
      <c r="H1707" s="126"/>
      <c r="I1707" s="130" t="s">
        <v>5185</v>
      </c>
      <c r="J1707" s="126"/>
      <c r="K1707" s="126"/>
      <c r="L1707" s="126"/>
      <c r="M1707" s="126"/>
      <c r="N1707" s="216">
        <v>0</v>
      </c>
      <c r="O1707" s="216">
        <v>30</v>
      </c>
      <c r="P1707" s="126" t="s">
        <v>1318</v>
      </c>
    </row>
    <row r="1708" spans="1:16" ht="38.25">
      <c r="A1708" s="126">
        <v>254</v>
      </c>
      <c r="B1708" s="126"/>
      <c r="C1708" s="127" t="s">
        <v>780</v>
      </c>
      <c r="D1708" s="121">
        <v>43117</v>
      </c>
      <c r="E1708" s="122" t="s">
        <v>3142</v>
      </c>
      <c r="F1708" s="122" t="s">
        <v>3</v>
      </c>
      <c r="G1708" s="122">
        <v>1588907</v>
      </c>
      <c r="H1708" s="126"/>
      <c r="I1708" s="130" t="s">
        <v>5186</v>
      </c>
      <c r="J1708" s="126"/>
      <c r="K1708" s="126"/>
      <c r="L1708" s="126"/>
      <c r="M1708" s="126"/>
      <c r="N1708" s="216">
        <v>0</v>
      </c>
      <c r="O1708" s="216">
        <v>30</v>
      </c>
      <c r="P1708" s="126" t="s">
        <v>1318</v>
      </c>
    </row>
    <row r="1709" spans="1:16" ht="51">
      <c r="A1709" s="126">
        <v>526</v>
      </c>
      <c r="B1709" s="126"/>
      <c r="C1709" s="127" t="s">
        <v>847</v>
      </c>
      <c r="D1709" s="121">
        <v>43117</v>
      </c>
      <c r="E1709" s="122" t="s">
        <v>3143</v>
      </c>
      <c r="F1709" s="122" t="s">
        <v>3</v>
      </c>
      <c r="G1709" s="122">
        <v>1588908</v>
      </c>
      <c r="H1709" s="126"/>
      <c r="I1709" s="130" t="s">
        <v>5187</v>
      </c>
      <c r="J1709" s="126"/>
      <c r="K1709" s="126"/>
      <c r="L1709" s="126"/>
      <c r="M1709" s="126"/>
      <c r="N1709" s="216">
        <v>0</v>
      </c>
      <c r="O1709" s="216">
        <v>91</v>
      </c>
      <c r="P1709" s="126" t="s">
        <v>1318</v>
      </c>
    </row>
    <row r="1710" spans="1:16" ht="38.25">
      <c r="A1710" s="126">
        <v>254</v>
      </c>
      <c r="B1710" s="126"/>
      <c r="C1710" s="127" t="s">
        <v>780</v>
      </c>
      <c r="D1710" s="121">
        <v>43117</v>
      </c>
      <c r="E1710" s="122" t="s">
        <v>3144</v>
      </c>
      <c r="F1710" s="122" t="s">
        <v>3</v>
      </c>
      <c r="G1710" s="122">
        <v>1588909</v>
      </c>
      <c r="H1710" s="126"/>
      <c r="I1710" s="130" t="s">
        <v>5188</v>
      </c>
      <c r="J1710" s="126"/>
      <c r="K1710" s="126"/>
      <c r="L1710" s="126"/>
      <c r="M1710" s="126"/>
      <c r="N1710" s="216">
        <v>0</v>
      </c>
      <c r="O1710" s="216">
        <v>30</v>
      </c>
      <c r="P1710" s="126" t="s">
        <v>1318</v>
      </c>
    </row>
    <row r="1711" spans="1:16" ht="38.25">
      <c r="A1711" s="126">
        <v>254</v>
      </c>
      <c r="B1711" s="126"/>
      <c r="C1711" s="127" t="s">
        <v>780</v>
      </c>
      <c r="D1711" s="121">
        <v>43117</v>
      </c>
      <c r="E1711" s="122" t="s">
        <v>3145</v>
      </c>
      <c r="F1711" s="122" t="s">
        <v>3</v>
      </c>
      <c r="G1711" s="122">
        <v>1588910</v>
      </c>
      <c r="H1711" s="126"/>
      <c r="I1711" s="130" t="s">
        <v>5189</v>
      </c>
      <c r="J1711" s="126"/>
      <c r="K1711" s="126"/>
      <c r="L1711" s="126"/>
      <c r="M1711" s="126"/>
      <c r="N1711" s="216">
        <v>0</v>
      </c>
      <c r="O1711" s="216">
        <v>30</v>
      </c>
      <c r="P1711" s="126" t="s">
        <v>1318</v>
      </c>
    </row>
    <row r="1712" spans="1:16" ht="38.25">
      <c r="A1712" s="126">
        <v>254</v>
      </c>
      <c r="B1712" s="126"/>
      <c r="C1712" s="127" t="s">
        <v>780</v>
      </c>
      <c r="D1712" s="121">
        <v>43117</v>
      </c>
      <c r="E1712" s="122" t="s">
        <v>3146</v>
      </c>
      <c r="F1712" s="122" t="s">
        <v>3</v>
      </c>
      <c r="G1712" s="122">
        <v>1588912</v>
      </c>
      <c r="H1712" s="126"/>
      <c r="I1712" s="130" t="s">
        <v>5190</v>
      </c>
      <c r="J1712" s="126"/>
      <c r="K1712" s="126"/>
      <c r="L1712" s="126"/>
      <c r="M1712" s="126"/>
      <c r="N1712" s="216">
        <v>0</v>
      </c>
      <c r="O1712" s="216">
        <v>70</v>
      </c>
      <c r="P1712" s="126" t="s">
        <v>1318</v>
      </c>
    </row>
    <row r="1713" spans="1:16" ht="51">
      <c r="A1713" s="126" t="s">
        <v>620</v>
      </c>
      <c r="B1713" s="126"/>
      <c r="C1713" s="127" t="s">
        <v>714</v>
      </c>
      <c r="D1713" s="121">
        <v>43117</v>
      </c>
      <c r="E1713" s="122" t="s">
        <v>3147</v>
      </c>
      <c r="F1713" s="122" t="s">
        <v>3</v>
      </c>
      <c r="G1713" s="122">
        <v>1588917</v>
      </c>
      <c r="H1713" s="126"/>
      <c r="I1713" s="130" t="s">
        <v>5191</v>
      </c>
      <c r="J1713" s="126"/>
      <c r="K1713" s="126"/>
      <c r="L1713" s="126"/>
      <c r="M1713" s="126"/>
      <c r="N1713" s="216">
        <v>0</v>
      </c>
      <c r="O1713" s="216">
        <v>39.19</v>
      </c>
      <c r="P1713" s="126" t="s">
        <v>1318</v>
      </c>
    </row>
    <row r="1714" spans="1:16" ht="51">
      <c r="A1714" s="126">
        <v>682</v>
      </c>
      <c r="B1714" s="126"/>
      <c r="C1714" s="127" t="s">
        <v>868</v>
      </c>
      <c r="D1714" s="121">
        <v>43117</v>
      </c>
      <c r="E1714" s="122" t="s">
        <v>3148</v>
      </c>
      <c r="F1714" s="122" t="s">
        <v>3</v>
      </c>
      <c r="G1714" s="122">
        <v>1588923</v>
      </c>
      <c r="H1714" s="126"/>
      <c r="I1714" s="130" t="s">
        <v>5192</v>
      </c>
      <c r="J1714" s="126"/>
      <c r="K1714" s="126"/>
      <c r="L1714" s="126"/>
      <c r="M1714" s="126"/>
      <c r="N1714" s="216">
        <v>0</v>
      </c>
      <c r="O1714" s="216">
        <v>130.84</v>
      </c>
      <c r="P1714" s="126" t="s">
        <v>1318</v>
      </c>
    </row>
    <row r="1715" spans="1:16" ht="51">
      <c r="A1715" s="126">
        <v>592</v>
      </c>
      <c r="B1715" s="126"/>
      <c r="C1715" s="127" t="s">
        <v>863</v>
      </c>
      <c r="D1715" s="121">
        <v>43117</v>
      </c>
      <c r="E1715" s="122" t="s">
        <v>3149</v>
      </c>
      <c r="F1715" s="122" t="s">
        <v>3</v>
      </c>
      <c r="G1715" s="122">
        <v>1588940</v>
      </c>
      <c r="H1715" s="126"/>
      <c r="I1715" s="130" t="s">
        <v>5193</v>
      </c>
      <c r="J1715" s="126"/>
      <c r="K1715" s="126"/>
      <c r="L1715" s="126"/>
      <c r="M1715" s="126"/>
      <c r="N1715" s="216">
        <v>0</v>
      </c>
      <c r="O1715" s="216">
        <v>51</v>
      </c>
      <c r="P1715" s="126" t="s">
        <v>1318</v>
      </c>
    </row>
    <row r="1716" spans="1:16" ht="38.25">
      <c r="A1716" s="126">
        <v>206</v>
      </c>
      <c r="B1716" s="126"/>
      <c r="C1716" s="127" t="s">
        <v>759</v>
      </c>
      <c r="D1716" s="121">
        <v>43117</v>
      </c>
      <c r="E1716" s="122" t="s">
        <v>3150</v>
      </c>
      <c r="F1716" s="122" t="s">
        <v>3</v>
      </c>
      <c r="G1716" s="122">
        <v>1588962</v>
      </c>
      <c r="H1716" s="126"/>
      <c r="I1716" s="130" t="s">
        <v>5194</v>
      </c>
      <c r="J1716" s="126"/>
      <c r="K1716" s="126"/>
      <c r="L1716" s="126"/>
      <c r="M1716" s="126"/>
      <c r="N1716" s="216">
        <v>0</v>
      </c>
      <c r="O1716" s="216">
        <v>10</v>
      </c>
      <c r="P1716" s="126" t="s">
        <v>1318</v>
      </c>
    </row>
    <row r="1717" spans="1:16" ht="51">
      <c r="A1717" s="126">
        <v>578</v>
      </c>
      <c r="B1717" s="126"/>
      <c r="C1717" s="127" t="s">
        <v>854</v>
      </c>
      <c r="D1717" s="121">
        <v>43118</v>
      </c>
      <c r="E1717" s="122" t="s">
        <v>3151</v>
      </c>
      <c r="F1717" s="122" t="s">
        <v>3</v>
      </c>
      <c r="G1717" s="122">
        <v>1589110</v>
      </c>
      <c r="H1717" s="126"/>
      <c r="I1717" s="130" t="s">
        <v>5195</v>
      </c>
      <c r="J1717" s="126"/>
      <c r="K1717" s="126"/>
      <c r="L1717" s="126"/>
      <c r="M1717" s="126"/>
      <c r="N1717" s="216">
        <v>0</v>
      </c>
      <c r="O1717" s="216">
        <v>404.48</v>
      </c>
      <c r="P1717" s="126" t="s">
        <v>1318</v>
      </c>
    </row>
    <row r="1718" spans="1:16" ht="51">
      <c r="A1718" s="126">
        <v>578</v>
      </c>
      <c r="B1718" s="126"/>
      <c r="C1718" s="127" t="s">
        <v>854</v>
      </c>
      <c r="D1718" s="121">
        <v>43118</v>
      </c>
      <c r="E1718" s="122" t="s">
        <v>3152</v>
      </c>
      <c r="F1718" s="122" t="s">
        <v>3</v>
      </c>
      <c r="G1718" s="122">
        <v>1589111</v>
      </c>
      <c r="H1718" s="126"/>
      <c r="I1718" s="130" t="s">
        <v>5196</v>
      </c>
      <c r="J1718" s="126"/>
      <c r="K1718" s="126"/>
      <c r="L1718" s="126"/>
      <c r="M1718" s="126"/>
      <c r="N1718" s="216">
        <v>0</v>
      </c>
      <c r="O1718" s="216">
        <v>148.4</v>
      </c>
      <c r="P1718" s="126" t="s">
        <v>1318</v>
      </c>
    </row>
    <row r="1719" spans="1:16" ht="51">
      <c r="A1719" s="126">
        <v>578</v>
      </c>
      <c r="B1719" s="126"/>
      <c r="C1719" s="127" t="s">
        <v>854</v>
      </c>
      <c r="D1719" s="121">
        <v>43118</v>
      </c>
      <c r="E1719" s="122" t="s">
        <v>3153</v>
      </c>
      <c r="F1719" s="122" t="s">
        <v>3</v>
      </c>
      <c r="G1719" s="122">
        <v>1589113</v>
      </c>
      <c r="H1719" s="126"/>
      <c r="I1719" s="130" t="s">
        <v>5197</v>
      </c>
      <c r="J1719" s="126"/>
      <c r="K1719" s="126"/>
      <c r="L1719" s="126"/>
      <c r="M1719" s="126"/>
      <c r="N1719" s="216">
        <v>0</v>
      </c>
      <c r="O1719" s="216">
        <v>1225.31</v>
      </c>
      <c r="P1719" s="126" t="s">
        <v>1318</v>
      </c>
    </row>
    <row r="1720" spans="1:16" ht="51">
      <c r="A1720" s="126">
        <v>513</v>
      </c>
      <c r="B1720" s="126"/>
      <c r="C1720" s="127" t="s">
        <v>201</v>
      </c>
      <c r="D1720" s="121">
        <v>43118</v>
      </c>
      <c r="E1720" s="122" t="s">
        <v>3154</v>
      </c>
      <c r="F1720" s="122" t="s">
        <v>3</v>
      </c>
      <c r="G1720" s="122">
        <v>1589116</v>
      </c>
      <c r="H1720" s="126"/>
      <c r="I1720" s="130" t="s">
        <v>5198</v>
      </c>
      <c r="J1720" s="126"/>
      <c r="K1720" s="126"/>
      <c r="L1720" s="126"/>
      <c r="M1720" s="126"/>
      <c r="N1720" s="216">
        <v>0</v>
      </c>
      <c r="O1720" s="216">
        <v>2296.91</v>
      </c>
      <c r="P1720" s="126" t="s">
        <v>1318</v>
      </c>
    </row>
    <row r="1721" spans="1:16" ht="51">
      <c r="A1721" s="126">
        <v>46</v>
      </c>
      <c r="B1721" s="126"/>
      <c r="C1721" s="127" t="s">
        <v>699</v>
      </c>
      <c r="D1721" s="121">
        <v>43118</v>
      </c>
      <c r="E1721" s="122" t="s">
        <v>3155</v>
      </c>
      <c r="F1721" s="122" t="s">
        <v>3</v>
      </c>
      <c r="G1721" s="122">
        <v>1589133</v>
      </c>
      <c r="H1721" s="126"/>
      <c r="I1721" s="130" t="s">
        <v>5199</v>
      </c>
      <c r="J1721" s="126"/>
      <c r="K1721" s="126"/>
      <c r="L1721" s="126"/>
      <c r="M1721" s="126"/>
      <c r="N1721" s="216">
        <v>0</v>
      </c>
      <c r="O1721" s="216">
        <v>5813.52</v>
      </c>
      <c r="P1721" s="126" t="s">
        <v>1318</v>
      </c>
    </row>
    <row r="1722" spans="1:16" ht="51">
      <c r="A1722" s="126">
        <v>523</v>
      </c>
      <c r="B1722" s="126"/>
      <c r="C1722" s="127" t="s">
        <v>846</v>
      </c>
      <c r="D1722" s="121">
        <v>43118</v>
      </c>
      <c r="E1722" s="122" t="s">
        <v>3156</v>
      </c>
      <c r="F1722" s="122" t="s">
        <v>3</v>
      </c>
      <c r="G1722" s="122">
        <v>1589137</v>
      </c>
      <c r="H1722" s="126"/>
      <c r="I1722" s="130" t="s">
        <v>5200</v>
      </c>
      <c r="J1722" s="126"/>
      <c r="K1722" s="126"/>
      <c r="L1722" s="126"/>
      <c r="M1722" s="126"/>
      <c r="N1722" s="216">
        <v>0</v>
      </c>
      <c r="O1722" s="216">
        <v>19728.560000000001</v>
      </c>
      <c r="P1722" s="126" t="s">
        <v>1318</v>
      </c>
    </row>
    <row r="1723" spans="1:16" ht="51">
      <c r="A1723" s="126">
        <v>523</v>
      </c>
      <c r="B1723" s="126"/>
      <c r="C1723" s="127" t="s">
        <v>846</v>
      </c>
      <c r="D1723" s="121">
        <v>43118</v>
      </c>
      <c r="E1723" s="122" t="s">
        <v>3157</v>
      </c>
      <c r="F1723" s="122" t="s">
        <v>3</v>
      </c>
      <c r="G1723" s="122">
        <v>1589139</v>
      </c>
      <c r="H1723" s="126"/>
      <c r="I1723" s="130" t="s">
        <v>5201</v>
      </c>
      <c r="J1723" s="126"/>
      <c r="K1723" s="126"/>
      <c r="L1723" s="126"/>
      <c r="M1723" s="126"/>
      <c r="N1723" s="216">
        <v>0</v>
      </c>
      <c r="O1723" s="216">
        <v>15759.6</v>
      </c>
      <c r="P1723" s="126" t="s">
        <v>1318</v>
      </c>
    </row>
    <row r="1724" spans="1:16" ht="51">
      <c r="A1724" s="126" t="s">
        <v>620</v>
      </c>
      <c r="B1724" s="126"/>
      <c r="C1724" s="127" t="s">
        <v>714</v>
      </c>
      <c r="D1724" s="121">
        <v>43118</v>
      </c>
      <c r="E1724" s="122" t="s">
        <v>3158</v>
      </c>
      <c r="F1724" s="122" t="s">
        <v>3</v>
      </c>
      <c r="G1724" s="122">
        <v>1589144</v>
      </c>
      <c r="H1724" s="126"/>
      <c r="I1724" s="130" t="s">
        <v>5202</v>
      </c>
      <c r="J1724" s="126"/>
      <c r="K1724" s="126"/>
      <c r="L1724" s="126"/>
      <c r="M1724" s="126"/>
      <c r="N1724" s="216">
        <v>0</v>
      </c>
      <c r="O1724" s="216">
        <v>6983.85</v>
      </c>
      <c r="P1724" s="126" t="s">
        <v>1318</v>
      </c>
    </row>
    <row r="1725" spans="1:16" ht="51">
      <c r="A1725" s="126" t="s">
        <v>620</v>
      </c>
      <c r="B1725" s="126"/>
      <c r="C1725" s="127" t="s">
        <v>714</v>
      </c>
      <c r="D1725" s="121">
        <v>43118</v>
      </c>
      <c r="E1725" s="122" t="s">
        <v>3159</v>
      </c>
      <c r="F1725" s="122" t="s">
        <v>3</v>
      </c>
      <c r="G1725" s="122">
        <v>1589147</v>
      </c>
      <c r="H1725" s="126"/>
      <c r="I1725" s="130" t="s">
        <v>5203</v>
      </c>
      <c r="J1725" s="126"/>
      <c r="K1725" s="126"/>
      <c r="L1725" s="126"/>
      <c r="M1725" s="126"/>
      <c r="N1725" s="216">
        <v>0</v>
      </c>
      <c r="O1725" s="216">
        <v>92.34</v>
      </c>
      <c r="P1725" s="126" t="s">
        <v>1318</v>
      </c>
    </row>
    <row r="1726" spans="1:16" ht="51">
      <c r="A1726" s="126">
        <v>523</v>
      </c>
      <c r="B1726" s="126"/>
      <c r="C1726" s="127" t="s">
        <v>846</v>
      </c>
      <c r="D1726" s="121">
        <v>43118</v>
      </c>
      <c r="E1726" s="122" t="s">
        <v>3160</v>
      </c>
      <c r="F1726" s="122" t="s">
        <v>3</v>
      </c>
      <c r="G1726" s="122">
        <v>1589154</v>
      </c>
      <c r="H1726" s="126"/>
      <c r="I1726" s="130" t="s">
        <v>5204</v>
      </c>
      <c r="J1726" s="126"/>
      <c r="K1726" s="126"/>
      <c r="L1726" s="126"/>
      <c r="M1726" s="126"/>
      <c r="N1726" s="216">
        <v>0</v>
      </c>
      <c r="O1726" s="216">
        <v>690</v>
      </c>
      <c r="P1726" s="126" t="s">
        <v>1318</v>
      </c>
    </row>
    <row r="1727" spans="1:16" ht="51">
      <c r="A1727" s="126">
        <v>523</v>
      </c>
      <c r="B1727" s="126"/>
      <c r="C1727" s="127" t="s">
        <v>846</v>
      </c>
      <c r="D1727" s="121">
        <v>43118</v>
      </c>
      <c r="E1727" s="122" t="s">
        <v>3161</v>
      </c>
      <c r="F1727" s="122" t="s">
        <v>3</v>
      </c>
      <c r="G1727" s="122">
        <v>1589156</v>
      </c>
      <c r="H1727" s="126"/>
      <c r="I1727" s="130" t="s">
        <v>5205</v>
      </c>
      <c r="J1727" s="126"/>
      <c r="K1727" s="126"/>
      <c r="L1727" s="126"/>
      <c r="M1727" s="126"/>
      <c r="N1727" s="216">
        <v>0</v>
      </c>
      <c r="O1727" s="216">
        <v>345</v>
      </c>
      <c r="P1727" s="126" t="s">
        <v>1318</v>
      </c>
    </row>
    <row r="1728" spans="1:16" ht="51">
      <c r="A1728" s="126">
        <v>578</v>
      </c>
      <c r="B1728" s="126"/>
      <c r="C1728" s="127" t="s">
        <v>854</v>
      </c>
      <c r="D1728" s="121">
        <v>43118</v>
      </c>
      <c r="E1728" s="122" t="s">
        <v>3162</v>
      </c>
      <c r="F1728" s="122" t="s">
        <v>3</v>
      </c>
      <c r="G1728" s="122">
        <v>1589217</v>
      </c>
      <c r="H1728" s="126"/>
      <c r="I1728" s="130" t="s">
        <v>5206</v>
      </c>
      <c r="J1728" s="126"/>
      <c r="K1728" s="126"/>
      <c r="L1728" s="126"/>
      <c r="M1728" s="126"/>
      <c r="N1728" s="216">
        <v>0</v>
      </c>
      <c r="O1728" s="216">
        <v>2205.9</v>
      </c>
      <c r="P1728" s="126" t="s">
        <v>1318</v>
      </c>
    </row>
    <row r="1729" spans="1:16" ht="51">
      <c r="A1729" s="126">
        <v>578</v>
      </c>
      <c r="B1729" s="126"/>
      <c r="C1729" s="127" t="s">
        <v>854</v>
      </c>
      <c r="D1729" s="121">
        <v>43118</v>
      </c>
      <c r="E1729" s="122" t="s">
        <v>3163</v>
      </c>
      <c r="F1729" s="122" t="s">
        <v>3</v>
      </c>
      <c r="G1729" s="122">
        <v>1589220</v>
      </c>
      <c r="H1729" s="126"/>
      <c r="I1729" s="130" t="s">
        <v>5207</v>
      </c>
      <c r="J1729" s="126"/>
      <c r="K1729" s="126"/>
      <c r="L1729" s="126"/>
      <c r="M1729" s="126"/>
      <c r="N1729" s="216">
        <v>0</v>
      </c>
      <c r="O1729" s="216">
        <v>134.4</v>
      </c>
      <c r="P1729" s="126" t="s">
        <v>1318</v>
      </c>
    </row>
    <row r="1730" spans="1:16" ht="51">
      <c r="A1730" s="126">
        <v>578</v>
      </c>
      <c r="B1730" s="126"/>
      <c r="C1730" s="127" t="s">
        <v>854</v>
      </c>
      <c r="D1730" s="121">
        <v>43118</v>
      </c>
      <c r="E1730" s="122" t="s">
        <v>3164</v>
      </c>
      <c r="F1730" s="122" t="s">
        <v>3</v>
      </c>
      <c r="G1730" s="122">
        <v>1589222</v>
      </c>
      <c r="H1730" s="126"/>
      <c r="I1730" s="130" t="s">
        <v>5208</v>
      </c>
      <c r="J1730" s="126"/>
      <c r="K1730" s="126"/>
      <c r="L1730" s="126"/>
      <c r="M1730" s="126"/>
      <c r="N1730" s="216">
        <v>0</v>
      </c>
      <c r="O1730" s="216">
        <v>430</v>
      </c>
      <c r="P1730" s="126" t="s">
        <v>1318</v>
      </c>
    </row>
    <row r="1731" spans="1:16" ht="38.25">
      <c r="A1731" s="126">
        <v>526</v>
      </c>
      <c r="B1731" s="126"/>
      <c r="C1731" s="127" t="s">
        <v>847</v>
      </c>
      <c r="D1731" s="121">
        <v>43118</v>
      </c>
      <c r="E1731" s="122" t="s">
        <v>3165</v>
      </c>
      <c r="F1731" s="122" t="s">
        <v>3</v>
      </c>
      <c r="G1731" s="122">
        <v>1589078</v>
      </c>
      <c r="H1731" s="126"/>
      <c r="I1731" s="130" t="s">
        <v>5209</v>
      </c>
      <c r="J1731" s="126"/>
      <c r="K1731" s="126"/>
      <c r="L1731" s="126"/>
      <c r="M1731" s="126"/>
      <c r="N1731" s="216">
        <v>0</v>
      </c>
      <c r="O1731" s="216">
        <v>1670</v>
      </c>
      <c r="P1731" s="126" t="s">
        <v>1318</v>
      </c>
    </row>
    <row r="1732" spans="1:16" ht="51">
      <c r="A1732" s="126" t="s">
        <v>620</v>
      </c>
      <c r="B1732" s="126"/>
      <c r="C1732" s="127" t="s">
        <v>714</v>
      </c>
      <c r="D1732" s="121">
        <v>43118</v>
      </c>
      <c r="E1732" s="122" t="s">
        <v>3166</v>
      </c>
      <c r="F1732" s="122" t="s">
        <v>3</v>
      </c>
      <c r="G1732" s="122">
        <v>1589094</v>
      </c>
      <c r="H1732" s="126"/>
      <c r="I1732" s="130" t="s">
        <v>5210</v>
      </c>
      <c r="J1732" s="126"/>
      <c r="K1732" s="126"/>
      <c r="L1732" s="126"/>
      <c r="M1732" s="126"/>
      <c r="N1732" s="216">
        <v>0</v>
      </c>
      <c r="O1732" s="216">
        <v>186</v>
      </c>
      <c r="P1732" s="126" t="s">
        <v>1318</v>
      </c>
    </row>
    <row r="1733" spans="1:16" ht="51">
      <c r="A1733" s="126" t="s">
        <v>620</v>
      </c>
      <c r="B1733" s="126"/>
      <c r="C1733" s="127" t="s">
        <v>714</v>
      </c>
      <c r="D1733" s="121">
        <v>43118</v>
      </c>
      <c r="E1733" s="122" t="s">
        <v>3167</v>
      </c>
      <c r="F1733" s="122" t="s">
        <v>3</v>
      </c>
      <c r="G1733" s="122">
        <v>1589104</v>
      </c>
      <c r="H1733" s="126"/>
      <c r="I1733" s="130" t="s">
        <v>5211</v>
      </c>
      <c r="J1733" s="126"/>
      <c r="K1733" s="126"/>
      <c r="L1733" s="126"/>
      <c r="M1733" s="126"/>
      <c r="N1733" s="216">
        <v>0</v>
      </c>
      <c r="O1733" s="216">
        <v>140</v>
      </c>
      <c r="P1733" s="126" t="s">
        <v>1318</v>
      </c>
    </row>
    <row r="1734" spans="1:16" ht="51">
      <c r="A1734" s="126">
        <v>283</v>
      </c>
      <c r="B1734" s="126"/>
      <c r="C1734" s="127" t="s">
        <v>146</v>
      </c>
      <c r="D1734" s="121">
        <v>43118</v>
      </c>
      <c r="E1734" s="122" t="s">
        <v>3168</v>
      </c>
      <c r="F1734" s="122" t="s">
        <v>3</v>
      </c>
      <c r="G1734" s="122">
        <v>1589109</v>
      </c>
      <c r="H1734" s="126"/>
      <c r="I1734" s="130" t="s">
        <v>5212</v>
      </c>
      <c r="J1734" s="126"/>
      <c r="K1734" s="126"/>
      <c r="L1734" s="126"/>
      <c r="M1734" s="126"/>
      <c r="N1734" s="216">
        <v>0</v>
      </c>
      <c r="O1734" s="216">
        <v>217.56</v>
      </c>
      <c r="P1734" s="126" t="s">
        <v>1318</v>
      </c>
    </row>
    <row r="1735" spans="1:16" ht="63.75">
      <c r="A1735" s="126" t="s">
        <v>620</v>
      </c>
      <c r="B1735" s="126"/>
      <c r="C1735" s="127" t="s">
        <v>714</v>
      </c>
      <c r="D1735" s="121">
        <v>43118</v>
      </c>
      <c r="E1735" s="122" t="s">
        <v>3169</v>
      </c>
      <c r="F1735" s="122" t="s">
        <v>3</v>
      </c>
      <c r="G1735" s="122">
        <v>1589122</v>
      </c>
      <c r="H1735" s="126"/>
      <c r="I1735" s="130" t="s">
        <v>5213</v>
      </c>
      <c r="J1735" s="126"/>
      <c r="K1735" s="126"/>
      <c r="L1735" s="126"/>
      <c r="M1735" s="126"/>
      <c r="N1735" s="216">
        <v>0</v>
      </c>
      <c r="O1735" s="216">
        <v>217</v>
      </c>
      <c r="P1735" s="126" t="s">
        <v>1318</v>
      </c>
    </row>
    <row r="1736" spans="1:16" ht="51">
      <c r="A1736" s="126">
        <v>592</v>
      </c>
      <c r="B1736" s="126"/>
      <c r="C1736" s="127" t="s">
        <v>863</v>
      </c>
      <c r="D1736" s="121">
        <v>43118</v>
      </c>
      <c r="E1736" s="122" t="s">
        <v>3170</v>
      </c>
      <c r="F1736" s="122" t="s">
        <v>3</v>
      </c>
      <c r="G1736" s="122">
        <v>1589130</v>
      </c>
      <c r="H1736" s="126"/>
      <c r="I1736" s="130" t="s">
        <v>5214</v>
      </c>
      <c r="J1736" s="126"/>
      <c r="K1736" s="126"/>
      <c r="L1736" s="126"/>
      <c r="M1736" s="126"/>
      <c r="N1736" s="216">
        <v>0</v>
      </c>
      <c r="O1736" s="216">
        <v>178</v>
      </c>
      <c r="P1736" s="126" t="s">
        <v>1318</v>
      </c>
    </row>
    <row r="1737" spans="1:16" ht="38.25">
      <c r="A1737" s="126">
        <v>592</v>
      </c>
      <c r="B1737" s="126"/>
      <c r="C1737" s="127" t="s">
        <v>863</v>
      </c>
      <c r="D1737" s="121">
        <v>43118</v>
      </c>
      <c r="E1737" s="122" t="s">
        <v>3171</v>
      </c>
      <c r="F1737" s="122" t="s">
        <v>3</v>
      </c>
      <c r="G1737" s="122">
        <v>1589131</v>
      </c>
      <c r="H1737" s="126"/>
      <c r="I1737" s="130" t="s">
        <v>5215</v>
      </c>
      <c r="J1737" s="126"/>
      <c r="K1737" s="126"/>
      <c r="L1737" s="126"/>
      <c r="M1737" s="126"/>
      <c r="N1737" s="216">
        <v>0</v>
      </c>
      <c r="O1737" s="216">
        <v>10</v>
      </c>
      <c r="P1737" s="126" t="s">
        <v>1318</v>
      </c>
    </row>
    <row r="1738" spans="1:16" ht="51">
      <c r="A1738" s="126">
        <v>283</v>
      </c>
      <c r="B1738" s="126"/>
      <c r="C1738" s="127" t="s">
        <v>146</v>
      </c>
      <c r="D1738" s="121">
        <v>43118</v>
      </c>
      <c r="E1738" s="122" t="s">
        <v>3172</v>
      </c>
      <c r="F1738" s="122" t="s">
        <v>3</v>
      </c>
      <c r="G1738" s="122">
        <v>1589143</v>
      </c>
      <c r="H1738" s="126"/>
      <c r="I1738" s="130" t="s">
        <v>5216</v>
      </c>
      <c r="J1738" s="126"/>
      <c r="K1738" s="126"/>
      <c r="L1738" s="126"/>
      <c r="M1738" s="126"/>
      <c r="N1738" s="216">
        <v>0</v>
      </c>
      <c r="O1738" s="216">
        <v>864</v>
      </c>
      <c r="P1738" s="126" t="s">
        <v>1318</v>
      </c>
    </row>
    <row r="1739" spans="1:16" ht="51">
      <c r="A1739" s="126" t="s">
        <v>620</v>
      </c>
      <c r="B1739" s="126"/>
      <c r="C1739" s="127" t="s">
        <v>714</v>
      </c>
      <c r="D1739" s="121">
        <v>43118</v>
      </c>
      <c r="E1739" s="122" t="s">
        <v>3173</v>
      </c>
      <c r="F1739" s="122" t="s">
        <v>3</v>
      </c>
      <c r="G1739" s="122">
        <v>1589148</v>
      </c>
      <c r="H1739" s="126"/>
      <c r="I1739" s="130" t="s">
        <v>5217</v>
      </c>
      <c r="J1739" s="126"/>
      <c r="K1739" s="126"/>
      <c r="L1739" s="126"/>
      <c r="M1739" s="126"/>
      <c r="N1739" s="216">
        <v>0</v>
      </c>
      <c r="O1739" s="216">
        <v>1.01</v>
      </c>
      <c r="P1739" s="126" t="s">
        <v>1318</v>
      </c>
    </row>
    <row r="1740" spans="1:16" ht="51">
      <c r="A1740" s="126" t="s">
        <v>620</v>
      </c>
      <c r="B1740" s="126"/>
      <c r="C1740" s="127" t="s">
        <v>714</v>
      </c>
      <c r="D1740" s="121">
        <v>43118</v>
      </c>
      <c r="E1740" s="122" t="s">
        <v>3174</v>
      </c>
      <c r="F1740" s="122" t="s">
        <v>3</v>
      </c>
      <c r="G1740" s="122">
        <v>1589149</v>
      </c>
      <c r="H1740" s="126"/>
      <c r="I1740" s="130" t="s">
        <v>5217</v>
      </c>
      <c r="J1740" s="126"/>
      <c r="K1740" s="126"/>
      <c r="L1740" s="126"/>
      <c r="M1740" s="126"/>
      <c r="N1740" s="216">
        <v>0</v>
      </c>
      <c r="O1740" s="216">
        <v>0.09</v>
      </c>
      <c r="P1740" s="126" t="s">
        <v>1318</v>
      </c>
    </row>
    <row r="1741" spans="1:16" ht="51">
      <c r="A1741" s="126" t="s">
        <v>620</v>
      </c>
      <c r="B1741" s="126"/>
      <c r="C1741" s="127" t="s">
        <v>714</v>
      </c>
      <c r="D1741" s="121">
        <v>43118</v>
      </c>
      <c r="E1741" s="122" t="s">
        <v>3175</v>
      </c>
      <c r="F1741" s="122" t="s">
        <v>3</v>
      </c>
      <c r="G1741" s="122">
        <v>1589150</v>
      </c>
      <c r="H1741" s="126"/>
      <c r="I1741" s="130" t="s">
        <v>5217</v>
      </c>
      <c r="J1741" s="126"/>
      <c r="K1741" s="126"/>
      <c r="L1741" s="126"/>
      <c r="M1741" s="126"/>
      <c r="N1741" s="216">
        <v>0</v>
      </c>
      <c r="O1741" s="216">
        <v>30</v>
      </c>
      <c r="P1741" s="126" t="s">
        <v>1318</v>
      </c>
    </row>
    <row r="1742" spans="1:16" ht="51">
      <c r="A1742" s="126" t="s">
        <v>620</v>
      </c>
      <c r="B1742" s="126"/>
      <c r="C1742" s="127" t="s">
        <v>714</v>
      </c>
      <c r="D1742" s="121">
        <v>43118</v>
      </c>
      <c r="E1742" s="122" t="s">
        <v>3176</v>
      </c>
      <c r="F1742" s="122" t="s">
        <v>3</v>
      </c>
      <c r="G1742" s="122">
        <v>1589166</v>
      </c>
      <c r="H1742" s="126"/>
      <c r="I1742" s="130" t="s">
        <v>5218</v>
      </c>
      <c r="J1742" s="126"/>
      <c r="K1742" s="126"/>
      <c r="L1742" s="126"/>
      <c r="M1742" s="126"/>
      <c r="N1742" s="216">
        <v>0</v>
      </c>
      <c r="O1742" s="216">
        <v>140</v>
      </c>
      <c r="P1742" s="126" t="s">
        <v>1318</v>
      </c>
    </row>
    <row r="1743" spans="1:16" ht="51">
      <c r="A1743" s="126">
        <v>592</v>
      </c>
      <c r="B1743" s="126"/>
      <c r="C1743" s="127" t="s">
        <v>863</v>
      </c>
      <c r="D1743" s="121">
        <v>43118</v>
      </c>
      <c r="E1743" s="122" t="s">
        <v>3177</v>
      </c>
      <c r="F1743" s="122" t="s">
        <v>3</v>
      </c>
      <c r="G1743" s="122">
        <v>1589170</v>
      </c>
      <c r="H1743" s="126"/>
      <c r="I1743" s="130" t="s">
        <v>5219</v>
      </c>
      <c r="J1743" s="126"/>
      <c r="K1743" s="126"/>
      <c r="L1743" s="126"/>
      <c r="M1743" s="126"/>
      <c r="N1743" s="216">
        <v>0</v>
      </c>
      <c r="O1743" s="216">
        <v>5000</v>
      </c>
      <c r="P1743" s="126" t="s">
        <v>1318</v>
      </c>
    </row>
    <row r="1744" spans="1:16" ht="38.25">
      <c r="A1744" s="126">
        <v>650</v>
      </c>
      <c r="B1744" s="126"/>
      <c r="C1744" s="127" t="s">
        <v>233</v>
      </c>
      <c r="D1744" s="121">
        <v>43118</v>
      </c>
      <c r="E1744" s="122" t="s">
        <v>3178</v>
      </c>
      <c r="F1744" s="122" t="s">
        <v>3</v>
      </c>
      <c r="G1744" s="122">
        <v>1589172</v>
      </c>
      <c r="H1744" s="126"/>
      <c r="I1744" s="130" t="s">
        <v>5220</v>
      </c>
      <c r="J1744" s="126"/>
      <c r="K1744" s="126"/>
      <c r="L1744" s="126"/>
      <c r="M1744" s="126"/>
      <c r="N1744" s="216">
        <v>0</v>
      </c>
      <c r="O1744" s="216">
        <v>76.8</v>
      </c>
      <c r="P1744" s="126" t="s">
        <v>1318</v>
      </c>
    </row>
    <row r="1745" spans="1:16" ht="51">
      <c r="A1745" s="126">
        <v>513</v>
      </c>
      <c r="B1745" s="126"/>
      <c r="C1745" s="127" t="s">
        <v>201</v>
      </c>
      <c r="D1745" s="121">
        <v>43118</v>
      </c>
      <c r="E1745" s="122" t="s">
        <v>3179</v>
      </c>
      <c r="F1745" s="122" t="s">
        <v>3</v>
      </c>
      <c r="G1745" s="122">
        <v>1589177</v>
      </c>
      <c r="H1745" s="126"/>
      <c r="I1745" s="130" t="s">
        <v>5221</v>
      </c>
      <c r="J1745" s="126"/>
      <c r="K1745" s="126"/>
      <c r="L1745" s="126"/>
      <c r="M1745" s="126"/>
      <c r="N1745" s="216">
        <v>0</v>
      </c>
      <c r="O1745" s="216">
        <v>87</v>
      </c>
      <c r="P1745" s="126" t="s">
        <v>1318</v>
      </c>
    </row>
    <row r="1746" spans="1:16" ht="38.25">
      <c r="A1746" s="126">
        <v>526</v>
      </c>
      <c r="B1746" s="126"/>
      <c r="C1746" s="127" t="s">
        <v>847</v>
      </c>
      <c r="D1746" s="121">
        <v>43118</v>
      </c>
      <c r="E1746" s="122" t="s">
        <v>3180</v>
      </c>
      <c r="F1746" s="122" t="s">
        <v>3</v>
      </c>
      <c r="G1746" s="122">
        <v>1589186</v>
      </c>
      <c r="H1746" s="126"/>
      <c r="I1746" s="130" t="s">
        <v>5222</v>
      </c>
      <c r="J1746" s="126"/>
      <c r="K1746" s="126"/>
      <c r="L1746" s="126"/>
      <c r="M1746" s="126"/>
      <c r="N1746" s="216">
        <v>0</v>
      </c>
      <c r="O1746" s="216">
        <v>56</v>
      </c>
      <c r="P1746" s="126" t="s">
        <v>1318</v>
      </c>
    </row>
    <row r="1747" spans="1:16" ht="38.25">
      <c r="A1747" s="126">
        <v>572</v>
      </c>
      <c r="B1747" s="126"/>
      <c r="C1747" s="127" t="s">
        <v>849</v>
      </c>
      <c r="D1747" s="121">
        <v>43118</v>
      </c>
      <c r="E1747" s="122" t="s">
        <v>3181</v>
      </c>
      <c r="F1747" s="122" t="s">
        <v>3</v>
      </c>
      <c r="G1747" s="122">
        <v>1589188</v>
      </c>
      <c r="H1747" s="126"/>
      <c r="I1747" s="130" t="s">
        <v>5223</v>
      </c>
      <c r="J1747" s="126"/>
      <c r="K1747" s="126"/>
      <c r="L1747" s="126"/>
      <c r="M1747" s="126"/>
      <c r="N1747" s="216">
        <v>0</v>
      </c>
      <c r="O1747" s="216">
        <v>2340</v>
      </c>
      <c r="P1747" s="126" t="s">
        <v>1318</v>
      </c>
    </row>
    <row r="1748" spans="1:16" ht="51">
      <c r="A1748" s="126" t="s">
        <v>620</v>
      </c>
      <c r="B1748" s="126"/>
      <c r="C1748" s="127" t="s">
        <v>714</v>
      </c>
      <c r="D1748" s="121">
        <v>43118</v>
      </c>
      <c r="E1748" s="122" t="s">
        <v>3182</v>
      </c>
      <c r="F1748" s="122" t="s">
        <v>3</v>
      </c>
      <c r="G1748" s="122">
        <v>1589227</v>
      </c>
      <c r="H1748" s="126"/>
      <c r="I1748" s="130" t="s">
        <v>5224</v>
      </c>
      <c r="J1748" s="126"/>
      <c r="K1748" s="126"/>
      <c r="L1748" s="126"/>
      <c r="M1748" s="126"/>
      <c r="N1748" s="216">
        <v>0</v>
      </c>
      <c r="O1748" s="216">
        <v>0.9</v>
      </c>
      <c r="P1748" s="126" t="s">
        <v>1318</v>
      </c>
    </row>
    <row r="1749" spans="1:16" ht="51">
      <c r="A1749" s="126" t="s">
        <v>620</v>
      </c>
      <c r="B1749" s="126"/>
      <c r="C1749" s="127" t="s">
        <v>714</v>
      </c>
      <c r="D1749" s="121">
        <v>43118</v>
      </c>
      <c r="E1749" s="122" t="s">
        <v>3183</v>
      </c>
      <c r="F1749" s="122" t="s">
        <v>3</v>
      </c>
      <c r="G1749" s="122">
        <v>1589243</v>
      </c>
      <c r="H1749" s="126"/>
      <c r="I1749" s="130" t="s">
        <v>5225</v>
      </c>
      <c r="J1749" s="126"/>
      <c r="K1749" s="126"/>
      <c r="L1749" s="126"/>
      <c r="M1749" s="126"/>
      <c r="N1749" s="216">
        <v>0</v>
      </c>
      <c r="O1749" s="216">
        <v>1253.06</v>
      </c>
      <c r="P1749" s="126" t="s">
        <v>1318</v>
      </c>
    </row>
    <row r="1750" spans="1:16" ht="38.25">
      <c r="A1750" s="126">
        <v>46</v>
      </c>
      <c r="B1750" s="126"/>
      <c r="C1750" s="127" t="s">
        <v>699</v>
      </c>
      <c r="D1750" s="121">
        <v>43118</v>
      </c>
      <c r="E1750" s="122" t="s">
        <v>3184</v>
      </c>
      <c r="F1750" s="122" t="s">
        <v>3</v>
      </c>
      <c r="G1750" s="122">
        <v>1589263</v>
      </c>
      <c r="H1750" s="126"/>
      <c r="I1750" s="130" t="s">
        <v>5226</v>
      </c>
      <c r="J1750" s="126"/>
      <c r="K1750" s="126"/>
      <c r="L1750" s="126"/>
      <c r="M1750" s="126"/>
      <c r="N1750" s="216">
        <v>0</v>
      </c>
      <c r="O1750" s="216">
        <v>7623</v>
      </c>
      <c r="P1750" s="126" t="s">
        <v>1318</v>
      </c>
    </row>
    <row r="1751" spans="1:16" ht="51">
      <c r="A1751" s="126">
        <v>586</v>
      </c>
      <c r="B1751" s="126"/>
      <c r="C1751" s="127" t="s">
        <v>223</v>
      </c>
      <c r="D1751" s="121">
        <v>43118</v>
      </c>
      <c r="E1751" s="122" t="s">
        <v>3185</v>
      </c>
      <c r="F1751" s="122" t="s">
        <v>3</v>
      </c>
      <c r="G1751" s="122">
        <v>1589269</v>
      </c>
      <c r="H1751" s="126"/>
      <c r="I1751" s="130" t="s">
        <v>5227</v>
      </c>
      <c r="J1751" s="126"/>
      <c r="K1751" s="126"/>
      <c r="L1751" s="126"/>
      <c r="M1751" s="126"/>
      <c r="N1751" s="216">
        <v>0</v>
      </c>
      <c r="O1751" s="216">
        <v>56</v>
      </c>
      <c r="P1751" s="126" t="s">
        <v>1318</v>
      </c>
    </row>
    <row r="1752" spans="1:16" ht="63.75">
      <c r="A1752" s="126" t="s">
        <v>620</v>
      </c>
      <c r="B1752" s="126"/>
      <c r="C1752" s="127" t="s">
        <v>714</v>
      </c>
      <c r="D1752" s="121">
        <v>43118</v>
      </c>
      <c r="E1752" s="122" t="s">
        <v>3186</v>
      </c>
      <c r="F1752" s="122" t="s">
        <v>3</v>
      </c>
      <c r="G1752" s="122">
        <v>1589309</v>
      </c>
      <c r="H1752" s="126"/>
      <c r="I1752" s="130" t="s">
        <v>5228</v>
      </c>
      <c r="J1752" s="126"/>
      <c r="K1752" s="126"/>
      <c r="L1752" s="126"/>
      <c r="M1752" s="126"/>
      <c r="N1752" s="216">
        <v>0</v>
      </c>
      <c r="O1752" s="216">
        <v>41.09</v>
      </c>
      <c r="P1752" s="126" t="s">
        <v>1318</v>
      </c>
    </row>
    <row r="1753" spans="1:16" ht="51">
      <c r="A1753" s="126">
        <v>20</v>
      </c>
      <c r="B1753" s="126"/>
      <c r="C1753" s="127" t="s">
        <v>694</v>
      </c>
      <c r="D1753" s="121">
        <v>43118</v>
      </c>
      <c r="E1753" s="122" t="s">
        <v>3187</v>
      </c>
      <c r="F1753" s="122" t="s">
        <v>3</v>
      </c>
      <c r="G1753" s="122">
        <v>1589313</v>
      </c>
      <c r="H1753" s="126"/>
      <c r="I1753" s="130" t="s">
        <v>5229</v>
      </c>
      <c r="J1753" s="126"/>
      <c r="K1753" s="126"/>
      <c r="L1753" s="126"/>
      <c r="M1753" s="126"/>
      <c r="N1753" s="216">
        <v>0</v>
      </c>
      <c r="O1753" s="216">
        <v>1377.32</v>
      </c>
      <c r="P1753" s="126" t="s">
        <v>1318</v>
      </c>
    </row>
    <row r="1754" spans="1:16" ht="38.25">
      <c r="A1754" s="126">
        <v>283</v>
      </c>
      <c r="B1754" s="126"/>
      <c r="C1754" s="127" t="s">
        <v>146</v>
      </c>
      <c r="D1754" s="121">
        <v>43118</v>
      </c>
      <c r="E1754" s="122" t="s">
        <v>3188</v>
      </c>
      <c r="F1754" s="122" t="s">
        <v>3</v>
      </c>
      <c r="G1754" s="122">
        <v>1589318</v>
      </c>
      <c r="H1754" s="126"/>
      <c r="I1754" s="130" t="s">
        <v>5230</v>
      </c>
      <c r="J1754" s="126"/>
      <c r="K1754" s="126"/>
      <c r="L1754" s="126"/>
      <c r="M1754" s="126"/>
      <c r="N1754" s="216">
        <v>0</v>
      </c>
      <c r="O1754" s="216">
        <v>222</v>
      </c>
      <c r="P1754" s="126" t="s">
        <v>1318</v>
      </c>
    </row>
    <row r="1755" spans="1:16" ht="38.25">
      <c r="A1755" s="126">
        <v>283</v>
      </c>
      <c r="B1755" s="126"/>
      <c r="C1755" s="127" t="s">
        <v>146</v>
      </c>
      <c r="D1755" s="121">
        <v>43118</v>
      </c>
      <c r="E1755" s="122" t="s">
        <v>3189</v>
      </c>
      <c r="F1755" s="122" t="s">
        <v>3</v>
      </c>
      <c r="G1755" s="122">
        <v>1589319</v>
      </c>
      <c r="H1755" s="126"/>
      <c r="I1755" s="130" t="s">
        <v>5231</v>
      </c>
      <c r="J1755" s="126"/>
      <c r="K1755" s="126"/>
      <c r="L1755" s="126"/>
      <c r="M1755" s="126"/>
      <c r="N1755" s="216">
        <v>0</v>
      </c>
      <c r="O1755" s="216">
        <v>222</v>
      </c>
      <c r="P1755" s="126" t="s">
        <v>1318</v>
      </c>
    </row>
    <row r="1756" spans="1:16" ht="51">
      <c r="A1756" s="126" t="s">
        <v>620</v>
      </c>
      <c r="B1756" s="126"/>
      <c r="C1756" s="127" t="s">
        <v>714</v>
      </c>
      <c r="D1756" s="121">
        <v>43118</v>
      </c>
      <c r="E1756" s="122" t="s">
        <v>3190</v>
      </c>
      <c r="F1756" s="122" t="s">
        <v>3</v>
      </c>
      <c r="G1756" s="122">
        <v>1589355</v>
      </c>
      <c r="H1756" s="126"/>
      <c r="I1756" s="130" t="s">
        <v>5232</v>
      </c>
      <c r="J1756" s="126"/>
      <c r="K1756" s="126"/>
      <c r="L1756" s="126"/>
      <c r="M1756" s="126"/>
      <c r="N1756" s="216">
        <v>0</v>
      </c>
      <c r="O1756" s="216">
        <v>198.2</v>
      </c>
      <c r="P1756" s="126" t="s">
        <v>1318</v>
      </c>
    </row>
    <row r="1757" spans="1:16" ht="51">
      <c r="A1757" s="126">
        <v>292</v>
      </c>
      <c r="B1757" s="126"/>
      <c r="C1757" s="127" t="s">
        <v>152</v>
      </c>
      <c r="D1757" s="121">
        <v>43118</v>
      </c>
      <c r="E1757" s="122" t="s">
        <v>3191</v>
      </c>
      <c r="F1757" s="122" t="s">
        <v>3</v>
      </c>
      <c r="G1757" s="122">
        <v>1589356</v>
      </c>
      <c r="H1757" s="126"/>
      <c r="I1757" s="130" t="s">
        <v>5233</v>
      </c>
      <c r="J1757" s="126"/>
      <c r="K1757" s="126"/>
      <c r="L1757" s="126"/>
      <c r="M1757" s="126"/>
      <c r="N1757" s="216">
        <v>0</v>
      </c>
      <c r="O1757" s="216">
        <v>840</v>
      </c>
      <c r="P1757" s="126" t="s">
        <v>1318</v>
      </c>
    </row>
    <row r="1758" spans="1:16" ht="38.25">
      <c r="A1758" s="126">
        <v>10</v>
      </c>
      <c r="B1758" s="126"/>
      <c r="C1758" s="127" t="s">
        <v>691</v>
      </c>
      <c r="D1758" s="121">
        <v>43118</v>
      </c>
      <c r="E1758" s="122" t="s">
        <v>3192</v>
      </c>
      <c r="F1758" s="122" t="s">
        <v>3</v>
      </c>
      <c r="G1758" s="122">
        <v>1589358</v>
      </c>
      <c r="H1758" s="126"/>
      <c r="I1758" s="130" t="s">
        <v>5234</v>
      </c>
      <c r="J1758" s="126"/>
      <c r="K1758" s="126"/>
      <c r="L1758" s="126"/>
      <c r="M1758" s="126"/>
      <c r="N1758" s="216">
        <v>0</v>
      </c>
      <c r="O1758" s="216">
        <v>5</v>
      </c>
      <c r="P1758" s="126" t="s">
        <v>1318</v>
      </c>
    </row>
    <row r="1759" spans="1:16" ht="51">
      <c r="A1759" s="126" t="s">
        <v>620</v>
      </c>
      <c r="B1759" s="126"/>
      <c r="C1759" s="127" t="s">
        <v>714</v>
      </c>
      <c r="D1759" s="121">
        <v>43118</v>
      </c>
      <c r="E1759" s="122" t="s">
        <v>3193</v>
      </c>
      <c r="F1759" s="122" t="s">
        <v>3</v>
      </c>
      <c r="G1759" s="122">
        <v>1589367</v>
      </c>
      <c r="H1759" s="126"/>
      <c r="I1759" s="130" t="s">
        <v>5235</v>
      </c>
      <c r="J1759" s="126"/>
      <c r="K1759" s="126"/>
      <c r="L1759" s="126"/>
      <c r="M1759" s="126"/>
      <c r="N1759" s="216">
        <v>0</v>
      </c>
      <c r="O1759" s="216">
        <v>1148.5</v>
      </c>
      <c r="P1759" s="126" t="s">
        <v>1318</v>
      </c>
    </row>
    <row r="1760" spans="1:16" ht="51">
      <c r="A1760" s="126">
        <v>15</v>
      </c>
      <c r="B1760" s="126"/>
      <c r="C1760" s="127" t="s">
        <v>692</v>
      </c>
      <c r="D1760" s="121">
        <v>43118</v>
      </c>
      <c r="E1760" s="122" t="s">
        <v>3194</v>
      </c>
      <c r="F1760" s="122" t="s">
        <v>3</v>
      </c>
      <c r="G1760" s="122">
        <v>1589375</v>
      </c>
      <c r="H1760" s="126"/>
      <c r="I1760" s="130" t="s">
        <v>5236</v>
      </c>
      <c r="J1760" s="126"/>
      <c r="K1760" s="126"/>
      <c r="L1760" s="126"/>
      <c r="M1760" s="126"/>
      <c r="N1760" s="216">
        <v>0</v>
      </c>
      <c r="O1760" s="216">
        <v>4629.95</v>
      </c>
      <c r="P1760" s="126" t="s">
        <v>1318</v>
      </c>
    </row>
    <row r="1761" spans="1:16" ht="51">
      <c r="A1761" s="126">
        <v>593</v>
      </c>
      <c r="B1761" s="126"/>
      <c r="C1761" s="127" t="s">
        <v>864</v>
      </c>
      <c r="D1761" s="121">
        <v>43118</v>
      </c>
      <c r="E1761" s="122" t="s">
        <v>3195</v>
      </c>
      <c r="F1761" s="122" t="s">
        <v>3</v>
      </c>
      <c r="G1761" s="122">
        <v>1589390</v>
      </c>
      <c r="H1761" s="126"/>
      <c r="I1761" s="130" t="s">
        <v>1428</v>
      </c>
      <c r="J1761" s="126"/>
      <c r="K1761" s="126"/>
      <c r="L1761" s="126"/>
      <c r="M1761" s="126"/>
      <c r="N1761" s="216">
        <v>0</v>
      </c>
      <c r="O1761" s="216">
        <v>6341.45</v>
      </c>
      <c r="P1761" s="126" t="s">
        <v>1318</v>
      </c>
    </row>
    <row r="1762" spans="1:16" ht="38.25">
      <c r="A1762" s="126">
        <v>206</v>
      </c>
      <c r="B1762" s="126"/>
      <c r="C1762" s="127" t="s">
        <v>759</v>
      </c>
      <c r="D1762" s="121">
        <v>43118</v>
      </c>
      <c r="E1762" s="122" t="s">
        <v>3196</v>
      </c>
      <c r="F1762" s="122" t="s">
        <v>3</v>
      </c>
      <c r="G1762" s="122">
        <v>1589432</v>
      </c>
      <c r="H1762" s="126"/>
      <c r="I1762" s="130" t="s">
        <v>5237</v>
      </c>
      <c r="J1762" s="126"/>
      <c r="K1762" s="126"/>
      <c r="L1762" s="126"/>
      <c r="M1762" s="126"/>
      <c r="N1762" s="216">
        <v>0</v>
      </c>
      <c r="O1762" s="216">
        <v>20</v>
      </c>
      <c r="P1762" s="126" t="s">
        <v>1318</v>
      </c>
    </row>
    <row r="1763" spans="1:16" ht="89.25">
      <c r="A1763" s="126">
        <v>587</v>
      </c>
      <c r="B1763" s="126"/>
      <c r="C1763" s="127" t="s">
        <v>859</v>
      </c>
      <c r="D1763" s="121">
        <v>43119</v>
      </c>
      <c r="E1763" s="122" t="s">
        <v>3197</v>
      </c>
      <c r="F1763" s="122" t="s">
        <v>3</v>
      </c>
      <c r="G1763" s="122">
        <v>1589535</v>
      </c>
      <c r="H1763" s="126"/>
      <c r="I1763" s="130" t="s">
        <v>5238</v>
      </c>
      <c r="J1763" s="126"/>
      <c r="K1763" s="126"/>
      <c r="L1763" s="126"/>
      <c r="M1763" s="126"/>
      <c r="N1763" s="216">
        <v>0</v>
      </c>
      <c r="O1763" s="216">
        <v>949052.03</v>
      </c>
      <c r="P1763" s="126" t="s">
        <v>1318</v>
      </c>
    </row>
    <row r="1764" spans="1:16" ht="38.25">
      <c r="A1764" s="126">
        <v>15</v>
      </c>
      <c r="B1764" s="126"/>
      <c r="C1764" s="127" t="s">
        <v>692</v>
      </c>
      <c r="D1764" s="121">
        <v>43119</v>
      </c>
      <c r="E1764" s="122" t="s">
        <v>3198</v>
      </c>
      <c r="F1764" s="122" t="s">
        <v>3</v>
      </c>
      <c r="G1764" s="122">
        <v>1589548</v>
      </c>
      <c r="H1764" s="126"/>
      <c r="I1764" s="130" t="s">
        <v>5239</v>
      </c>
      <c r="J1764" s="126"/>
      <c r="K1764" s="126"/>
      <c r="L1764" s="126"/>
      <c r="M1764" s="126"/>
      <c r="N1764" s="216">
        <v>0</v>
      </c>
      <c r="O1764" s="216">
        <v>224620.07</v>
      </c>
      <c r="P1764" s="126" t="s">
        <v>1318</v>
      </c>
    </row>
    <row r="1765" spans="1:16" ht="51">
      <c r="A1765" s="126">
        <v>523</v>
      </c>
      <c r="B1765" s="126"/>
      <c r="C1765" s="127" t="s">
        <v>846</v>
      </c>
      <c r="D1765" s="121">
        <v>43119</v>
      </c>
      <c r="E1765" s="122" t="s">
        <v>3199</v>
      </c>
      <c r="F1765" s="122" t="s">
        <v>3</v>
      </c>
      <c r="G1765" s="122">
        <v>1589593</v>
      </c>
      <c r="H1765" s="126"/>
      <c r="I1765" s="130" t="s">
        <v>5240</v>
      </c>
      <c r="J1765" s="126"/>
      <c r="K1765" s="126"/>
      <c r="L1765" s="126"/>
      <c r="M1765" s="126"/>
      <c r="N1765" s="216">
        <v>0</v>
      </c>
      <c r="O1765" s="216">
        <v>227</v>
      </c>
      <c r="P1765" s="126" t="s">
        <v>1318</v>
      </c>
    </row>
    <row r="1766" spans="1:16" ht="51">
      <c r="A1766" s="126">
        <v>70</v>
      </c>
      <c r="B1766" s="126"/>
      <c r="C1766" s="127" t="s">
        <v>706</v>
      </c>
      <c r="D1766" s="121">
        <v>43119</v>
      </c>
      <c r="E1766" s="122" t="s">
        <v>3200</v>
      </c>
      <c r="F1766" s="122" t="s">
        <v>3</v>
      </c>
      <c r="G1766" s="122">
        <v>1589602</v>
      </c>
      <c r="H1766" s="126"/>
      <c r="I1766" s="130" t="s">
        <v>5241</v>
      </c>
      <c r="J1766" s="126"/>
      <c r="K1766" s="126"/>
      <c r="L1766" s="126"/>
      <c r="M1766" s="126"/>
      <c r="N1766" s="216">
        <v>0</v>
      </c>
      <c r="O1766" s="216">
        <v>36.67</v>
      </c>
      <c r="P1766" s="126" t="s">
        <v>1318</v>
      </c>
    </row>
    <row r="1767" spans="1:16" ht="51">
      <c r="A1767" s="126">
        <v>70</v>
      </c>
      <c r="B1767" s="126"/>
      <c r="C1767" s="127" t="s">
        <v>706</v>
      </c>
      <c r="D1767" s="121">
        <v>43119</v>
      </c>
      <c r="E1767" s="122" t="s">
        <v>3201</v>
      </c>
      <c r="F1767" s="122" t="s">
        <v>3</v>
      </c>
      <c r="G1767" s="122">
        <v>1589603</v>
      </c>
      <c r="H1767" s="126"/>
      <c r="I1767" s="130" t="s">
        <v>5242</v>
      </c>
      <c r="J1767" s="126"/>
      <c r="K1767" s="126"/>
      <c r="L1767" s="126"/>
      <c r="M1767" s="126"/>
      <c r="N1767" s="216">
        <v>0</v>
      </c>
      <c r="O1767" s="216">
        <v>375</v>
      </c>
      <c r="P1767" s="126" t="s">
        <v>1318</v>
      </c>
    </row>
    <row r="1768" spans="1:16" ht="63.75">
      <c r="A1768" s="126">
        <v>234</v>
      </c>
      <c r="B1768" s="126"/>
      <c r="C1768" s="127" t="s">
        <v>124</v>
      </c>
      <c r="D1768" s="121">
        <v>43119</v>
      </c>
      <c r="E1768" s="122" t="s">
        <v>3202</v>
      </c>
      <c r="F1768" s="122" t="s">
        <v>3</v>
      </c>
      <c r="G1768" s="122">
        <v>1589631</v>
      </c>
      <c r="H1768" s="126"/>
      <c r="I1768" s="130" t="s">
        <v>5243</v>
      </c>
      <c r="J1768" s="126"/>
      <c r="K1768" s="126"/>
      <c r="L1768" s="126"/>
      <c r="M1768" s="126"/>
      <c r="N1768" s="216">
        <v>0</v>
      </c>
      <c r="O1768" s="216">
        <v>1500000</v>
      </c>
      <c r="P1768" s="126" t="s">
        <v>1318</v>
      </c>
    </row>
    <row r="1769" spans="1:16" ht="63.75">
      <c r="A1769" s="126">
        <v>222</v>
      </c>
      <c r="B1769" s="126"/>
      <c r="C1769" s="127" t="s">
        <v>765</v>
      </c>
      <c r="D1769" s="121">
        <v>43119</v>
      </c>
      <c r="E1769" s="122" t="s">
        <v>3203</v>
      </c>
      <c r="F1769" s="122" t="s">
        <v>3</v>
      </c>
      <c r="G1769" s="122">
        <v>1589641</v>
      </c>
      <c r="H1769" s="126"/>
      <c r="I1769" s="130" t="s">
        <v>5244</v>
      </c>
      <c r="J1769" s="126"/>
      <c r="K1769" s="126"/>
      <c r="L1769" s="126"/>
      <c r="M1769" s="126"/>
      <c r="N1769" s="216">
        <v>0</v>
      </c>
      <c r="O1769" s="216">
        <v>6668.15</v>
      </c>
      <c r="P1769" s="126" t="s">
        <v>1318</v>
      </c>
    </row>
    <row r="1770" spans="1:16" ht="51">
      <c r="A1770" s="126">
        <v>523</v>
      </c>
      <c r="B1770" s="126"/>
      <c r="C1770" s="127" t="s">
        <v>846</v>
      </c>
      <c r="D1770" s="121">
        <v>43119</v>
      </c>
      <c r="E1770" s="122" t="s">
        <v>3204</v>
      </c>
      <c r="F1770" s="122" t="s">
        <v>3</v>
      </c>
      <c r="G1770" s="122">
        <v>1589650</v>
      </c>
      <c r="H1770" s="126"/>
      <c r="I1770" s="130" t="s">
        <v>5245</v>
      </c>
      <c r="J1770" s="126"/>
      <c r="K1770" s="126"/>
      <c r="L1770" s="126"/>
      <c r="M1770" s="126"/>
      <c r="N1770" s="216">
        <v>0</v>
      </c>
      <c r="O1770" s="216">
        <v>8905.6</v>
      </c>
      <c r="P1770" s="126" t="s">
        <v>1318</v>
      </c>
    </row>
    <row r="1771" spans="1:16" ht="51">
      <c r="A1771" s="126">
        <v>650</v>
      </c>
      <c r="B1771" s="126"/>
      <c r="C1771" s="127" t="s">
        <v>233</v>
      </c>
      <c r="D1771" s="121">
        <v>43119</v>
      </c>
      <c r="E1771" s="122" t="s">
        <v>3205</v>
      </c>
      <c r="F1771" s="122" t="s">
        <v>3</v>
      </c>
      <c r="G1771" s="122">
        <v>1589660</v>
      </c>
      <c r="H1771" s="126"/>
      <c r="I1771" s="130" t="s">
        <v>5246</v>
      </c>
      <c r="J1771" s="126"/>
      <c r="K1771" s="126"/>
      <c r="L1771" s="126"/>
      <c r="M1771" s="126"/>
      <c r="N1771" s="216">
        <v>0</v>
      </c>
      <c r="O1771" s="216">
        <v>3933.05</v>
      </c>
      <c r="P1771" s="126" t="s">
        <v>1318</v>
      </c>
    </row>
    <row r="1772" spans="1:16" ht="51">
      <c r="A1772" s="126">
        <v>862</v>
      </c>
      <c r="B1772" s="126"/>
      <c r="C1772" s="127" t="s">
        <v>876</v>
      </c>
      <c r="D1772" s="121">
        <v>43119</v>
      </c>
      <c r="E1772" s="122" t="s">
        <v>3206</v>
      </c>
      <c r="F1772" s="122" t="s">
        <v>3</v>
      </c>
      <c r="G1772" s="122">
        <v>1589661</v>
      </c>
      <c r="H1772" s="126"/>
      <c r="I1772" s="130" t="s">
        <v>5247</v>
      </c>
      <c r="J1772" s="126"/>
      <c r="K1772" s="126"/>
      <c r="L1772" s="126"/>
      <c r="M1772" s="126"/>
      <c r="N1772" s="216">
        <v>0</v>
      </c>
      <c r="O1772" s="216">
        <v>3594.48</v>
      </c>
      <c r="P1772" s="126" t="s">
        <v>1318</v>
      </c>
    </row>
    <row r="1773" spans="1:16" ht="51">
      <c r="A1773" s="126">
        <v>578</v>
      </c>
      <c r="B1773" s="126"/>
      <c r="C1773" s="127" t="s">
        <v>854</v>
      </c>
      <c r="D1773" s="121">
        <v>43119</v>
      </c>
      <c r="E1773" s="122" t="s">
        <v>3207</v>
      </c>
      <c r="F1773" s="122" t="s">
        <v>3</v>
      </c>
      <c r="G1773" s="122">
        <v>1589662</v>
      </c>
      <c r="H1773" s="126"/>
      <c r="I1773" s="130" t="s">
        <v>5248</v>
      </c>
      <c r="J1773" s="126"/>
      <c r="K1773" s="126"/>
      <c r="L1773" s="126"/>
      <c r="M1773" s="126"/>
      <c r="N1773" s="216">
        <v>0</v>
      </c>
      <c r="O1773" s="216">
        <v>1344.67</v>
      </c>
      <c r="P1773" s="126" t="s">
        <v>1318</v>
      </c>
    </row>
    <row r="1774" spans="1:16" ht="51">
      <c r="A1774" s="126">
        <v>578</v>
      </c>
      <c r="B1774" s="126"/>
      <c r="C1774" s="127" t="s">
        <v>854</v>
      </c>
      <c r="D1774" s="121">
        <v>43119</v>
      </c>
      <c r="E1774" s="122" t="s">
        <v>3208</v>
      </c>
      <c r="F1774" s="122" t="s">
        <v>3</v>
      </c>
      <c r="G1774" s="122">
        <v>1589663</v>
      </c>
      <c r="H1774" s="126"/>
      <c r="I1774" s="130" t="s">
        <v>5249</v>
      </c>
      <c r="J1774" s="126"/>
      <c r="K1774" s="126"/>
      <c r="L1774" s="126"/>
      <c r="M1774" s="126"/>
      <c r="N1774" s="216">
        <v>0</v>
      </c>
      <c r="O1774" s="216">
        <v>148.4</v>
      </c>
      <c r="P1774" s="126" t="s">
        <v>1318</v>
      </c>
    </row>
    <row r="1775" spans="1:16" ht="63.75">
      <c r="A1775" s="126">
        <v>87</v>
      </c>
      <c r="B1775" s="126"/>
      <c r="C1775" s="127" t="s">
        <v>712</v>
      </c>
      <c r="D1775" s="121">
        <v>43119</v>
      </c>
      <c r="E1775" s="122" t="s">
        <v>3209</v>
      </c>
      <c r="F1775" s="122" t="s">
        <v>3</v>
      </c>
      <c r="G1775" s="122">
        <v>1589664</v>
      </c>
      <c r="H1775" s="126"/>
      <c r="I1775" s="130" t="s">
        <v>5250</v>
      </c>
      <c r="J1775" s="126"/>
      <c r="K1775" s="126"/>
      <c r="L1775" s="126"/>
      <c r="M1775" s="126"/>
      <c r="N1775" s="216">
        <v>0</v>
      </c>
      <c r="O1775" s="216">
        <v>8216.4</v>
      </c>
      <c r="P1775" s="126" t="s">
        <v>1318</v>
      </c>
    </row>
    <row r="1776" spans="1:16" ht="51">
      <c r="A1776" s="126">
        <v>578</v>
      </c>
      <c r="B1776" s="126"/>
      <c r="C1776" s="127" t="s">
        <v>854</v>
      </c>
      <c r="D1776" s="121">
        <v>43119</v>
      </c>
      <c r="E1776" s="122" t="s">
        <v>3210</v>
      </c>
      <c r="F1776" s="122" t="s">
        <v>3</v>
      </c>
      <c r="G1776" s="122">
        <v>1589665</v>
      </c>
      <c r="H1776" s="126"/>
      <c r="I1776" s="130" t="s">
        <v>5251</v>
      </c>
      <c r="J1776" s="126"/>
      <c r="K1776" s="126"/>
      <c r="L1776" s="126"/>
      <c r="M1776" s="126"/>
      <c r="N1776" s="216">
        <v>0</v>
      </c>
      <c r="O1776" s="216">
        <v>148.4</v>
      </c>
      <c r="P1776" s="126" t="s">
        <v>1318</v>
      </c>
    </row>
    <row r="1777" spans="1:16" ht="63.75">
      <c r="A1777" s="126">
        <v>169</v>
      </c>
      <c r="B1777" s="126"/>
      <c r="C1777" s="127" t="s">
        <v>750</v>
      </c>
      <c r="D1777" s="121">
        <v>43119</v>
      </c>
      <c r="E1777" s="122" t="s">
        <v>3211</v>
      </c>
      <c r="F1777" s="122" t="s">
        <v>3</v>
      </c>
      <c r="G1777" s="122">
        <v>1589666</v>
      </c>
      <c r="H1777" s="126"/>
      <c r="I1777" s="130" t="s">
        <v>5252</v>
      </c>
      <c r="J1777" s="126"/>
      <c r="K1777" s="126"/>
      <c r="L1777" s="126"/>
      <c r="M1777" s="126"/>
      <c r="N1777" s="216">
        <v>0</v>
      </c>
      <c r="O1777" s="216">
        <v>4881.3999999999996</v>
      </c>
      <c r="P1777" s="126" t="s">
        <v>1318</v>
      </c>
    </row>
    <row r="1778" spans="1:16" ht="51">
      <c r="A1778" s="126">
        <v>206</v>
      </c>
      <c r="B1778" s="126"/>
      <c r="C1778" s="127" t="s">
        <v>759</v>
      </c>
      <c r="D1778" s="121">
        <v>43119</v>
      </c>
      <c r="E1778" s="122" t="s">
        <v>3212</v>
      </c>
      <c r="F1778" s="122" t="s">
        <v>3</v>
      </c>
      <c r="G1778" s="122">
        <v>1589667</v>
      </c>
      <c r="H1778" s="126"/>
      <c r="I1778" s="130" t="s">
        <v>5253</v>
      </c>
      <c r="J1778" s="126"/>
      <c r="K1778" s="126"/>
      <c r="L1778" s="126"/>
      <c r="M1778" s="126"/>
      <c r="N1778" s="216">
        <v>0</v>
      </c>
      <c r="O1778" s="216">
        <v>20</v>
      </c>
      <c r="P1778" s="126" t="s">
        <v>1318</v>
      </c>
    </row>
    <row r="1779" spans="1:16" ht="51">
      <c r="A1779" s="126">
        <v>578</v>
      </c>
      <c r="B1779" s="126"/>
      <c r="C1779" s="127" t="s">
        <v>854</v>
      </c>
      <c r="D1779" s="121">
        <v>43119</v>
      </c>
      <c r="E1779" s="122" t="s">
        <v>3213</v>
      </c>
      <c r="F1779" s="122" t="s">
        <v>3</v>
      </c>
      <c r="G1779" s="122">
        <v>1589668</v>
      </c>
      <c r="H1779" s="126"/>
      <c r="I1779" s="130" t="s">
        <v>5254</v>
      </c>
      <c r="J1779" s="126"/>
      <c r="K1779" s="126"/>
      <c r="L1779" s="126"/>
      <c r="M1779" s="126"/>
      <c r="N1779" s="216">
        <v>0</v>
      </c>
      <c r="O1779" s="216">
        <v>148.4</v>
      </c>
      <c r="P1779" s="126" t="s">
        <v>1318</v>
      </c>
    </row>
    <row r="1780" spans="1:16" ht="63.75">
      <c r="A1780" s="126">
        <v>580</v>
      </c>
      <c r="B1780" s="126"/>
      <c r="C1780" s="127" t="s">
        <v>218</v>
      </c>
      <c r="D1780" s="121">
        <v>43119</v>
      </c>
      <c r="E1780" s="122" t="s">
        <v>3214</v>
      </c>
      <c r="F1780" s="122" t="s">
        <v>3</v>
      </c>
      <c r="G1780" s="122">
        <v>1589670</v>
      </c>
      <c r="H1780" s="126"/>
      <c r="I1780" s="130" t="s">
        <v>5255</v>
      </c>
      <c r="J1780" s="126"/>
      <c r="K1780" s="126"/>
      <c r="L1780" s="126"/>
      <c r="M1780" s="126"/>
      <c r="N1780" s="216">
        <v>0</v>
      </c>
      <c r="O1780" s="216">
        <v>24.32</v>
      </c>
      <c r="P1780" s="126" t="s">
        <v>1318</v>
      </c>
    </row>
    <row r="1781" spans="1:16" ht="51">
      <c r="A1781" s="126">
        <v>132</v>
      </c>
      <c r="B1781" s="126"/>
      <c r="C1781" s="127" t="s">
        <v>729</v>
      </c>
      <c r="D1781" s="121">
        <v>43119</v>
      </c>
      <c r="E1781" s="122" t="s">
        <v>3215</v>
      </c>
      <c r="F1781" s="122" t="s">
        <v>3</v>
      </c>
      <c r="G1781" s="122">
        <v>1589536</v>
      </c>
      <c r="H1781" s="126"/>
      <c r="I1781" s="130" t="s">
        <v>5256</v>
      </c>
      <c r="J1781" s="126"/>
      <c r="K1781" s="126"/>
      <c r="L1781" s="126"/>
      <c r="M1781" s="126"/>
      <c r="N1781" s="216">
        <v>0</v>
      </c>
      <c r="O1781" s="216">
        <v>9489</v>
      </c>
      <c r="P1781" s="126" t="s">
        <v>1318</v>
      </c>
    </row>
    <row r="1782" spans="1:16" ht="51">
      <c r="A1782" s="126" t="s">
        <v>620</v>
      </c>
      <c r="B1782" s="126"/>
      <c r="C1782" s="127" t="s">
        <v>714</v>
      </c>
      <c r="D1782" s="121">
        <v>43119</v>
      </c>
      <c r="E1782" s="122" t="s">
        <v>3216</v>
      </c>
      <c r="F1782" s="122" t="s">
        <v>3</v>
      </c>
      <c r="G1782" s="122">
        <v>1589538</v>
      </c>
      <c r="H1782" s="126"/>
      <c r="I1782" s="130" t="s">
        <v>5257</v>
      </c>
      <c r="J1782" s="126"/>
      <c r="K1782" s="126"/>
      <c r="L1782" s="126"/>
      <c r="M1782" s="126"/>
      <c r="N1782" s="216">
        <v>0</v>
      </c>
      <c r="O1782" s="216">
        <v>140</v>
      </c>
      <c r="P1782" s="126" t="s">
        <v>1318</v>
      </c>
    </row>
    <row r="1783" spans="1:16" ht="38.25">
      <c r="A1783" s="126">
        <v>20</v>
      </c>
      <c r="B1783" s="126"/>
      <c r="C1783" s="127" t="s">
        <v>694</v>
      </c>
      <c r="D1783" s="121">
        <v>43119</v>
      </c>
      <c r="E1783" s="122" t="s">
        <v>3217</v>
      </c>
      <c r="F1783" s="122" t="s">
        <v>3</v>
      </c>
      <c r="G1783" s="122">
        <v>1589539</v>
      </c>
      <c r="H1783" s="126"/>
      <c r="I1783" s="130" t="s">
        <v>5258</v>
      </c>
      <c r="J1783" s="126"/>
      <c r="K1783" s="126"/>
      <c r="L1783" s="126"/>
      <c r="M1783" s="126"/>
      <c r="N1783" s="216">
        <v>0</v>
      </c>
      <c r="O1783" s="216">
        <v>244.8</v>
      </c>
      <c r="P1783" s="126" t="s">
        <v>1318</v>
      </c>
    </row>
    <row r="1784" spans="1:16" ht="51">
      <c r="A1784" s="126">
        <v>133</v>
      </c>
      <c r="B1784" s="126"/>
      <c r="C1784" s="127" t="s">
        <v>730</v>
      </c>
      <c r="D1784" s="121">
        <v>43119</v>
      </c>
      <c r="E1784" s="122" t="s">
        <v>3218</v>
      </c>
      <c r="F1784" s="122" t="s">
        <v>3</v>
      </c>
      <c r="G1784" s="122">
        <v>1589547</v>
      </c>
      <c r="H1784" s="126"/>
      <c r="I1784" s="130" t="s">
        <v>5259</v>
      </c>
      <c r="J1784" s="126"/>
      <c r="K1784" s="126"/>
      <c r="L1784" s="126"/>
      <c r="M1784" s="126"/>
      <c r="N1784" s="216">
        <v>0</v>
      </c>
      <c r="O1784" s="216">
        <v>371</v>
      </c>
      <c r="P1784" s="126" t="s">
        <v>1318</v>
      </c>
    </row>
    <row r="1785" spans="1:16" ht="51">
      <c r="A1785" s="126">
        <v>526</v>
      </c>
      <c r="B1785" s="126"/>
      <c r="C1785" s="127" t="s">
        <v>847</v>
      </c>
      <c r="D1785" s="121">
        <v>43119</v>
      </c>
      <c r="E1785" s="122" t="s">
        <v>3219</v>
      </c>
      <c r="F1785" s="122" t="s">
        <v>3</v>
      </c>
      <c r="G1785" s="122">
        <v>1589560</v>
      </c>
      <c r="H1785" s="126"/>
      <c r="I1785" s="130" t="s">
        <v>5260</v>
      </c>
      <c r="J1785" s="126"/>
      <c r="K1785" s="126"/>
      <c r="L1785" s="126"/>
      <c r="M1785" s="126"/>
      <c r="N1785" s="216">
        <v>0</v>
      </c>
      <c r="O1785" s="216">
        <v>305</v>
      </c>
      <c r="P1785" s="126" t="s">
        <v>1318</v>
      </c>
    </row>
    <row r="1786" spans="1:16" ht="51">
      <c r="A1786" s="126">
        <v>20</v>
      </c>
      <c r="B1786" s="126"/>
      <c r="C1786" s="127" t="s">
        <v>694</v>
      </c>
      <c r="D1786" s="121">
        <v>43119</v>
      </c>
      <c r="E1786" s="122" t="s">
        <v>3220</v>
      </c>
      <c r="F1786" s="122" t="s">
        <v>3</v>
      </c>
      <c r="G1786" s="122">
        <v>1589566</v>
      </c>
      <c r="H1786" s="126"/>
      <c r="I1786" s="130" t="s">
        <v>5261</v>
      </c>
      <c r="J1786" s="126"/>
      <c r="K1786" s="126"/>
      <c r="L1786" s="126"/>
      <c r="M1786" s="126"/>
      <c r="N1786" s="216">
        <v>0</v>
      </c>
      <c r="O1786" s="216">
        <v>1468.21</v>
      </c>
      <c r="P1786" s="126" t="s">
        <v>1318</v>
      </c>
    </row>
    <row r="1787" spans="1:16" ht="38.25">
      <c r="A1787" s="126">
        <v>46</v>
      </c>
      <c r="B1787" s="126"/>
      <c r="C1787" s="127" t="s">
        <v>699</v>
      </c>
      <c r="D1787" s="121">
        <v>43119</v>
      </c>
      <c r="E1787" s="122" t="s">
        <v>3221</v>
      </c>
      <c r="F1787" s="122" t="s">
        <v>3</v>
      </c>
      <c r="G1787" s="122">
        <v>1589573</v>
      </c>
      <c r="H1787" s="126"/>
      <c r="I1787" s="130" t="s">
        <v>5170</v>
      </c>
      <c r="J1787" s="126"/>
      <c r="K1787" s="126"/>
      <c r="L1787" s="126"/>
      <c r="M1787" s="126"/>
      <c r="N1787" s="216">
        <v>0</v>
      </c>
      <c r="O1787" s="216">
        <v>400</v>
      </c>
      <c r="P1787" s="126" t="s">
        <v>1318</v>
      </c>
    </row>
    <row r="1788" spans="1:16" ht="51">
      <c r="A1788" s="126">
        <v>526</v>
      </c>
      <c r="B1788" s="126"/>
      <c r="C1788" s="127" t="s">
        <v>847</v>
      </c>
      <c r="D1788" s="121">
        <v>43119</v>
      </c>
      <c r="E1788" s="122" t="s">
        <v>3222</v>
      </c>
      <c r="F1788" s="122" t="s">
        <v>3</v>
      </c>
      <c r="G1788" s="122">
        <v>1589578</v>
      </c>
      <c r="H1788" s="126"/>
      <c r="I1788" s="130" t="s">
        <v>5262</v>
      </c>
      <c r="J1788" s="126"/>
      <c r="K1788" s="126"/>
      <c r="L1788" s="126"/>
      <c r="M1788" s="126"/>
      <c r="N1788" s="216">
        <v>0</v>
      </c>
      <c r="O1788" s="216">
        <v>1950</v>
      </c>
      <c r="P1788" s="126" t="s">
        <v>1318</v>
      </c>
    </row>
    <row r="1789" spans="1:16" ht="51">
      <c r="A1789" s="126" t="s">
        <v>620</v>
      </c>
      <c r="B1789" s="126"/>
      <c r="C1789" s="127" t="s">
        <v>714</v>
      </c>
      <c r="D1789" s="121">
        <v>43119</v>
      </c>
      <c r="E1789" s="122" t="s">
        <v>3223</v>
      </c>
      <c r="F1789" s="122" t="s">
        <v>3</v>
      </c>
      <c r="G1789" s="122">
        <v>1589580</v>
      </c>
      <c r="H1789" s="126"/>
      <c r="I1789" s="130" t="s">
        <v>5263</v>
      </c>
      <c r="J1789" s="126"/>
      <c r="K1789" s="126"/>
      <c r="L1789" s="126"/>
      <c r="M1789" s="126"/>
      <c r="N1789" s="216">
        <v>0</v>
      </c>
      <c r="O1789" s="216">
        <v>567.16999999999996</v>
      </c>
      <c r="P1789" s="126" t="s">
        <v>1318</v>
      </c>
    </row>
    <row r="1790" spans="1:16" ht="51">
      <c r="A1790" s="126" t="s">
        <v>620</v>
      </c>
      <c r="B1790" s="126"/>
      <c r="C1790" s="127" t="s">
        <v>714</v>
      </c>
      <c r="D1790" s="121">
        <v>43119</v>
      </c>
      <c r="E1790" s="122" t="s">
        <v>3224</v>
      </c>
      <c r="F1790" s="122" t="s">
        <v>3</v>
      </c>
      <c r="G1790" s="122">
        <v>1589585</v>
      </c>
      <c r="H1790" s="126"/>
      <c r="I1790" s="130" t="s">
        <v>5264</v>
      </c>
      <c r="J1790" s="126"/>
      <c r="K1790" s="126"/>
      <c r="L1790" s="126"/>
      <c r="M1790" s="126"/>
      <c r="N1790" s="216">
        <v>0</v>
      </c>
      <c r="O1790" s="216">
        <v>1500</v>
      </c>
      <c r="P1790" s="126" t="s">
        <v>1318</v>
      </c>
    </row>
    <row r="1791" spans="1:16" ht="51">
      <c r="A1791" s="126" t="s">
        <v>620</v>
      </c>
      <c r="B1791" s="126"/>
      <c r="C1791" s="127" t="s">
        <v>714</v>
      </c>
      <c r="D1791" s="121">
        <v>43119</v>
      </c>
      <c r="E1791" s="122" t="s">
        <v>3225</v>
      </c>
      <c r="F1791" s="122" t="s">
        <v>3</v>
      </c>
      <c r="G1791" s="122">
        <v>1589594</v>
      </c>
      <c r="H1791" s="126"/>
      <c r="I1791" s="130" t="s">
        <v>5265</v>
      </c>
      <c r="J1791" s="126"/>
      <c r="K1791" s="126"/>
      <c r="L1791" s="126"/>
      <c r="M1791" s="126"/>
      <c r="N1791" s="216">
        <v>0</v>
      </c>
      <c r="O1791" s="216">
        <v>3492.16</v>
      </c>
      <c r="P1791" s="126" t="s">
        <v>1318</v>
      </c>
    </row>
    <row r="1792" spans="1:16" ht="63.75">
      <c r="A1792" s="126">
        <v>10</v>
      </c>
      <c r="B1792" s="126"/>
      <c r="C1792" s="127" t="s">
        <v>691</v>
      </c>
      <c r="D1792" s="121">
        <v>43119</v>
      </c>
      <c r="E1792" s="122" t="s">
        <v>3226</v>
      </c>
      <c r="F1792" s="122" t="s">
        <v>3</v>
      </c>
      <c r="G1792" s="122">
        <v>1589611</v>
      </c>
      <c r="H1792" s="126"/>
      <c r="I1792" s="130" t="s">
        <v>5266</v>
      </c>
      <c r="J1792" s="126"/>
      <c r="K1792" s="126"/>
      <c r="L1792" s="126"/>
      <c r="M1792" s="126"/>
      <c r="N1792" s="216">
        <v>0</v>
      </c>
      <c r="O1792" s="216">
        <v>8055.6</v>
      </c>
      <c r="P1792" s="126" t="s">
        <v>1318</v>
      </c>
    </row>
    <row r="1793" spans="1:16" ht="63.75">
      <c r="A1793" s="126">
        <v>25</v>
      </c>
      <c r="B1793" s="126"/>
      <c r="C1793" s="127" t="s">
        <v>695</v>
      </c>
      <c r="D1793" s="121">
        <v>43119</v>
      </c>
      <c r="E1793" s="122" t="s">
        <v>3227</v>
      </c>
      <c r="F1793" s="122" t="s">
        <v>3</v>
      </c>
      <c r="G1793" s="122">
        <v>1589612</v>
      </c>
      <c r="H1793" s="126"/>
      <c r="I1793" s="130" t="s">
        <v>5267</v>
      </c>
      <c r="J1793" s="126"/>
      <c r="K1793" s="126"/>
      <c r="L1793" s="126"/>
      <c r="M1793" s="126"/>
      <c r="N1793" s="216">
        <v>0</v>
      </c>
      <c r="O1793" s="216">
        <v>0.43</v>
      </c>
      <c r="P1793" s="126" t="s">
        <v>1318</v>
      </c>
    </row>
    <row r="1794" spans="1:16" ht="51">
      <c r="A1794" s="126" t="s">
        <v>620</v>
      </c>
      <c r="B1794" s="126"/>
      <c r="C1794" s="127" t="s">
        <v>714</v>
      </c>
      <c r="D1794" s="121">
        <v>43119</v>
      </c>
      <c r="E1794" s="122" t="s">
        <v>3228</v>
      </c>
      <c r="F1794" s="122" t="s">
        <v>3</v>
      </c>
      <c r="G1794" s="122">
        <v>1589634</v>
      </c>
      <c r="H1794" s="126"/>
      <c r="I1794" s="130" t="s">
        <v>5268</v>
      </c>
      <c r="J1794" s="126"/>
      <c r="K1794" s="126"/>
      <c r="L1794" s="126"/>
      <c r="M1794" s="126"/>
      <c r="N1794" s="216">
        <v>0</v>
      </c>
      <c r="O1794" s="216">
        <v>185.5</v>
      </c>
      <c r="P1794" s="126" t="s">
        <v>1318</v>
      </c>
    </row>
    <row r="1795" spans="1:16" ht="51">
      <c r="A1795" s="126" t="s">
        <v>620</v>
      </c>
      <c r="B1795" s="126"/>
      <c r="C1795" s="127" t="s">
        <v>714</v>
      </c>
      <c r="D1795" s="121">
        <v>43119</v>
      </c>
      <c r="E1795" s="122" t="s">
        <v>3229</v>
      </c>
      <c r="F1795" s="122" t="s">
        <v>3</v>
      </c>
      <c r="G1795" s="122">
        <v>1589637</v>
      </c>
      <c r="H1795" s="126"/>
      <c r="I1795" s="130" t="s">
        <v>5269</v>
      </c>
      <c r="J1795" s="126"/>
      <c r="K1795" s="126"/>
      <c r="L1795" s="126"/>
      <c r="M1795" s="126"/>
      <c r="N1795" s="216">
        <v>0</v>
      </c>
      <c r="O1795" s="216">
        <v>37.4</v>
      </c>
      <c r="P1795" s="126" t="s">
        <v>1318</v>
      </c>
    </row>
    <row r="1796" spans="1:16" ht="38.25">
      <c r="A1796" s="126">
        <v>20</v>
      </c>
      <c r="B1796" s="126"/>
      <c r="C1796" s="127" t="s">
        <v>694</v>
      </c>
      <c r="D1796" s="121">
        <v>43119</v>
      </c>
      <c r="E1796" s="122" t="s">
        <v>3230</v>
      </c>
      <c r="F1796" s="122" t="s">
        <v>3</v>
      </c>
      <c r="G1796" s="122">
        <v>1589649</v>
      </c>
      <c r="H1796" s="126"/>
      <c r="I1796" s="130" t="s">
        <v>5270</v>
      </c>
      <c r="J1796" s="126"/>
      <c r="K1796" s="126"/>
      <c r="L1796" s="126"/>
      <c r="M1796" s="126"/>
      <c r="N1796" s="216">
        <v>0</v>
      </c>
      <c r="O1796" s="216">
        <v>120</v>
      </c>
      <c r="P1796" s="126" t="s">
        <v>1318</v>
      </c>
    </row>
    <row r="1797" spans="1:16" ht="38.25">
      <c r="A1797" s="126">
        <v>670</v>
      </c>
      <c r="B1797" s="126"/>
      <c r="C1797" s="127" t="s">
        <v>236</v>
      </c>
      <c r="D1797" s="121">
        <v>43119</v>
      </c>
      <c r="E1797" s="122" t="s">
        <v>3231</v>
      </c>
      <c r="F1797" s="122" t="s">
        <v>3</v>
      </c>
      <c r="G1797" s="122">
        <v>1589657</v>
      </c>
      <c r="H1797" s="126"/>
      <c r="I1797" s="130" t="s">
        <v>5271</v>
      </c>
      <c r="J1797" s="126"/>
      <c r="K1797" s="126"/>
      <c r="L1797" s="126"/>
      <c r="M1797" s="126"/>
      <c r="N1797" s="216">
        <v>0</v>
      </c>
      <c r="O1797" s="216">
        <v>371</v>
      </c>
      <c r="P1797" s="126" t="s">
        <v>1318</v>
      </c>
    </row>
    <row r="1798" spans="1:16" ht="38.25">
      <c r="A1798" s="126">
        <v>46</v>
      </c>
      <c r="B1798" s="126"/>
      <c r="C1798" s="127" t="s">
        <v>699</v>
      </c>
      <c r="D1798" s="121">
        <v>43119</v>
      </c>
      <c r="E1798" s="122" t="s">
        <v>3232</v>
      </c>
      <c r="F1798" s="122" t="s">
        <v>3</v>
      </c>
      <c r="G1798" s="122">
        <v>1589693</v>
      </c>
      <c r="H1798" s="126"/>
      <c r="I1798" s="130" t="s">
        <v>1411</v>
      </c>
      <c r="J1798" s="126"/>
      <c r="K1798" s="126"/>
      <c r="L1798" s="126"/>
      <c r="M1798" s="126"/>
      <c r="N1798" s="216">
        <v>0</v>
      </c>
      <c r="O1798" s="216">
        <v>310</v>
      </c>
      <c r="P1798" s="126" t="s">
        <v>1318</v>
      </c>
    </row>
    <row r="1799" spans="1:16" ht="51">
      <c r="A1799" s="126">
        <v>20</v>
      </c>
      <c r="B1799" s="126"/>
      <c r="C1799" s="127" t="s">
        <v>694</v>
      </c>
      <c r="D1799" s="121">
        <v>43119</v>
      </c>
      <c r="E1799" s="122" t="s">
        <v>3233</v>
      </c>
      <c r="F1799" s="122" t="s">
        <v>3</v>
      </c>
      <c r="G1799" s="122">
        <v>1589696</v>
      </c>
      <c r="H1799" s="126"/>
      <c r="I1799" s="130" t="s">
        <v>5272</v>
      </c>
      <c r="J1799" s="126"/>
      <c r="K1799" s="126"/>
      <c r="L1799" s="126"/>
      <c r="M1799" s="126"/>
      <c r="N1799" s="216">
        <v>0</v>
      </c>
      <c r="O1799" s="216">
        <v>2700</v>
      </c>
      <c r="P1799" s="126" t="s">
        <v>1318</v>
      </c>
    </row>
    <row r="1800" spans="1:16" ht="51">
      <c r="A1800" s="126" t="s">
        <v>620</v>
      </c>
      <c r="B1800" s="126"/>
      <c r="C1800" s="127" t="s">
        <v>714</v>
      </c>
      <c r="D1800" s="121">
        <v>43119</v>
      </c>
      <c r="E1800" s="122" t="s">
        <v>3234</v>
      </c>
      <c r="F1800" s="122" t="s">
        <v>3</v>
      </c>
      <c r="G1800" s="122">
        <v>1589698</v>
      </c>
      <c r="H1800" s="126"/>
      <c r="I1800" s="130" t="s">
        <v>5273</v>
      </c>
      <c r="J1800" s="126"/>
      <c r="K1800" s="126"/>
      <c r="L1800" s="126"/>
      <c r="M1800" s="126"/>
      <c r="N1800" s="216">
        <v>0</v>
      </c>
      <c r="O1800" s="216">
        <v>9968.5499999999993</v>
      </c>
      <c r="P1800" s="126" t="s">
        <v>1318</v>
      </c>
    </row>
    <row r="1801" spans="1:16" ht="51">
      <c r="A1801" s="126" t="s">
        <v>620</v>
      </c>
      <c r="B1801" s="126"/>
      <c r="C1801" s="127" t="s">
        <v>714</v>
      </c>
      <c r="D1801" s="121">
        <v>43119</v>
      </c>
      <c r="E1801" s="122" t="s">
        <v>3235</v>
      </c>
      <c r="F1801" s="122" t="s">
        <v>3</v>
      </c>
      <c r="G1801" s="122">
        <v>1589699</v>
      </c>
      <c r="H1801" s="126"/>
      <c r="I1801" s="130" t="s">
        <v>5274</v>
      </c>
      <c r="J1801" s="126"/>
      <c r="K1801" s="126"/>
      <c r="L1801" s="126"/>
      <c r="M1801" s="126"/>
      <c r="N1801" s="216">
        <v>0</v>
      </c>
      <c r="O1801" s="216">
        <v>190</v>
      </c>
      <c r="P1801" s="126" t="s">
        <v>1318</v>
      </c>
    </row>
    <row r="1802" spans="1:16" ht="51">
      <c r="A1802" s="126" t="s">
        <v>620</v>
      </c>
      <c r="B1802" s="126"/>
      <c r="C1802" s="127" t="s">
        <v>714</v>
      </c>
      <c r="D1802" s="121">
        <v>43119</v>
      </c>
      <c r="E1802" s="122" t="s">
        <v>3236</v>
      </c>
      <c r="F1802" s="122" t="s">
        <v>3</v>
      </c>
      <c r="G1802" s="122">
        <v>1589700</v>
      </c>
      <c r="H1802" s="126"/>
      <c r="I1802" s="130" t="s">
        <v>5275</v>
      </c>
      <c r="J1802" s="126"/>
      <c r="K1802" s="126"/>
      <c r="L1802" s="126"/>
      <c r="M1802" s="126"/>
      <c r="N1802" s="216">
        <v>0</v>
      </c>
      <c r="O1802" s="216">
        <v>190</v>
      </c>
      <c r="P1802" s="126" t="s">
        <v>1318</v>
      </c>
    </row>
    <row r="1803" spans="1:16" ht="51">
      <c r="A1803" s="126" t="s">
        <v>620</v>
      </c>
      <c r="B1803" s="126"/>
      <c r="C1803" s="127" t="s">
        <v>714</v>
      </c>
      <c r="D1803" s="121">
        <v>43119</v>
      </c>
      <c r="E1803" s="122" t="s">
        <v>3237</v>
      </c>
      <c r="F1803" s="122" t="s">
        <v>3</v>
      </c>
      <c r="G1803" s="122">
        <v>1589701</v>
      </c>
      <c r="H1803" s="126"/>
      <c r="I1803" s="130" t="s">
        <v>5276</v>
      </c>
      <c r="J1803" s="126"/>
      <c r="K1803" s="126"/>
      <c r="L1803" s="126"/>
      <c r="M1803" s="126"/>
      <c r="N1803" s="216">
        <v>0</v>
      </c>
      <c r="O1803" s="216">
        <v>190</v>
      </c>
      <c r="P1803" s="126" t="s">
        <v>1318</v>
      </c>
    </row>
    <row r="1804" spans="1:16" ht="51">
      <c r="A1804" s="126" t="s">
        <v>620</v>
      </c>
      <c r="B1804" s="126"/>
      <c r="C1804" s="127" t="s">
        <v>714</v>
      </c>
      <c r="D1804" s="121">
        <v>43119</v>
      </c>
      <c r="E1804" s="122" t="s">
        <v>3238</v>
      </c>
      <c r="F1804" s="122" t="s">
        <v>3</v>
      </c>
      <c r="G1804" s="122">
        <v>1589702</v>
      </c>
      <c r="H1804" s="126"/>
      <c r="I1804" s="130" t="s">
        <v>5277</v>
      </c>
      <c r="J1804" s="126"/>
      <c r="K1804" s="126"/>
      <c r="L1804" s="126"/>
      <c r="M1804" s="126"/>
      <c r="N1804" s="216">
        <v>0</v>
      </c>
      <c r="O1804" s="216">
        <v>190</v>
      </c>
      <c r="P1804" s="126" t="s">
        <v>1318</v>
      </c>
    </row>
    <row r="1805" spans="1:16" ht="51">
      <c r="A1805" s="126" t="s">
        <v>620</v>
      </c>
      <c r="B1805" s="126"/>
      <c r="C1805" s="127" t="s">
        <v>714</v>
      </c>
      <c r="D1805" s="121">
        <v>43119</v>
      </c>
      <c r="E1805" s="122" t="s">
        <v>3239</v>
      </c>
      <c r="F1805" s="122" t="s">
        <v>3</v>
      </c>
      <c r="G1805" s="122">
        <v>1589703</v>
      </c>
      <c r="H1805" s="126"/>
      <c r="I1805" s="130" t="s">
        <v>5278</v>
      </c>
      <c r="J1805" s="126"/>
      <c r="K1805" s="126"/>
      <c r="L1805" s="126"/>
      <c r="M1805" s="126"/>
      <c r="N1805" s="216">
        <v>0</v>
      </c>
      <c r="O1805" s="216">
        <v>190</v>
      </c>
      <c r="P1805" s="126" t="s">
        <v>1318</v>
      </c>
    </row>
    <row r="1806" spans="1:16" ht="51">
      <c r="A1806" s="126" t="s">
        <v>620</v>
      </c>
      <c r="B1806" s="126"/>
      <c r="C1806" s="127" t="s">
        <v>714</v>
      </c>
      <c r="D1806" s="121">
        <v>43119</v>
      </c>
      <c r="E1806" s="122" t="s">
        <v>3240</v>
      </c>
      <c r="F1806" s="122" t="s">
        <v>3</v>
      </c>
      <c r="G1806" s="122">
        <v>1589704</v>
      </c>
      <c r="H1806" s="126"/>
      <c r="I1806" s="130" t="s">
        <v>5279</v>
      </c>
      <c r="J1806" s="126"/>
      <c r="K1806" s="126"/>
      <c r="L1806" s="126"/>
      <c r="M1806" s="126"/>
      <c r="N1806" s="216">
        <v>0</v>
      </c>
      <c r="O1806" s="216">
        <v>190</v>
      </c>
      <c r="P1806" s="126" t="s">
        <v>1318</v>
      </c>
    </row>
    <row r="1807" spans="1:16" ht="51">
      <c r="A1807" s="126" t="s">
        <v>620</v>
      </c>
      <c r="B1807" s="126"/>
      <c r="C1807" s="127" t="s">
        <v>714</v>
      </c>
      <c r="D1807" s="121">
        <v>43119</v>
      </c>
      <c r="E1807" s="122" t="s">
        <v>3241</v>
      </c>
      <c r="F1807" s="122" t="s">
        <v>3</v>
      </c>
      <c r="G1807" s="122">
        <v>1589706</v>
      </c>
      <c r="H1807" s="126"/>
      <c r="I1807" s="130" t="s">
        <v>5280</v>
      </c>
      <c r="J1807" s="126"/>
      <c r="K1807" s="126"/>
      <c r="L1807" s="126"/>
      <c r="M1807" s="126"/>
      <c r="N1807" s="216">
        <v>0</v>
      </c>
      <c r="O1807" s="216">
        <v>190</v>
      </c>
      <c r="P1807" s="126" t="s">
        <v>1318</v>
      </c>
    </row>
    <row r="1808" spans="1:16" ht="51">
      <c r="A1808" s="126" t="s">
        <v>620</v>
      </c>
      <c r="B1808" s="126"/>
      <c r="C1808" s="127" t="s">
        <v>714</v>
      </c>
      <c r="D1808" s="121">
        <v>43119</v>
      </c>
      <c r="E1808" s="122" t="s">
        <v>3242</v>
      </c>
      <c r="F1808" s="122" t="s">
        <v>3</v>
      </c>
      <c r="G1808" s="122">
        <v>1589707</v>
      </c>
      <c r="H1808" s="126"/>
      <c r="I1808" s="130" t="s">
        <v>5281</v>
      </c>
      <c r="J1808" s="126"/>
      <c r="K1808" s="126"/>
      <c r="L1808" s="126"/>
      <c r="M1808" s="126"/>
      <c r="N1808" s="216">
        <v>0</v>
      </c>
      <c r="O1808" s="216">
        <v>190</v>
      </c>
      <c r="P1808" s="126" t="s">
        <v>1318</v>
      </c>
    </row>
    <row r="1809" spans="1:16" ht="51">
      <c r="A1809" s="126" t="s">
        <v>620</v>
      </c>
      <c r="B1809" s="126"/>
      <c r="C1809" s="127" t="s">
        <v>714</v>
      </c>
      <c r="D1809" s="121">
        <v>43119</v>
      </c>
      <c r="E1809" s="122" t="s">
        <v>3243</v>
      </c>
      <c r="F1809" s="122" t="s">
        <v>3</v>
      </c>
      <c r="G1809" s="122">
        <v>1589710</v>
      </c>
      <c r="H1809" s="126"/>
      <c r="I1809" s="130" t="s">
        <v>5282</v>
      </c>
      <c r="J1809" s="126"/>
      <c r="K1809" s="126"/>
      <c r="L1809" s="126"/>
      <c r="M1809" s="126"/>
      <c r="N1809" s="216">
        <v>0</v>
      </c>
      <c r="O1809" s="216">
        <v>190</v>
      </c>
      <c r="P1809" s="126" t="s">
        <v>1318</v>
      </c>
    </row>
    <row r="1810" spans="1:16" ht="51">
      <c r="A1810" s="126" t="s">
        <v>620</v>
      </c>
      <c r="B1810" s="126"/>
      <c r="C1810" s="127" t="s">
        <v>714</v>
      </c>
      <c r="D1810" s="121">
        <v>43119</v>
      </c>
      <c r="E1810" s="122" t="s">
        <v>3244</v>
      </c>
      <c r="F1810" s="122" t="s">
        <v>3</v>
      </c>
      <c r="G1810" s="122">
        <v>1589713</v>
      </c>
      <c r="H1810" s="126"/>
      <c r="I1810" s="130" t="s">
        <v>5283</v>
      </c>
      <c r="J1810" s="126"/>
      <c r="K1810" s="126"/>
      <c r="L1810" s="126"/>
      <c r="M1810" s="126"/>
      <c r="N1810" s="216">
        <v>0</v>
      </c>
      <c r="O1810" s="216">
        <v>190</v>
      </c>
      <c r="P1810" s="126" t="s">
        <v>1318</v>
      </c>
    </row>
    <row r="1811" spans="1:16" ht="51">
      <c r="A1811" s="126" t="s">
        <v>620</v>
      </c>
      <c r="B1811" s="126"/>
      <c r="C1811" s="127" t="s">
        <v>714</v>
      </c>
      <c r="D1811" s="121">
        <v>43119</v>
      </c>
      <c r="E1811" s="122" t="s">
        <v>3245</v>
      </c>
      <c r="F1811" s="122" t="s">
        <v>3</v>
      </c>
      <c r="G1811" s="122">
        <v>1589714</v>
      </c>
      <c r="H1811" s="126"/>
      <c r="I1811" s="130" t="s">
        <v>5284</v>
      </c>
      <c r="J1811" s="126"/>
      <c r="K1811" s="126"/>
      <c r="L1811" s="126"/>
      <c r="M1811" s="126"/>
      <c r="N1811" s="216">
        <v>0</v>
      </c>
      <c r="O1811" s="216">
        <v>190</v>
      </c>
      <c r="P1811" s="126" t="s">
        <v>1318</v>
      </c>
    </row>
    <row r="1812" spans="1:16" ht="51">
      <c r="A1812" s="126" t="s">
        <v>620</v>
      </c>
      <c r="B1812" s="126"/>
      <c r="C1812" s="127" t="s">
        <v>714</v>
      </c>
      <c r="D1812" s="121">
        <v>43119</v>
      </c>
      <c r="E1812" s="122" t="s">
        <v>3246</v>
      </c>
      <c r="F1812" s="122" t="s">
        <v>3</v>
      </c>
      <c r="G1812" s="122">
        <v>1589717</v>
      </c>
      <c r="H1812" s="126"/>
      <c r="I1812" s="130" t="s">
        <v>5285</v>
      </c>
      <c r="J1812" s="126"/>
      <c r="K1812" s="126"/>
      <c r="L1812" s="126"/>
      <c r="M1812" s="126"/>
      <c r="N1812" s="216">
        <v>0</v>
      </c>
      <c r="O1812" s="216">
        <v>190</v>
      </c>
      <c r="P1812" s="126" t="s">
        <v>1318</v>
      </c>
    </row>
    <row r="1813" spans="1:16" ht="51">
      <c r="A1813" s="126" t="s">
        <v>620</v>
      </c>
      <c r="B1813" s="126"/>
      <c r="C1813" s="127" t="s">
        <v>714</v>
      </c>
      <c r="D1813" s="121">
        <v>43119</v>
      </c>
      <c r="E1813" s="122" t="s">
        <v>3247</v>
      </c>
      <c r="F1813" s="122" t="s">
        <v>3</v>
      </c>
      <c r="G1813" s="122">
        <v>1589718</v>
      </c>
      <c r="H1813" s="126"/>
      <c r="I1813" s="130" t="s">
        <v>5286</v>
      </c>
      <c r="J1813" s="126"/>
      <c r="K1813" s="126"/>
      <c r="L1813" s="126"/>
      <c r="M1813" s="126"/>
      <c r="N1813" s="216">
        <v>0</v>
      </c>
      <c r="O1813" s="216">
        <v>190</v>
      </c>
      <c r="P1813" s="126" t="s">
        <v>1318</v>
      </c>
    </row>
    <row r="1814" spans="1:16" ht="51">
      <c r="A1814" s="126" t="s">
        <v>620</v>
      </c>
      <c r="B1814" s="126"/>
      <c r="C1814" s="127" t="s">
        <v>714</v>
      </c>
      <c r="D1814" s="121">
        <v>43119</v>
      </c>
      <c r="E1814" s="122" t="s">
        <v>3248</v>
      </c>
      <c r="F1814" s="122" t="s">
        <v>3</v>
      </c>
      <c r="G1814" s="122">
        <v>1589719</v>
      </c>
      <c r="H1814" s="126"/>
      <c r="I1814" s="130" t="s">
        <v>5287</v>
      </c>
      <c r="J1814" s="126"/>
      <c r="K1814" s="126"/>
      <c r="L1814" s="126"/>
      <c r="M1814" s="126"/>
      <c r="N1814" s="216">
        <v>0</v>
      </c>
      <c r="O1814" s="216">
        <v>190</v>
      </c>
      <c r="P1814" s="126" t="s">
        <v>1318</v>
      </c>
    </row>
    <row r="1815" spans="1:16" ht="51">
      <c r="A1815" s="126" t="s">
        <v>620</v>
      </c>
      <c r="B1815" s="126"/>
      <c r="C1815" s="127" t="s">
        <v>714</v>
      </c>
      <c r="D1815" s="121">
        <v>43119</v>
      </c>
      <c r="E1815" s="122" t="s">
        <v>3249</v>
      </c>
      <c r="F1815" s="122" t="s">
        <v>3</v>
      </c>
      <c r="G1815" s="122">
        <v>1589720</v>
      </c>
      <c r="H1815" s="126"/>
      <c r="I1815" s="130" t="s">
        <v>5288</v>
      </c>
      <c r="J1815" s="126"/>
      <c r="K1815" s="126"/>
      <c r="L1815" s="126"/>
      <c r="M1815" s="126"/>
      <c r="N1815" s="216">
        <v>0</v>
      </c>
      <c r="O1815" s="216">
        <v>190</v>
      </c>
      <c r="P1815" s="126" t="s">
        <v>1318</v>
      </c>
    </row>
    <row r="1816" spans="1:16" ht="51">
      <c r="A1816" s="126" t="s">
        <v>620</v>
      </c>
      <c r="B1816" s="126"/>
      <c r="C1816" s="127" t="s">
        <v>714</v>
      </c>
      <c r="D1816" s="121">
        <v>43119</v>
      </c>
      <c r="E1816" s="122" t="s">
        <v>3250</v>
      </c>
      <c r="F1816" s="122" t="s">
        <v>3</v>
      </c>
      <c r="G1816" s="122">
        <v>1589722</v>
      </c>
      <c r="H1816" s="126"/>
      <c r="I1816" s="130" t="s">
        <v>5289</v>
      </c>
      <c r="J1816" s="126"/>
      <c r="K1816" s="126"/>
      <c r="L1816" s="126"/>
      <c r="M1816" s="126"/>
      <c r="N1816" s="216">
        <v>0</v>
      </c>
      <c r="O1816" s="216">
        <v>190</v>
      </c>
      <c r="P1816" s="126" t="s">
        <v>1318</v>
      </c>
    </row>
    <row r="1817" spans="1:16" ht="51">
      <c r="A1817" s="126" t="s">
        <v>620</v>
      </c>
      <c r="B1817" s="126"/>
      <c r="C1817" s="127" t="s">
        <v>714</v>
      </c>
      <c r="D1817" s="121">
        <v>43119</v>
      </c>
      <c r="E1817" s="122" t="s">
        <v>3251</v>
      </c>
      <c r="F1817" s="122" t="s">
        <v>3</v>
      </c>
      <c r="G1817" s="122">
        <v>1589725</v>
      </c>
      <c r="H1817" s="126"/>
      <c r="I1817" s="130" t="s">
        <v>5290</v>
      </c>
      <c r="J1817" s="126"/>
      <c r="K1817" s="126"/>
      <c r="L1817" s="126"/>
      <c r="M1817" s="126"/>
      <c r="N1817" s="216">
        <v>0</v>
      </c>
      <c r="O1817" s="216">
        <v>190</v>
      </c>
      <c r="P1817" s="126" t="s">
        <v>1318</v>
      </c>
    </row>
    <row r="1818" spans="1:16" ht="51">
      <c r="A1818" s="126" t="s">
        <v>620</v>
      </c>
      <c r="B1818" s="126"/>
      <c r="C1818" s="127" t="s">
        <v>714</v>
      </c>
      <c r="D1818" s="121">
        <v>43119</v>
      </c>
      <c r="E1818" s="122" t="s">
        <v>3252</v>
      </c>
      <c r="F1818" s="122" t="s">
        <v>3</v>
      </c>
      <c r="G1818" s="122">
        <v>1589727</v>
      </c>
      <c r="H1818" s="126"/>
      <c r="I1818" s="130" t="s">
        <v>5291</v>
      </c>
      <c r="J1818" s="126"/>
      <c r="K1818" s="126"/>
      <c r="L1818" s="126"/>
      <c r="M1818" s="126"/>
      <c r="N1818" s="216">
        <v>0</v>
      </c>
      <c r="O1818" s="216">
        <v>190</v>
      </c>
      <c r="P1818" s="126" t="s">
        <v>1318</v>
      </c>
    </row>
    <row r="1819" spans="1:16" ht="51">
      <c r="A1819" s="126" t="s">
        <v>620</v>
      </c>
      <c r="B1819" s="126"/>
      <c r="C1819" s="127" t="s">
        <v>714</v>
      </c>
      <c r="D1819" s="121">
        <v>43119</v>
      </c>
      <c r="E1819" s="122" t="s">
        <v>3253</v>
      </c>
      <c r="F1819" s="122" t="s">
        <v>3</v>
      </c>
      <c r="G1819" s="122">
        <v>1589728</v>
      </c>
      <c r="H1819" s="126"/>
      <c r="I1819" s="130" t="s">
        <v>5292</v>
      </c>
      <c r="J1819" s="126"/>
      <c r="K1819" s="126"/>
      <c r="L1819" s="126"/>
      <c r="M1819" s="126"/>
      <c r="N1819" s="216">
        <v>0</v>
      </c>
      <c r="O1819" s="216">
        <v>190</v>
      </c>
      <c r="P1819" s="126" t="s">
        <v>1318</v>
      </c>
    </row>
    <row r="1820" spans="1:16" ht="51">
      <c r="A1820" s="126" t="s">
        <v>620</v>
      </c>
      <c r="B1820" s="126"/>
      <c r="C1820" s="127" t="s">
        <v>714</v>
      </c>
      <c r="D1820" s="121">
        <v>43119</v>
      </c>
      <c r="E1820" s="122" t="s">
        <v>3254</v>
      </c>
      <c r="F1820" s="122" t="s">
        <v>3</v>
      </c>
      <c r="G1820" s="122">
        <v>1589729</v>
      </c>
      <c r="H1820" s="126"/>
      <c r="I1820" s="130" t="s">
        <v>5293</v>
      </c>
      <c r="J1820" s="126"/>
      <c r="K1820" s="126"/>
      <c r="L1820" s="126"/>
      <c r="M1820" s="126"/>
      <c r="N1820" s="216">
        <v>0</v>
      </c>
      <c r="O1820" s="216">
        <v>190</v>
      </c>
      <c r="P1820" s="126" t="s">
        <v>1318</v>
      </c>
    </row>
    <row r="1821" spans="1:16" ht="51">
      <c r="A1821" s="126" t="s">
        <v>620</v>
      </c>
      <c r="B1821" s="126"/>
      <c r="C1821" s="127" t="s">
        <v>714</v>
      </c>
      <c r="D1821" s="121">
        <v>43119</v>
      </c>
      <c r="E1821" s="122" t="s">
        <v>3255</v>
      </c>
      <c r="F1821" s="122" t="s">
        <v>3</v>
      </c>
      <c r="G1821" s="122">
        <v>1589730</v>
      </c>
      <c r="H1821" s="126"/>
      <c r="I1821" s="130" t="s">
        <v>5294</v>
      </c>
      <c r="J1821" s="126"/>
      <c r="K1821" s="126"/>
      <c r="L1821" s="126"/>
      <c r="M1821" s="126"/>
      <c r="N1821" s="216">
        <v>0</v>
      </c>
      <c r="O1821" s="216">
        <v>190</v>
      </c>
      <c r="P1821" s="126" t="s">
        <v>1318</v>
      </c>
    </row>
    <row r="1822" spans="1:16" ht="51">
      <c r="A1822" s="126" t="s">
        <v>620</v>
      </c>
      <c r="B1822" s="126"/>
      <c r="C1822" s="127" t="s">
        <v>714</v>
      </c>
      <c r="D1822" s="121">
        <v>43119</v>
      </c>
      <c r="E1822" s="122" t="s">
        <v>3256</v>
      </c>
      <c r="F1822" s="122" t="s">
        <v>3</v>
      </c>
      <c r="G1822" s="122">
        <v>1589731</v>
      </c>
      <c r="H1822" s="126"/>
      <c r="I1822" s="130" t="s">
        <v>5295</v>
      </c>
      <c r="J1822" s="126"/>
      <c r="K1822" s="126"/>
      <c r="L1822" s="126"/>
      <c r="M1822" s="126"/>
      <c r="N1822" s="216">
        <v>0</v>
      </c>
      <c r="O1822" s="216">
        <v>190</v>
      </c>
      <c r="P1822" s="126" t="s">
        <v>1318</v>
      </c>
    </row>
    <row r="1823" spans="1:16" ht="51">
      <c r="A1823" s="126">
        <v>35</v>
      </c>
      <c r="B1823" s="126"/>
      <c r="C1823" s="127" t="s">
        <v>697</v>
      </c>
      <c r="D1823" s="121">
        <v>43119</v>
      </c>
      <c r="E1823" s="122" t="s">
        <v>3257</v>
      </c>
      <c r="F1823" s="122" t="s">
        <v>3</v>
      </c>
      <c r="G1823" s="122">
        <v>1589733</v>
      </c>
      <c r="H1823" s="126"/>
      <c r="I1823" s="130" t="s">
        <v>5296</v>
      </c>
      <c r="J1823" s="126"/>
      <c r="K1823" s="126"/>
      <c r="L1823" s="126"/>
      <c r="M1823" s="126"/>
      <c r="N1823" s="216">
        <v>0</v>
      </c>
      <c r="O1823" s="216">
        <v>2000</v>
      </c>
      <c r="P1823" s="126" t="s">
        <v>1318</v>
      </c>
    </row>
    <row r="1824" spans="1:16" ht="51">
      <c r="A1824" s="126" t="s">
        <v>620</v>
      </c>
      <c r="B1824" s="126"/>
      <c r="C1824" s="127" t="s">
        <v>714</v>
      </c>
      <c r="D1824" s="121">
        <v>43119</v>
      </c>
      <c r="E1824" s="122" t="s">
        <v>3258</v>
      </c>
      <c r="F1824" s="122" t="s">
        <v>3</v>
      </c>
      <c r="G1824" s="122">
        <v>1589734</v>
      </c>
      <c r="H1824" s="126"/>
      <c r="I1824" s="130" t="s">
        <v>5297</v>
      </c>
      <c r="J1824" s="126"/>
      <c r="K1824" s="126"/>
      <c r="L1824" s="126"/>
      <c r="M1824" s="126"/>
      <c r="N1824" s="216">
        <v>0</v>
      </c>
      <c r="O1824" s="216">
        <v>190</v>
      </c>
      <c r="P1824" s="126" t="s">
        <v>1318</v>
      </c>
    </row>
    <row r="1825" spans="1:16" ht="51">
      <c r="A1825" s="126" t="s">
        <v>620</v>
      </c>
      <c r="B1825" s="126"/>
      <c r="C1825" s="127" t="s">
        <v>714</v>
      </c>
      <c r="D1825" s="121">
        <v>43119</v>
      </c>
      <c r="E1825" s="122" t="s">
        <v>3259</v>
      </c>
      <c r="F1825" s="122" t="s">
        <v>3</v>
      </c>
      <c r="G1825" s="122">
        <v>1589736</v>
      </c>
      <c r="H1825" s="126"/>
      <c r="I1825" s="130" t="s">
        <v>5298</v>
      </c>
      <c r="J1825" s="126"/>
      <c r="K1825" s="126"/>
      <c r="L1825" s="126"/>
      <c r="M1825" s="126"/>
      <c r="N1825" s="216">
        <v>0</v>
      </c>
      <c r="O1825" s="216">
        <v>190</v>
      </c>
      <c r="P1825" s="126" t="s">
        <v>1318</v>
      </c>
    </row>
    <row r="1826" spans="1:16" ht="51">
      <c r="A1826" s="126" t="s">
        <v>620</v>
      </c>
      <c r="B1826" s="126"/>
      <c r="C1826" s="127" t="s">
        <v>714</v>
      </c>
      <c r="D1826" s="121">
        <v>43119</v>
      </c>
      <c r="E1826" s="122" t="s">
        <v>3260</v>
      </c>
      <c r="F1826" s="122" t="s">
        <v>3</v>
      </c>
      <c r="G1826" s="122">
        <v>1589737</v>
      </c>
      <c r="H1826" s="126"/>
      <c r="I1826" s="130" t="s">
        <v>5299</v>
      </c>
      <c r="J1826" s="126"/>
      <c r="K1826" s="126"/>
      <c r="L1826" s="126"/>
      <c r="M1826" s="126"/>
      <c r="N1826" s="216">
        <v>0</v>
      </c>
      <c r="O1826" s="216">
        <v>190</v>
      </c>
      <c r="P1826" s="126" t="s">
        <v>1318</v>
      </c>
    </row>
    <row r="1827" spans="1:16" ht="51">
      <c r="A1827" s="126" t="s">
        <v>620</v>
      </c>
      <c r="B1827" s="126"/>
      <c r="C1827" s="127" t="s">
        <v>714</v>
      </c>
      <c r="D1827" s="121">
        <v>43119</v>
      </c>
      <c r="E1827" s="122" t="s">
        <v>3261</v>
      </c>
      <c r="F1827" s="122" t="s">
        <v>3</v>
      </c>
      <c r="G1827" s="122">
        <v>1589740</v>
      </c>
      <c r="H1827" s="126"/>
      <c r="I1827" s="130" t="s">
        <v>5300</v>
      </c>
      <c r="J1827" s="126"/>
      <c r="K1827" s="126"/>
      <c r="L1827" s="126"/>
      <c r="M1827" s="126"/>
      <c r="N1827" s="216">
        <v>0</v>
      </c>
      <c r="O1827" s="216">
        <v>190</v>
      </c>
      <c r="P1827" s="126" t="s">
        <v>1318</v>
      </c>
    </row>
    <row r="1828" spans="1:16" ht="51">
      <c r="A1828" s="126" t="s">
        <v>620</v>
      </c>
      <c r="B1828" s="126"/>
      <c r="C1828" s="127" t="s">
        <v>714</v>
      </c>
      <c r="D1828" s="121">
        <v>43119</v>
      </c>
      <c r="E1828" s="122" t="s">
        <v>3262</v>
      </c>
      <c r="F1828" s="122" t="s">
        <v>3</v>
      </c>
      <c r="G1828" s="122">
        <v>1589742</v>
      </c>
      <c r="H1828" s="126"/>
      <c r="I1828" s="130" t="s">
        <v>5301</v>
      </c>
      <c r="J1828" s="126"/>
      <c r="K1828" s="126"/>
      <c r="L1828" s="126"/>
      <c r="M1828" s="126"/>
      <c r="N1828" s="216">
        <v>0</v>
      </c>
      <c r="O1828" s="216">
        <v>190</v>
      </c>
      <c r="P1828" s="126" t="s">
        <v>1318</v>
      </c>
    </row>
    <row r="1829" spans="1:16" ht="51">
      <c r="A1829" s="126" t="s">
        <v>620</v>
      </c>
      <c r="B1829" s="126"/>
      <c r="C1829" s="127" t="s">
        <v>714</v>
      </c>
      <c r="D1829" s="121">
        <v>43119</v>
      </c>
      <c r="E1829" s="122" t="s">
        <v>3263</v>
      </c>
      <c r="F1829" s="122" t="s">
        <v>3</v>
      </c>
      <c r="G1829" s="122">
        <v>1589743</v>
      </c>
      <c r="H1829" s="126"/>
      <c r="I1829" s="130" t="s">
        <v>5302</v>
      </c>
      <c r="J1829" s="126"/>
      <c r="K1829" s="126"/>
      <c r="L1829" s="126"/>
      <c r="M1829" s="126"/>
      <c r="N1829" s="216">
        <v>0</v>
      </c>
      <c r="O1829" s="216">
        <v>190</v>
      </c>
      <c r="P1829" s="126" t="s">
        <v>1318</v>
      </c>
    </row>
    <row r="1830" spans="1:16" ht="51">
      <c r="A1830" s="126" t="s">
        <v>620</v>
      </c>
      <c r="B1830" s="126"/>
      <c r="C1830" s="127" t="s">
        <v>714</v>
      </c>
      <c r="D1830" s="121">
        <v>43119</v>
      </c>
      <c r="E1830" s="122" t="s">
        <v>3264</v>
      </c>
      <c r="F1830" s="122" t="s">
        <v>3</v>
      </c>
      <c r="G1830" s="122">
        <v>1589744</v>
      </c>
      <c r="H1830" s="126"/>
      <c r="I1830" s="130" t="s">
        <v>5303</v>
      </c>
      <c r="J1830" s="126"/>
      <c r="K1830" s="126"/>
      <c r="L1830" s="126"/>
      <c r="M1830" s="126"/>
      <c r="N1830" s="216">
        <v>0</v>
      </c>
      <c r="O1830" s="216">
        <v>190</v>
      </c>
      <c r="P1830" s="126" t="s">
        <v>1318</v>
      </c>
    </row>
    <row r="1831" spans="1:16" ht="51">
      <c r="A1831" s="126" t="s">
        <v>620</v>
      </c>
      <c r="B1831" s="126"/>
      <c r="C1831" s="127" t="s">
        <v>714</v>
      </c>
      <c r="D1831" s="121">
        <v>43119</v>
      </c>
      <c r="E1831" s="122" t="s">
        <v>3265</v>
      </c>
      <c r="F1831" s="122" t="s">
        <v>3</v>
      </c>
      <c r="G1831" s="122">
        <v>1589745</v>
      </c>
      <c r="H1831" s="126"/>
      <c r="I1831" s="130" t="s">
        <v>5304</v>
      </c>
      <c r="J1831" s="126"/>
      <c r="K1831" s="126"/>
      <c r="L1831" s="126"/>
      <c r="M1831" s="126"/>
      <c r="N1831" s="216">
        <v>0</v>
      </c>
      <c r="O1831" s="216">
        <v>190</v>
      </c>
      <c r="P1831" s="126" t="s">
        <v>1318</v>
      </c>
    </row>
    <row r="1832" spans="1:16" ht="51">
      <c r="A1832" s="126" t="s">
        <v>620</v>
      </c>
      <c r="B1832" s="126"/>
      <c r="C1832" s="127" t="s">
        <v>714</v>
      </c>
      <c r="D1832" s="121">
        <v>43119</v>
      </c>
      <c r="E1832" s="122" t="s">
        <v>3266</v>
      </c>
      <c r="F1832" s="122" t="s">
        <v>3</v>
      </c>
      <c r="G1832" s="122">
        <v>1589746</v>
      </c>
      <c r="H1832" s="126"/>
      <c r="I1832" s="130" t="s">
        <v>5305</v>
      </c>
      <c r="J1832" s="126"/>
      <c r="K1832" s="126"/>
      <c r="L1832" s="126"/>
      <c r="M1832" s="126"/>
      <c r="N1832" s="216">
        <v>0</v>
      </c>
      <c r="O1832" s="216">
        <v>190</v>
      </c>
      <c r="P1832" s="126" t="s">
        <v>1318</v>
      </c>
    </row>
    <row r="1833" spans="1:16" ht="51">
      <c r="A1833" s="126" t="s">
        <v>620</v>
      </c>
      <c r="B1833" s="126"/>
      <c r="C1833" s="127" t="s">
        <v>714</v>
      </c>
      <c r="D1833" s="121">
        <v>43119</v>
      </c>
      <c r="E1833" s="122" t="s">
        <v>3267</v>
      </c>
      <c r="F1833" s="122" t="s">
        <v>3</v>
      </c>
      <c r="G1833" s="122">
        <v>1589747</v>
      </c>
      <c r="H1833" s="126"/>
      <c r="I1833" s="130" t="s">
        <v>5306</v>
      </c>
      <c r="J1833" s="126"/>
      <c r="K1833" s="126"/>
      <c r="L1833" s="126"/>
      <c r="M1833" s="126"/>
      <c r="N1833" s="216">
        <v>0</v>
      </c>
      <c r="O1833" s="216">
        <v>190</v>
      </c>
      <c r="P1833" s="126" t="s">
        <v>1318</v>
      </c>
    </row>
    <row r="1834" spans="1:16" ht="51">
      <c r="A1834" s="126" t="s">
        <v>620</v>
      </c>
      <c r="B1834" s="126"/>
      <c r="C1834" s="127" t="s">
        <v>714</v>
      </c>
      <c r="D1834" s="121">
        <v>43119</v>
      </c>
      <c r="E1834" s="122" t="s">
        <v>3268</v>
      </c>
      <c r="F1834" s="122" t="s">
        <v>3</v>
      </c>
      <c r="G1834" s="122">
        <v>1589748</v>
      </c>
      <c r="H1834" s="126"/>
      <c r="I1834" s="130" t="s">
        <v>5307</v>
      </c>
      <c r="J1834" s="126"/>
      <c r="K1834" s="126"/>
      <c r="L1834" s="126"/>
      <c r="M1834" s="126"/>
      <c r="N1834" s="216">
        <v>0</v>
      </c>
      <c r="O1834" s="216">
        <v>190</v>
      </c>
      <c r="P1834" s="126" t="s">
        <v>1318</v>
      </c>
    </row>
    <row r="1835" spans="1:16" ht="51">
      <c r="A1835" s="126" t="s">
        <v>620</v>
      </c>
      <c r="B1835" s="126"/>
      <c r="C1835" s="127" t="s">
        <v>714</v>
      </c>
      <c r="D1835" s="121">
        <v>43119</v>
      </c>
      <c r="E1835" s="122" t="s">
        <v>3269</v>
      </c>
      <c r="F1835" s="122" t="s">
        <v>3</v>
      </c>
      <c r="G1835" s="122">
        <v>1589749</v>
      </c>
      <c r="H1835" s="126"/>
      <c r="I1835" s="130" t="s">
        <v>5308</v>
      </c>
      <c r="J1835" s="126"/>
      <c r="K1835" s="126"/>
      <c r="L1835" s="126"/>
      <c r="M1835" s="126"/>
      <c r="N1835" s="216">
        <v>0</v>
      </c>
      <c r="O1835" s="216">
        <v>190</v>
      </c>
      <c r="P1835" s="126" t="s">
        <v>1318</v>
      </c>
    </row>
    <row r="1836" spans="1:16" ht="51">
      <c r="A1836" s="126" t="s">
        <v>620</v>
      </c>
      <c r="B1836" s="126"/>
      <c r="C1836" s="127" t="s">
        <v>714</v>
      </c>
      <c r="D1836" s="121">
        <v>43119</v>
      </c>
      <c r="E1836" s="122" t="s">
        <v>3270</v>
      </c>
      <c r="F1836" s="122" t="s">
        <v>3</v>
      </c>
      <c r="G1836" s="122">
        <v>1589750</v>
      </c>
      <c r="H1836" s="126"/>
      <c r="I1836" s="130" t="s">
        <v>5309</v>
      </c>
      <c r="J1836" s="126"/>
      <c r="K1836" s="126"/>
      <c r="L1836" s="126"/>
      <c r="M1836" s="126"/>
      <c r="N1836" s="216">
        <v>0</v>
      </c>
      <c r="O1836" s="216">
        <v>190</v>
      </c>
      <c r="P1836" s="126" t="s">
        <v>1318</v>
      </c>
    </row>
    <row r="1837" spans="1:16" ht="51">
      <c r="A1837" s="126" t="s">
        <v>620</v>
      </c>
      <c r="B1837" s="126"/>
      <c r="C1837" s="127" t="s">
        <v>714</v>
      </c>
      <c r="D1837" s="121">
        <v>43119</v>
      </c>
      <c r="E1837" s="122" t="s">
        <v>3271</v>
      </c>
      <c r="F1837" s="122" t="s">
        <v>3</v>
      </c>
      <c r="G1837" s="122">
        <v>1589751</v>
      </c>
      <c r="H1837" s="126"/>
      <c r="I1837" s="130" t="s">
        <v>5310</v>
      </c>
      <c r="J1837" s="126"/>
      <c r="K1837" s="126"/>
      <c r="L1837" s="126"/>
      <c r="M1837" s="126"/>
      <c r="N1837" s="216">
        <v>0</v>
      </c>
      <c r="O1837" s="216">
        <v>190</v>
      </c>
      <c r="P1837" s="126" t="s">
        <v>1318</v>
      </c>
    </row>
    <row r="1838" spans="1:16" ht="51">
      <c r="A1838" s="126" t="s">
        <v>620</v>
      </c>
      <c r="B1838" s="126"/>
      <c r="C1838" s="127" t="s">
        <v>714</v>
      </c>
      <c r="D1838" s="121">
        <v>43119</v>
      </c>
      <c r="E1838" s="122" t="s">
        <v>3272</v>
      </c>
      <c r="F1838" s="122" t="s">
        <v>3</v>
      </c>
      <c r="G1838" s="122">
        <v>1589752</v>
      </c>
      <c r="H1838" s="126"/>
      <c r="I1838" s="130" t="s">
        <v>5311</v>
      </c>
      <c r="J1838" s="126"/>
      <c r="K1838" s="126"/>
      <c r="L1838" s="126"/>
      <c r="M1838" s="126"/>
      <c r="N1838" s="216">
        <v>0</v>
      </c>
      <c r="O1838" s="216">
        <v>190</v>
      </c>
      <c r="P1838" s="126" t="s">
        <v>1318</v>
      </c>
    </row>
    <row r="1839" spans="1:16" ht="51">
      <c r="A1839" s="126" t="s">
        <v>620</v>
      </c>
      <c r="B1839" s="126"/>
      <c r="C1839" s="127" t="s">
        <v>714</v>
      </c>
      <c r="D1839" s="121">
        <v>43119</v>
      </c>
      <c r="E1839" s="122" t="s">
        <v>3273</v>
      </c>
      <c r="F1839" s="122" t="s">
        <v>3</v>
      </c>
      <c r="G1839" s="122">
        <v>1589754</v>
      </c>
      <c r="H1839" s="126"/>
      <c r="I1839" s="130" t="s">
        <v>5312</v>
      </c>
      <c r="J1839" s="126"/>
      <c r="K1839" s="126"/>
      <c r="L1839" s="126"/>
      <c r="M1839" s="126"/>
      <c r="N1839" s="216">
        <v>0</v>
      </c>
      <c r="O1839" s="216">
        <v>190</v>
      </c>
      <c r="P1839" s="126" t="s">
        <v>1318</v>
      </c>
    </row>
    <row r="1840" spans="1:16" ht="51">
      <c r="A1840" s="126" t="s">
        <v>620</v>
      </c>
      <c r="B1840" s="126"/>
      <c r="C1840" s="127" t="s">
        <v>714</v>
      </c>
      <c r="D1840" s="121">
        <v>43119</v>
      </c>
      <c r="E1840" s="122" t="s">
        <v>3274</v>
      </c>
      <c r="F1840" s="122" t="s">
        <v>3</v>
      </c>
      <c r="G1840" s="122">
        <v>1589755</v>
      </c>
      <c r="H1840" s="126"/>
      <c r="I1840" s="130" t="s">
        <v>5313</v>
      </c>
      <c r="J1840" s="126"/>
      <c r="K1840" s="126"/>
      <c r="L1840" s="126"/>
      <c r="M1840" s="126"/>
      <c r="N1840" s="216">
        <v>0</v>
      </c>
      <c r="O1840" s="216">
        <v>190</v>
      </c>
      <c r="P1840" s="126" t="s">
        <v>1318</v>
      </c>
    </row>
    <row r="1841" spans="1:16" ht="51">
      <c r="A1841" s="126" t="s">
        <v>620</v>
      </c>
      <c r="B1841" s="126"/>
      <c r="C1841" s="127" t="s">
        <v>714</v>
      </c>
      <c r="D1841" s="121">
        <v>43119</v>
      </c>
      <c r="E1841" s="122" t="s">
        <v>3275</v>
      </c>
      <c r="F1841" s="122" t="s">
        <v>3</v>
      </c>
      <c r="G1841" s="122">
        <v>1589756</v>
      </c>
      <c r="H1841" s="126"/>
      <c r="I1841" s="130" t="s">
        <v>5314</v>
      </c>
      <c r="J1841" s="126"/>
      <c r="K1841" s="126"/>
      <c r="L1841" s="126"/>
      <c r="M1841" s="126"/>
      <c r="N1841" s="216">
        <v>0</v>
      </c>
      <c r="O1841" s="216">
        <v>190</v>
      </c>
      <c r="P1841" s="126" t="s">
        <v>1318</v>
      </c>
    </row>
    <row r="1842" spans="1:16" ht="51">
      <c r="A1842" s="126" t="s">
        <v>620</v>
      </c>
      <c r="B1842" s="126"/>
      <c r="C1842" s="127" t="s">
        <v>714</v>
      </c>
      <c r="D1842" s="121">
        <v>43119</v>
      </c>
      <c r="E1842" s="122" t="s">
        <v>3276</v>
      </c>
      <c r="F1842" s="122" t="s">
        <v>3</v>
      </c>
      <c r="G1842" s="122">
        <v>1589757</v>
      </c>
      <c r="H1842" s="126"/>
      <c r="I1842" s="130" t="s">
        <v>5315</v>
      </c>
      <c r="J1842" s="126"/>
      <c r="K1842" s="126"/>
      <c r="L1842" s="126"/>
      <c r="M1842" s="126"/>
      <c r="N1842" s="216">
        <v>0</v>
      </c>
      <c r="O1842" s="216">
        <v>190</v>
      </c>
      <c r="P1842" s="126" t="s">
        <v>1318</v>
      </c>
    </row>
    <row r="1843" spans="1:16" ht="51">
      <c r="A1843" s="126" t="s">
        <v>620</v>
      </c>
      <c r="B1843" s="126"/>
      <c r="C1843" s="127" t="s">
        <v>714</v>
      </c>
      <c r="D1843" s="121">
        <v>43119</v>
      </c>
      <c r="E1843" s="122" t="s">
        <v>3277</v>
      </c>
      <c r="F1843" s="122" t="s">
        <v>3</v>
      </c>
      <c r="G1843" s="122">
        <v>1589758</v>
      </c>
      <c r="H1843" s="126"/>
      <c r="I1843" s="130" t="s">
        <v>5316</v>
      </c>
      <c r="J1843" s="126"/>
      <c r="K1843" s="126"/>
      <c r="L1843" s="126"/>
      <c r="M1843" s="126"/>
      <c r="N1843" s="216">
        <v>0</v>
      </c>
      <c r="O1843" s="216">
        <v>190</v>
      </c>
      <c r="P1843" s="126" t="s">
        <v>1318</v>
      </c>
    </row>
    <row r="1844" spans="1:16" ht="51">
      <c r="A1844" s="126" t="s">
        <v>620</v>
      </c>
      <c r="B1844" s="126"/>
      <c r="C1844" s="127" t="s">
        <v>714</v>
      </c>
      <c r="D1844" s="121">
        <v>43119</v>
      </c>
      <c r="E1844" s="122" t="s">
        <v>3278</v>
      </c>
      <c r="F1844" s="122" t="s">
        <v>3</v>
      </c>
      <c r="G1844" s="122">
        <v>1589759</v>
      </c>
      <c r="H1844" s="126"/>
      <c r="I1844" s="130" t="s">
        <v>5317</v>
      </c>
      <c r="J1844" s="126"/>
      <c r="K1844" s="126"/>
      <c r="L1844" s="126"/>
      <c r="M1844" s="126"/>
      <c r="N1844" s="216">
        <v>0</v>
      </c>
      <c r="O1844" s="216">
        <v>190</v>
      </c>
      <c r="P1844" s="126" t="s">
        <v>1318</v>
      </c>
    </row>
    <row r="1845" spans="1:16" ht="51">
      <c r="A1845" s="126" t="s">
        <v>620</v>
      </c>
      <c r="B1845" s="126"/>
      <c r="C1845" s="127" t="s">
        <v>714</v>
      </c>
      <c r="D1845" s="121">
        <v>43119</v>
      </c>
      <c r="E1845" s="122" t="s">
        <v>3279</v>
      </c>
      <c r="F1845" s="122" t="s">
        <v>3</v>
      </c>
      <c r="G1845" s="122">
        <v>1589760</v>
      </c>
      <c r="H1845" s="126"/>
      <c r="I1845" s="130" t="s">
        <v>5318</v>
      </c>
      <c r="J1845" s="126"/>
      <c r="K1845" s="126"/>
      <c r="L1845" s="126"/>
      <c r="M1845" s="126"/>
      <c r="N1845" s="216">
        <v>0</v>
      </c>
      <c r="O1845" s="216">
        <v>190</v>
      </c>
      <c r="P1845" s="126" t="s">
        <v>1318</v>
      </c>
    </row>
    <row r="1846" spans="1:16" ht="51">
      <c r="A1846" s="126" t="s">
        <v>620</v>
      </c>
      <c r="B1846" s="126"/>
      <c r="C1846" s="127" t="s">
        <v>714</v>
      </c>
      <c r="D1846" s="121">
        <v>43119</v>
      </c>
      <c r="E1846" s="122" t="s">
        <v>3280</v>
      </c>
      <c r="F1846" s="122" t="s">
        <v>3</v>
      </c>
      <c r="G1846" s="122">
        <v>1589761</v>
      </c>
      <c r="H1846" s="126"/>
      <c r="I1846" s="130" t="s">
        <v>5319</v>
      </c>
      <c r="J1846" s="126"/>
      <c r="K1846" s="126"/>
      <c r="L1846" s="126"/>
      <c r="M1846" s="126"/>
      <c r="N1846" s="216">
        <v>0</v>
      </c>
      <c r="O1846" s="216">
        <v>190</v>
      </c>
      <c r="P1846" s="126" t="s">
        <v>1318</v>
      </c>
    </row>
    <row r="1847" spans="1:16" ht="51">
      <c r="A1847" s="126" t="s">
        <v>620</v>
      </c>
      <c r="B1847" s="126"/>
      <c r="C1847" s="127" t="s">
        <v>714</v>
      </c>
      <c r="D1847" s="121">
        <v>43119</v>
      </c>
      <c r="E1847" s="122" t="s">
        <v>3281</v>
      </c>
      <c r="F1847" s="122" t="s">
        <v>3</v>
      </c>
      <c r="G1847" s="122">
        <v>1589762</v>
      </c>
      <c r="H1847" s="126"/>
      <c r="I1847" s="130" t="s">
        <v>5320</v>
      </c>
      <c r="J1847" s="126"/>
      <c r="K1847" s="126"/>
      <c r="L1847" s="126"/>
      <c r="M1847" s="126"/>
      <c r="N1847" s="216">
        <v>0</v>
      </c>
      <c r="O1847" s="216">
        <v>190</v>
      </c>
      <c r="P1847" s="126" t="s">
        <v>1318</v>
      </c>
    </row>
    <row r="1848" spans="1:16" ht="51">
      <c r="A1848" s="126" t="s">
        <v>620</v>
      </c>
      <c r="B1848" s="126"/>
      <c r="C1848" s="127" t="s">
        <v>714</v>
      </c>
      <c r="D1848" s="121">
        <v>43119</v>
      </c>
      <c r="E1848" s="122" t="s">
        <v>3282</v>
      </c>
      <c r="F1848" s="122" t="s">
        <v>3</v>
      </c>
      <c r="G1848" s="122">
        <v>1589763</v>
      </c>
      <c r="H1848" s="126"/>
      <c r="I1848" s="130" t="s">
        <v>5321</v>
      </c>
      <c r="J1848" s="126"/>
      <c r="K1848" s="126"/>
      <c r="L1848" s="126"/>
      <c r="M1848" s="126"/>
      <c r="N1848" s="216">
        <v>0</v>
      </c>
      <c r="O1848" s="216">
        <v>190</v>
      </c>
      <c r="P1848" s="126" t="s">
        <v>1318</v>
      </c>
    </row>
    <row r="1849" spans="1:16" ht="51">
      <c r="A1849" s="126" t="s">
        <v>620</v>
      </c>
      <c r="B1849" s="126"/>
      <c r="C1849" s="127" t="s">
        <v>714</v>
      </c>
      <c r="D1849" s="121">
        <v>43119</v>
      </c>
      <c r="E1849" s="122" t="s">
        <v>3283</v>
      </c>
      <c r="F1849" s="122" t="s">
        <v>3</v>
      </c>
      <c r="G1849" s="122">
        <v>1589764</v>
      </c>
      <c r="H1849" s="126"/>
      <c r="I1849" s="130" t="s">
        <v>5322</v>
      </c>
      <c r="J1849" s="126"/>
      <c r="K1849" s="126"/>
      <c r="L1849" s="126"/>
      <c r="M1849" s="126"/>
      <c r="N1849" s="216">
        <v>0</v>
      </c>
      <c r="O1849" s="216">
        <v>190</v>
      </c>
      <c r="P1849" s="126" t="s">
        <v>1318</v>
      </c>
    </row>
    <row r="1850" spans="1:16" ht="51">
      <c r="A1850" s="126" t="s">
        <v>620</v>
      </c>
      <c r="B1850" s="126"/>
      <c r="C1850" s="127" t="s">
        <v>714</v>
      </c>
      <c r="D1850" s="121">
        <v>43119</v>
      </c>
      <c r="E1850" s="122" t="s">
        <v>3284</v>
      </c>
      <c r="F1850" s="122" t="s">
        <v>3</v>
      </c>
      <c r="G1850" s="122">
        <v>1589767</v>
      </c>
      <c r="H1850" s="126"/>
      <c r="I1850" s="130" t="s">
        <v>5323</v>
      </c>
      <c r="J1850" s="126"/>
      <c r="K1850" s="126"/>
      <c r="L1850" s="126"/>
      <c r="M1850" s="126"/>
      <c r="N1850" s="216">
        <v>0</v>
      </c>
      <c r="O1850" s="216">
        <v>190</v>
      </c>
      <c r="P1850" s="126" t="s">
        <v>1318</v>
      </c>
    </row>
    <row r="1851" spans="1:16" ht="51">
      <c r="A1851" s="126" t="s">
        <v>620</v>
      </c>
      <c r="B1851" s="126"/>
      <c r="C1851" s="127" t="s">
        <v>714</v>
      </c>
      <c r="D1851" s="121">
        <v>43119</v>
      </c>
      <c r="E1851" s="122" t="s">
        <v>3285</v>
      </c>
      <c r="F1851" s="122" t="s">
        <v>3</v>
      </c>
      <c r="G1851" s="122">
        <v>1589768</v>
      </c>
      <c r="H1851" s="126"/>
      <c r="I1851" s="130" t="s">
        <v>5324</v>
      </c>
      <c r="J1851" s="126"/>
      <c r="K1851" s="126"/>
      <c r="L1851" s="126"/>
      <c r="M1851" s="126"/>
      <c r="N1851" s="216">
        <v>0</v>
      </c>
      <c r="O1851" s="216">
        <v>190</v>
      </c>
      <c r="P1851" s="126" t="s">
        <v>1318</v>
      </c>
    </row>
    <row r="1852" spans="1:16" ht="51">
      <c r="A1852" s="126" t="s">
        <v>620</v>
      </c>
      <c r="B1852" s="126"/>
      <c r="C1852" s="127" t="s">
        <v>714</v>
      </c>
      <c r="D1852" s="121">
        <v>43119</v>
      </c>
      <c r="E1852" s="122" t="s">
        <v>3286</v>
      </c>
      <c r="F1852" s="122" t="s">
        <v>3</v>
      </c>
      <c r="G1852" s="122">
        <v>1589769</v>
      </c>
      <c r="H1852" s="126"/>
      <c r="I1852" s="130" t="s">
        <v>5325</v>
      </c>
      <c r="J1852" s="126"/>
      <c r="K1852" s="126"/>
      <c r="L1852" s="126"/>
      <c r="M1852" s="126"/>
      <c r="N1852" s="216">
        <v>0</v>
      </c>
      <c r="O1852" s="216">
        <v>190</v>
      </c>
      <c r="P1852" s="126" t="s">
        <v>1318</v>
      </c>
    </row>
    <row r="1853" spans="1:16" ht="51">
      <c r="A1853" s="126" t="s">
        <v>620</v>
      </c>
      <c r="B1853" s="126"/>
      <c r="C1853" s="127" t="s">
        <v>714</v>
      </c>
      <c r="D1853" s="121">
        <v>43119</v>
      </c>
      <c r="E1853" s="122" t="s">
        <v>3287</v>
      </c>
      <c r="F1853" s="122" t="s">
        <v>3</v>
      </c>
      <c r="G1853" s="122">
        <v>1589770</v>
      </c>
      <c r="H1853" s="126"/>
      <c r="I1853" s="130" t="s">
        <v>5326</v>
      </c>
      <c r="J1853" s="126"/>
      <c r="K1853" s="126"/>
      <c r="L1853" s="126"/>
      <c r="M1853" s="126"/>
      <c r="N1853" s="216">
        <v>0</v>
      </c>
      <c r="O1853" s="216">
        <v>190</v>
      </c>
      <c r="P1853" s="126" t="s">
        <v>1318</v>
      </c>
    </row>
    <row r="1854" spans="1:16" ht="51">
      <c r="A1854" s="126" t="s">
        <v>620</v>
      </c>
      <c r="B1854" s="126"/>
      <c r="C1854" s="127" t="s">
        <v>714</v>
      </c>
      <c r="D1854" s="121">
        <v>43119</v>
      </c>
      <c r="E1854" s="122" t="s">
        <v>3288</v>
      </c>
      <c r="F1854" s="122" t="s">
        <v>3</v>
      </c>
      <c r="G1854" s="122">
        <v>1589771</v>
      </c>
      <c r="H1854" s="126"/>
      <c r="I1854" s="130" t="s">
        <v>5327</v>
      </c>
      <c r="J1854" s="126"/>
      <c r="K1854" s="126"/>
      <c r="L1854" s="126"/>
      <c r="M1854" s="126"/>
      <c r="N1854" s="216">
        <v>0</v>
      </c>
      <c r="O1854" s="216">
        <v>190</v>
      </c>
      <c r="P1854" s="126" t="s">
        <v>1318</v>
      </c>
    </row>
    <row r="1855" spans="1:16" ht="51">
      <c r="A1855" s="126" t="s">
        <v>620</v>
      </c>
      <c r="B1855" s="126"/>
      <c r="C1855" s="127" t="s">
        <v>714</v>
      </c>
      <c r="D1855" s="121">
        <v>43119</v>
      </c>
      <c r="E1855" s="122" t="s">
        <v>3289</v>
      </c>
      <c r="F1855" s="122" t="s">
        <v>3</v>
      </c>
      <c r="G1855" s="122">
        <v>1589772</v>
      </c>
      <c r="H1855" s="126"/>
      <c r="I1855" s="130" t="s">
        <v>5328</v>
      </c>
      <c r="J1855" s="126"/>
      <c r="K1855" s="126"/>
      <c r="L1855" s="126"/>
      <c r="M1855" s="126"/>
      <c r="N1855" s="216">
        <v>0</v>
      </c>
      <c r="O1855" s="216">
        <v>190</v>
      </c>
      <c r="P1855" s="126" t="s">
        <v>1318</v>
      </c>
    </row>
    <row r="1856" spans="1:16" ht="51">
      <c r="A1856" s="126" t="s">
        <v>620</v>
      </c>
      <c r="B1856" s="126"/>
      <c r="C1856" s="127" t="s">
        <v>714</v>
      </c>
      <c r="D1856" s="121">
        <v>43119</v>
      </c>
      <c r="E1856" s="122" t="s">
        <v>3290</v>
      </c>
      <c r="F1856" s="122" t="s">
        <v>3</v>
      </c>
      <c r="G1856" s="122">
        <v>1589774</v>
      </c>
      <c r="H1856" s="126"/>
      <c r="I1856" s="130" t="s">
        <v>5329</v>
      </c>
      <c r="J1856" s="126"/>
      <c r="K1856" s="126"/>
      <c r="L1856" s="126"/>
      <c r="M1856" s="126"/>
      <c r="N1856" s="216">
        <v>0</v>
      </c>
      <c r="O1856" s="216">
        <v>190</v>
      </c>
      <c r="P1856" s="126" t="s">
        <v>1318</v>
      </c>
    </row>
    <row r="1857" spans="1:16" ht="51">
      <c r="A1857" s="126" t="s">
        <v>620</v>
      </c>
      <c r="B1857" s="126"/>
      <c r="C1857" s="127" t="s">
        <v>714</v>
      </c>
      <c r="D1857" s="121">
        <v>43119</v>
      </c>
      <c r="E1857" s="122" t="s">
        <v>3291</v>
      </c>
      <c r="F1857" s="122" t="s">
        <v>3</v>
      </c>
      <c r="G1857" s="122">
        <v>1589775</v>
      </c>
      <c r="H1857" s="126"/>
      <c r="I1857" s="130" t="s">
        <v>5330</v>
      </c>
      <c r="J1857" s="126"/>
      <c r="K1857" s="126"/>
      <c r="L1857" s="126"/>
      <c r="M1857" s="126"/>
      <c r="N1857" s="216">
        <v>0</v>
      </c>
      <c r="O1857" s="216">
        <v>190</v>
      </c>
      <c r="P1857" s="126" t="s">
        <v>1318</v>
      </c>
    </row>
    <row r="1858" spans="1:16" ht="51">
      <c r="A1858" s="126">
        <v>35</v>
      </c>
      <c r="B1858" s="126"/>
      <c r="C1858" s="127" t="s">
        <v>697</v>
      </c>
      <c r="D1858" s="121">
        <v>43119</v>
      </c>
      <c r="E1858" s="122" t="s">
        <v>3292</v>
      </c>
      <c r="F1858" s="122" t="s">
        <v>3</v>
      </c>
      <c r="G1858" s="122">
        <v>1589776</v>
      </c>
      <c r="H1858" s="126"/>
      <c r="I1858" s="130" t="s">
        <v>1387</v>
      </c>
      <c r="J1858" s="126"/>
      <c r="K1858" s="126"/>
      <c r="L1858" s="126"/>
      <c r="M1858" s="126"/>
      <c r="N1858" s="216">
        <v>0</v>
      </c>
      <c r="O1858" s="216">
        <v>1200</v>
      </c>
      <c r="P1858" s="126" t="s">
        <v>1318</v>
      </c>
    </row>
    <row r="1859" spans="1:16" ht="38.25">
      <c r="A1859" s="126">
        <v>670</v>
      </c>
      <c r="B1859" s="126"/>
      <c r="C1859" s="127" t="s">
        <v>236</v>
      </c>
      <c r="D1859" s="121">
        <v>43119</v>
      </c>
      <c r="E1859" s="122" t="s">
        <v>3293</v>
      </c>
      <c r="F1859" s="122" t="s">
        <v>3</v>
      </c>
      <c r="G1859" s="122">
        <v>1589797</v>
      </c>
      <c r="H1859" s="126"/>
      <c r="I1859" s="130" t="s">
        <v>5331</v>
      </c>
      <c r="J1859" s="126"/>
      <c r="K1859" s="126"/>
      <c r="L1859" s="126"/>
      <c r="M1859" s="126"/>
      <c r="N1859" s="216">
        <v>0</v>
      </c>
      <c r="O1859" s="216">
        <v>371</v>
      </c>
      <c r="P1859" s="126" t="s">
        <v>1318</v>
      </c>
    </row>
    <row r="1860" spans="1:16" ht="51">
      <c r="A1860" s="126">
        <v>574</v>
      </c>
      <c r="B1860" s="126"/>
      <c r="C1860" s="127" t="s">
        <v>851</v>
      </c>
      <c r="D1860" s="121">
        <v>43119</v>
      </c>
      <c r="E1860" s="122" t="s">
        <v>3294</v>
      </c>
      <c r="F1860" s="122" t="s">
        <v>3</v>
      </c>
      <c r="G1860" s="122">
        <v>1589800</v>
      </c>
      <c r="H1860" s="126"/>
      <c r="I1860" s="130" t="s">
        <v>5332</v>
      </c>
      <c r="J1860" s="126"/>
      <c r="K1860" s="126"/>
      <c r="L1860" s="126"/>
      <c r="M1860" s="126"/>
      <c r="N1860" s="216">
        <v>0</v>
      </c>
      <c r="O1860" s="216">
        <v>92.3</v>
      </c>
      <c r="P1860" s="126" t="s">
        <v>1318</v>
      </c>
    </row>
    <row r="1861" spans="1:16" ht="51">
      <c r="A1861" s="126">
        <v>41</v>
      </c>
      <c r="B1861" s="126"/>
      <c r="C1861" s="127" t="s">
        <v>698</v>
      </c>
      <c r="D1861" s="121">
        <v>43119</v>
      </c>
      <c r="E1861" s="122" t="s">
        <v>3295</v>
      </c>
      <c r="F1861" s="122" t="s">
        <v>3</v>
      </c>
      <c r="G1861" s="122">
        <v>1589815</v>
      </c>
      <c r="H1861" s="126"/>
      <c r="I1861" s="130" t="s">
        <v>5333</v>
      </c>
      <c r="J1861" s="126"/>
      <c r="K1861" s="126"/>
      <c r="L1861" s="126"/>
      <c r="M1861" s="126"/>
      <c r="N1861" s="216">
        <v>0</v>
      </c>
      <c r="O1861" s="216">
        <v>6</v>
      </c>
      <c r="P1861" s="126" t="s">
        <v>1318</v>
      </c>
    </row>
    <row r="1862" spans="1:16" ht="51">
      <c r="A1862" s="126">
        <v>41</v>
      </c>
      <c r="B1862" s="126"/>
      <c r="C1862" s="127" t="s">
        <v>698</v>
      </c>
      <c r="D1862" s="121">
        <v>43119</v>
      </c>
      <c r="E1862" s="122" t="s">
        <v>3296</v>
      </c>
      <c r="F1862" s="122" t="s">
        <v>3</v>
      </c>
      <c r="G1862" s="122">
        <v>1589816</v>
      </c>
      <c r="H1862" s="126"/>
      <c r="I1862" s="130" t="s">
        <v>5333</v>
      </c>
      <c r="J1862" s="126"/>
      <c r="K1862" s="126"/>
      <c r="L1862" s="126"/>
      <c r="M1862" s="126"/>
      <c r="N1862" s="216">
        <v>0</v>
      </c>
      <c r="O1862" s="216">
        <v>36</v>
      </c>
      <c r="P1862" s="126" t="s">
        <v>1318</v>
      </c>
    </row>
    <row r="1863" spans="1:16" ht="51">
      <c r="A1863" s="126">
        <v>670</v>
      </c>
      <c r="B1863" s="126"/>
      <c r="C1863" s="127" t="s">
        <v>236</v>
      </c>
      <c r="D1863" s="121">
        <v>43119</v>
      </c>
      <c r="E1863" s="122" t="s">
        <v>3297</v>
      </c>
      <c r="F1863" s="122" t="s">
        <v>3</v>
      </c>
      <c r="G1863" s="122">
        <v>1589820</v>
      </c>
      <c r="H1863" s="126"/>
      <c r="I1863" s="130" t="s">
        <v>5334</v>
      </c>
      <c r="J1863" s="126"/>
      <c r="K1863" s="126"/>
      <c r="L1863" s="126"/>
      <c r="M1863" s="126"/>
      <c r="N1863" s="216">
        <v>0</v>
      </c>
      <c r="O1863" s="216">
        <v>400</v>
      </c>
      <c r="P1863" s="126" t="s">
        <v>1318</v>
      </c>
    </row>
    <row r="1864" spans="1:16" ht="51">
      <c r="A1864" s="126" t="s">
        <v>620</v>
      </c>
      <c r="B1864" s="126"/>
      <c r="C1864" s="127" t="s">
        <v>714</v>
      </c>
      <c r="D1864" s="121">
        <v>43119</v>
      </c>
      <c r="E1864" s="122" t="s">
        <v>3298</v>
      </c>
      <c r="F1864" s="122" t="s">
        <v>3</v>
      </c>
      <c r="G1864" s="122">
        <v>1589831</v>
      </c>
      <c r="H1864" s="126"/>
      <c r="I1864" s="130" t="s">
        <v>5335</v>
      </c>
      <c r="J1864" s="126"/>
      <c r="K1864" s="126"/>
      <c r="L1864" s="126"/>
      <c r="M1864" s="126"/>
      <c r="N1864" s="216">
        <v>0</v>
      </c>
      <c r="O1864" s="216">
        <v>185.5</v>
      </c>
      <c r="P1864" s="126" t="s">
        <v>1318</v>
      </c>
    </row>
    <row r="1865" spans="1:16" ht="51">
      <c r="A1865" s="126" t="s">
        <v>620</v>
      </c>
      <c r="B1865" s="126"/>
      <c r="C1865" s="127" t="s">
        <v>714</v>
      </c>
      <c r="D1865" s="121">
        <v>43119</v>
      </c>
      <c r="E1865" s="122" t="s">
        <v>3299</v>
      </c>
      <c r="F1865" s="122" t="s">
        <v>3</v>
      </c>
      <c r="G1865" s="122">
        <v>1589832</v>
      </c>
      <c r="H1865" s="126"/>
      <c r="I1865" s="130" t="s">
        <v>5336</v>
      </c>
      <c r="J1865" s="126"/>
      <c r="K1865" s="126"/>
      <c r="L1865" s="126"/>
      <c r="M1865" s="126"/>
      <c r="N1865" s="216">
        <v>0</v>
      </c>
      <c r="O1865" s="216">
        <v>185.5</v>
      </c>
      <c r="P1865" s="126" t="s">
        <v>1318</v>
      </c>
    </row>
    <row r="1866" spans="1:16" ht="51">
      <c r="A1866" s="126" t="s">
        <v>620</v>
      </c>
      <c r="B1866" s="126"/>
      <c r="C1866" s="127" t="s">
        <v>714</v>
      </c>
      <c r="D1866" s="121">
        <v>43119</v>
      </c>
      <c r="E1866" s="122" t="s">
        <v>3300</v>
      </c>
      <c r="F1866" s="122" t="s">
        <v>3</v>
      </c>
      <c r="G1866" s="122">
        <v>1589833</v>
      </c>
      <c r="H1866" s="126"/>
      <c r="I1866" s="130" t="s">
        <v>5337</v>
      </c>
      <c r="J1866" s="126"/>
      <c r="K1866" s="126"/>
      <c r="L1866" s="126"/>
      <c r="M1866" s="126"/>
      <c r="N1866" s="216">
        <v>0</v>
      </c>
      <c r="O1866" s="216">
        <v>185.5</v>
      </c>
      <c r="P1866" s="126" t="s">
        <v>1318</v>
      </c>
    </row>
    <row r="1867" spans="1:16" ht="63.75">
      <c r="A1867" s="126" t="s">
        <v>620</v>
      </c>
      <c r="B1867" s="126"/>
      <c r="C1867" s="127" t="s">
        <v>714</v>
      </c>
      <c r="D1867" s="121">
        <v>43119</v>
      </c>
      <c r="E1867" s="122" t="s">
        <v>3301</v>
      </c>
      <c r="F1867" s="122" t="s">
        <v>3</v>
      </c>
      <c r="G1867" s="122">
        <v>1589843</v>
      </c>
      <c r="H1867" s="126"/>
      <c r="I1867" s="130" t="s">
        <v>5338</v>
      </c>
      <c r="J1867" s="126"/>
      <c r="K1867" s="126"/>
      <c r="L1867" s="126"/>
      <c r="M1867" s="126"/>
      <c r="N1867" s="216">
        <v>0</v>
      </c>
      <c r="O1867" s="216">
        <v>4630.5</v>
      </c>
      <c r="P1867" s="126" t="s">
        <v>1318</v>
      </c>
    </row>
    <row r="1868" spans="1:16" ht="51">
      <c r="A1868" s="126">
        <v>15</v>
      </c>
      <c r="B1868" s="126"/>
      <c r="C1868" s="127" t="s">
        <v>692</v>
      </c>
      <c r="D1868" s="121">
        <v>43119</v>
      </c>
      <c r="E1868" s="122" t="s">
        <v>3302</v>
      </c>
      <c r="F1868" s="122" t="s">
        <v>3</v>
      </c>
      <c r="G1868" s="122">
        <v>1589844</v>
      </c>
      <c r="H1868" s="126"/>
      <c r="I1868" s="130" t="s">
        <v>5339</v>
      </c>
      <c r="J1868" s="126"/>
      <c r="K1868" s="126"/>
      <c r="L1868" s="126"/>
      <c r="M1868" s="126"/>
      <c r="N1868" s="216">
        <v>0</v>
      </c>
      <c r="O1868" s="216">
        <v>3853.85</v>
      </c>
      <c r="P1868" s="126" t="s">
        <v>1318</v>
      </c>
    </row>
    <row r="1869" spans="1:16" ht="51">
      <c r="A1869" s="126">
        <v>52</v>
      </c>
      <c r="B1869" s="126"/>
      <c r="C1869" s="127" t="s">
        <v>704</v>
      </c>
      <c r="D1869" s="121">
        <v>43119</v>
      </c>
      <c r="E1869" s="122" t="s">
        <v>3303</v>
      </c>
      <c r="F1869" s="122" t="s">
        <v>3</v>
      </c>
      <c r="G1869" s="122">
        <v>1589850</v>
      </c>
      <c r="H1869" s="126"/>
      <c r="I1869" s="130" t="s">
        <v>5340</v>
      </c>
      <c r="J1869" s="126"/>
      <c r="K1869" s="126"/>
      <c r="L1869" s="126"/>
      <c r="M1869" s="126"/>
      <c r="N1869" s="216">
        <v>0</v>
      </c>
      <c r="O1869" s="216">
        <v>20000</v>
      </c>
      <c r="P1869" s="126" t="s">
        <v>1318</v>
      </c>
    </row>
    <row r="1870" spans="1:16" ht="51">
      <c r="A1870" s="126" t="s">
        <v>620</v>
      </c>
      <c r="B1870" s="126"/>
      <c r="C1870" s="127" t="s">
        <v>714</v>
      </c>
      <c r="D1870" s="121">
        <v>43119</v>
      </c>
      <c r="E1870" s="122" t="s">
        <v>3304</v>
      </c>
      <c r="F1870" s="122" t="s">
        <v>3</v>
      </c>
      <c r="G1870" s="122">
        <v>1589855</v>
      </c>
      <c r="H1870" s="126"/>
      <c r="I1870" s="130" t="s">
        <v>5341</v>
      </c>
      <c r="J1870" s="126"/>
      <c r="K1870" s="126"/>
      <c r="L1870" s="126"/>
      <c r="M1870" s="126"/>
      <c r="N1870" s="216">
        <v>0</v>
      </c>
      <c r="O1870" s="216">
        <v>246.7</v>
      </c>
      <c r="P1870" s="126" t="s">
        <v>1318</v>
      </c>
    </row>
    <row r="1871" spans="1:16" ht="51">
      <c r="A1871" s="126" t="s">
        <v>620</v>
      </c>
      <c r="B1871" s="126"/>
      <c r="C1871" s="127" t="s">
        <v>714</v>
      </c>
      <c r="D1871" s="121">
        <v>43119</v>
      </c>
      <c r="E1871" s="122" t="s">
        <v>3305</v>
      </c>
      <c r="F1871" s="122" t="s">
        <v>3</v>
      </c>
      <c r="G1871" s="122">
        <v>1589859</v>
      </c>
      <c r="H1871" s="126"/>
      <c r="I1871" s="130" t="s">
        <v>5342</v>
      </c>
      <c r="J1871" s="126"/>
      <c r="K1871" s="126"/>
      <c r="L1871" s="126"/>
      <c r="M1871" s="126"/>
      <c r="N1871" s="216">
        <v>0</v>
      </c>
      <c r="O1871" s="216">
        <v>370.05</v>
      </c>
      <c r="P1871" s="126" t="s">
        <v>1318</v>
      </c>
    </row>
    <row r="1872" spans="1:16" ht="51">
      <c r="A1872" s="126" t="s">
        <v>620</v>
      </c>
      <c r="B1872" s="126"/>
      <c r="C1872" s="127" t="s">
        <v>714</v>
      </c>
      <c r="D1872" s="121">
        <v>43119</v>
      </c>
      <c r="E1872" s="122" t="s">
        <v>3306</v>
      </c>
      <c r="F1872" s="122" t="s">
        <v>3</v>
      </c>
      <c r="G1872" s="122">
        <v>1589862</v>
      </c>
      <c r="H1872" s="126"/>
      <c r="I1872" s="130" t="s">
        <v>5343</v>
      </c>
      <c r="J1872" s="126"/>
      <c r="K1872" s="126"/>
      <c r="L1872" s="126"/>
      <c r="M1872" s="126"/>
      <c r="N1872" s="216">
        <v>0</v>
      </c>
      <c r="O1872" s="216">
        <v>369</v>
      </c>
      <c r="P1872" s="126" t="s">
        <v>1318</v>
      </c>
    </row>
    <row r="1873" spans="1:16" ht="51">
      <c r="A1873" s="126" t="s">
        <v>620</v>
      </c>
      <c r="B1873" s="126"/>
      <c r="C1873" s="127" t="s">
        <v>714</v>
      </c>
      <c r="D1873" s="121">
        <v>43119</v>
      </c>
      <c r="E1873" s="122" t="s">
        <v>3307</v>
      </c>
      <c r="F1873" s="122" t="s">
        <v>3</v>
      </c>
      <c r="G1873" s="122">
        <v>1589865</v>
      </c>
      <c r="H1873" s="126"/>
      <c r="I1873" s="130" t="s">
        <v>5344</v>
      </c>
      <c r="J1873" s="126"/>
      <c r="K1873" s="126"/>
      <c r="L1873" s="126"/>
      <c r="M1873" s="126"/>
      <c r="N1873" s="216">
        <v>0</v>
      </c>
      <c r="O1873" s="216">
        <v>196.1</v>
      </c>
      <c r="P1873" s="126" t="s">
        <v>1318</v>
      </c>
    </row>
    <row r="1874" spans="1:16" ht="51">
      <c r="A1874" s="126" t="s">
        <v>620</v>
      </c>
      <c r="B1874" s="126"/>
      <c r="C1874" s="127" t="s">
        <v>714</v>
      </c>
      <c r="D1874" s="121">
        <v>43119</v>
      </c>
      <c r="E1874" s="122" t="s">
        <v>3308</v>
      </c>
      <c r="F1874" s="122" t="s">
        <v>3</v>
      </c>
      <c r="G1874" s="122">
        <v>1589867</v>
      </c>
      <c r="H1874" s="126"/>
      <c r="I1874" s="130" t="s">
        <v>5345</v>
      </c>
      <c r="J1874" s="126"/>
      <c r="K1874" s="126"/>
      <c r="L1874" s="126"/>
      <c r="M1874" s="126"/>
      <c r="N1874" s="216">
        <v>0</v>
      </c>
      <c r="O1874" s="216">
        <v>550.97</v>
      </c>
      <c r="P1874" s="126" t="s">
        <v>1318</v>
      </c>
    </row>
    <row r="1875" spans="1:16" ht="38.25">
      <c r="A1875" s="126">
        <v>670</v>
      </c>
      <c r="B1875" s="126"/>
      <c r="C1875" s="127" t="s">
        <v>236</v>
      </c>
      <c r="D1875" s="121">
        <v>43119</v>
      </c>
      <c r="E1875" s="122" t="s">
        <v>3309</v>
      </c>
      <c r="F1875" s="122" t="s">
        <v>3</v>
      </c>
      <c r="G1875" s="122">
        <v>1589869</v>
      </c>
      <c r="H1875" s="126"/>
      <c r="I1875" s="130" t="s">
        <v>5346</v>
      </c>
      <c r="J1875" s="126"/>
      <c r="K1875" s="126"/>
      <c r="L1875" s="126"/>
      <c r="M1875" s="126"/>
      <c r="N1875" s="216">
        <v>0</v>
      </c>
      <c r="O1875" s="216">
        <v>371</v>
      </c>
      <c r="P1875" s="126" t="s">
        <v>1318</v>
      </c>
    </row>
    <row r="1876" spans="1:16" ht="51">
      <c r="A1876" s="126">
        <v>46</v>
      </c>
      <c r="B1876" s="126"/>
      <c r="C1876" s="127" t="s">
        <v>699</v>
      </c>
      <c r="D1876" s="121">
        <v>43119</v>
      </c>
      <c r="E1876" s="122" t="s">
        <v>3310</v>
      </c>
      <c r="F1876" s="122" t="s">
        <v>3</v>
      </c>
      <c r="G1876" s="122">
        <v>1589870</v>
      </c>
      <c r="H1876" s="126"/>
      <c r="I1876" s="130" t="s">
        <v>5347</v>
      </c>
      <c r="J1876" s="126"/>
      <c r="K1876" s="126"/>
      <c r="L1876" s="126"/>
      <c r="M1876" s="126"/>
      <c r="N1876" s="216">
        <v>0</v>
      </c>
      <c r="O1876" s="216">
        <v>2.9</v>
      </c>
      <c r="P1876" s="126" t="s">
        <v>1318</v>
      </c>
    </row>
    <row r="1877" spans="1:16" ht="38.25">
      <c r="A1877" s="126">
        <v>283</v>
      </c>
      <c r="B1877" s="126"/>
      <c r="C1877" s="127" t="s">
        <v>146</v>
      </c>
      <c r="D1877" s="121">
        <v>43119</v>
      </c>
      <c r="E1877" s="122" t="s">
        <v>3311</v>
      </c>
      <c r="F1877" s="122" t="s">
        <v>3</v>
      </c>
      <c r="G1877" s="122">
        <v>1589871</v>
      </c>
      <c r="H1877" s="126"/>
      <c r="I1877" s="130" t="s">
        <v>5348</v>
      </c>
      <c r="J1877" s="126"/>
      <c r="K1877" s="126"/>
      <c r="L1877" s="126"/>
      <c r="M1877" s="126"/>
      <c r="N1877" s="216">
        <v>0</v>
      </c>
      <c r="O1877" s="216">
        <v>3574</v>
      </c>
      <c r="P1877" s="126" t="s">
        <v>1318</v>
      </c>
    </row>
    <row r="1878" spans="1:16" ht="38.25">
      <c r="A1878" s="126">
        <v>283</v>
      </c>
      <c r="B1878" s="126"/>
      <c r="C1878" s="127" t="s">
        <v>146</v>
      </c>
      <c r="D1878" s="121">
        <v>43119</v>
      </c>
      <c r="E1878" s="122" t="s">
        <v>3312</v>
      </c>
      <c r="F1878" s="122" t="s">
        <v>3</v>
      </c>
      <c r="G1878" s="122">
        <v>1589874</v>
      </c>
      <c r="H1878" s="126"/>
      <c r="I1878" s="130" t="s">
        <v>5348</v>
      </c>
      <c r="J1878" s="126"/>
      <c r="K1878" s="126"/>
      <c r="L1878" s="126"/>
      <c r="M1878" s="126"/>
      <c r="N1878" s="216">
        <v>0</v>
      </c>
      <c r="O1878" s="216">
        <v>499.03</v>
      </c>
      <c r="P1878" s="126" t="s">
        <v>1318</v>
      </c>
    </row>
    <row r="1879" spans="1:16" ht="38.25">
      <c r="A1879" s="126">
        <v>234</v>
      </c>
      <c r="B1879" s="126"/>
      <c r="C1879" s="127" t="s">
        <v>124</v>
      </c>
      <c r="D1879" s="121">
        <v>43119</v>
      </c>
      <c r="E1879" s="122" t="s">
        <v>3313</v>
      </c>
      <c r="F1879" s="122" t="s">
        <v>3</v>
      </c>
      <c r="G1879" s="122">
        <v>1589887</v>
      </c>
      <c r="H1879" s="126"/>
      <c r="I1879" s="130" t="s">
        <v>5349</v>
      </c>
      <c r="J1879" s="126"/>
      <c r="K1879" s="126"/>
      <c r="L1879" s="126"/>
      <c r="M1879" s="126"/>
      <c r="N1879" s="216">
        <v>0</v>
      </c>
      <c r="O1879" s="216">
        <v>94</v>
      </c>
      <c r="P1879" s="126" t="s">
        <v>1318</v>
      </c>
    </row>
    <row r="1880" spans="1:16" ht="51">
      <c r="A1880" s="126" t="s">
        <v>620</v>
      </c>
      <c r="B1880" s="126"/>
      <c r="C1880" s="127" t="s">
        <v>714</v>
      </c>
      <c r="D1880" s="121">
        <v>43119</v>
      </c>
      <c r="E1880" s="122" t="s">
        <v>3314</v>
      </c>
      <c r="F1880" s="122" t="s">
        <v>3</v>
      </c>
      <c r="G1880" s="122">
        <v>1589894</v>
      </c>
      <c r="H1880" s="126"/>
      <c r="I1880" s="130" t="s">
        <v>5350</v>
      </c>
      <c r="J1880" s="126"/>
      <c r="K1880" s="126"/>
      <c r="L1880" s="126"/>
      <c r="M1880" s="126"/>
      <c r="N1880" s="216">
        <v>0</v>
      </c>
      <c r="O1880" s="216">
        <v>25</v>
      </c>
      <c r="P1880" s="126" t="s">
        <v>1318</v>
      </c>
    </row>
    <row r="1881" spans="1:16" ht="51">
      <c r="A1881" s="126">
        <v>582</v>
      </c>
      <c r="B1881" s="126"/>
      <c r="C1881" s="127" t="s">
        <v>857</v>
      </c>
      <c r="D1881" s="121">
        <v>43119</v>
      </c>
      <c r="E1881" s="122" t="s">
        <v>3315</v>
      </c>
      <c r="F1881" s="122" t="s">
        <v>3</v>
      </c>
      <c r="G1881" s="122">
        <v>1589910</v>
      </c>
      <c r="H1881" s="126"/>
      <c r="I1881" s="130" t="s">
        <v>5351</v>
      </c>
      <c r="J1881" s="126"/>
      <c r="K1881" s="126"/>
      <c r="L1881" s="126"/>
      <c r="M1881" s="126"/>
      <c r="N1881" s="216">
        <v>0</v>
      </c>
      <c r="O1881" s="216">
        <v>3880.8</v>
      </c>
      <c r="P1881" s="126" t="s">
        <v>1318</v>
      </c>
    </row>
    <row r="1882" spans="1:16" ht="51">
      <c r="A1882" s="126">
        <v>155</v>
      </c>
      <c r="B1882" s="126"/>
      <c r="C1882" s="127" t="s">
        <v>745</v>
      </c>
      <c r="D1882" s="121">
        <v>43119</v>
      </c>
      <c r="E1882" s="122" t="s">
        <v>3316</v>
      </c>
      <c r="F1882" s="122" t="s">
        <v>3</v>
      </c>
      <c r="G1882" s="122">
        <v>1589933</v>
      </c>
      <c r="H1882" s="126"/>
      <c r="I1882" s="130" t="s">
        <v>5352</v>
      </c>
      <c r="J1882" s="126"/>
      <c r="K1882" s="126"/>
      <c r="L1882" s="126"/>
      <c r="M1882" s="126"/>
      <c r="N1882" s="216">
        <v>0</v>
      </c>
      <c r="O1882" s="216">
        <v>6284.88</v>
      </c>
      <c r="P1882" s="126" t="s">
        <v>1318</v>
      </c>
    </row>
    <row r="1883" spans="1:16" ht="51">
      <c r="A1883" s="126" t="s">
        <v>620</v>
      </c>
      <c r="B1883" s="126"/>
      <c r="C1883" s="127" t="s">
        <v>714</v>
      </c>
      <c r="D1883" s="121">
        <v>43123</v>
      </c>
      <c r="E1883" s="122" t="s">
        <v>3317</v>
      </c>
      <c r="F1883" s="122" t="s">
        <v>3</v>
      </c>
      <c r="G1883" s="122">
        <v>1590112</v>
      </c>
      <c r="H1883" s="126"/>
      <c r="I1883" s="130" t="s">
        <v>5353</v>
      </c>
      <c r="J1883" s="126"/>
      <c r="K1883" s="126"/>
      <c r="L1883" s="126"/>
      <c r="M1883" s="126"/>
      <c r="N1883" s="216">
        <v>0</v>
      </c>
      <c r="O1883" s="216">
        <v>6108.85</v>
      </c>
      <c r="P1883" s="126" t="s">
        <v>1318</v>
      </c>
    </row>
    <row r="1884" spans="1:16" ht="51">
      <c r="A1884" s="126">
        <v>46</v>
      </c>
      <c r="B1884" s="126"/>
      <c r="C1884" s="127" t="s">
        <v>699</v>
      </c>
      <c r="D1884" s="121">
        <v>43123</v>
      </c>
      <c r="E1884" s="122" t="s">
        <v>3318</v>
      </c>
      <c r="F1884" s="122" t="s">
        <v>3</v>
      </c>
      <c r="G1884" s="122">
        <v>1590079</v>
      </c>
      <c r="H1884" s="126"/>
      <c r="I1884" s="130" t="s">
        <v>5354</v>
      </c>
      <c r="J1884" s="126"/>
      <c r="K1884" s="126"/>
      <c r="L1884" s="126"/>
      <c r="M1884" s="126"/>
      <c r="N1884" s="216">
        <v>0</v>
      </c>
      <c r="O1884" s="216">
        <v>16775.03</v>
      </c>
      <c r="P1884" s="126" t="s">
        <v>1318</v>
      </c>
    </row>
    <row r="1885" spans="1:16" ht="63.75">
      <c r="A1885" s="126" t="s">
        <v>620</v>
      </c>
      <c r="B1885" s="126"/>
      <c r="C1885" s="127" t="s">
        <v>714</v>
      </c>
      <c r="D1885" s="121">
        <v>43123</v>
      </c>
      <c r="E1885" s="122" t="s">
        <v>3319</v>
      </c>
      <c r="F1885" s="122" t="s">
        <v>3</v>
      </c>
      <c r="G1885" s="122">
        <v>1590085</v>
      </c>
      <c r="H1885" s="126"/>
      <c r="I1885" s="130" t="s">
        <v>5355</v>
      </c>
      <c r="J1885" s="126"/>
      <c r="K1885" s="126"/>
      <c r="L1885" s="126"/>
      <c r="M1885" s="126"/>
      <c r="N1885" s="216">
        <v>0</v>
      </c>
      <c r="O1885" s="216">
        <v>644</v>
      </c>
      <c r="P1885" s="126" t="s">
        <v>1318</v>
      </c>
    </row>
    <row r="1886" spans="1:16" ht="63.75">
      <c r="A1886" s="126" t="s">
        <v>620</v>
      </c>
      <c r="B1886" s="126"/>
      <c r="C1886" s="127" t="s">
        <v>714</v>
      </c>
      <c r="D1886" s="121">
        <v>43123</v>
      </c>
      <c r="E1886" s="122" t="s">
        <v>3320</v>
      </c>
      <c r="F1886" s="122" t="s">
        <v>3</v>
      </c>
      <c r="G1886" s="122">
        <v>1590086</v>
      </c>
      <c r="H1886" s="126"/>
      <c r="I1886" s="130" t="s">
        <v>5356</v>
      </c>
      <c r="J1886" s="126"/>
      <c r="K1886" s="126"/>
      <c r="L1886" s="126"/>
      <c r="M1886" s="126"/>
      <c r="N1886" s="216">
        <v>0</v>
      </c>
      <c r="O1886" s="216">
        <v>644</v>
      </c>
      <c r="P1886" s="126" t="s">
        <v>1318</v>
      </c>
    </row>
    <row r="1887" spans="1:16" ht="63.75">
      <c r="A1887" s="126" t="s">
        <v>620</v>
      </c>
      <c r="B1887" s="126"/>
      <c r="C1887" s="127" t="s">
        <v>714</v>
      </c>
      <c r="D1887" s="121">
        <v>43123</v>
      </c>
      <c r="E1887" s="122" t="s">
        <v>3321</v>
      </c>
      <c r="F1887" s="122" t="s">
        <v>3</v>
      </c>
      <c r="G1887" s="122">
        <v>1590087</v>
      </c>
      <c r="H1887" s="126"/>
      <c r="I1887" s="130" t="s">
        <v>5357</v>
      </c>
      <c r="J1887" s="126"/>
      <c r="K1887" s="126"/>
      <c r="L1887" s="126"/>
      <c r="M1887" s="126"/>
      <c r="N1887" s="216">
        <v>0</v>
      </c>
      <c r="O1887" s="216">
        <v>390</v>
      </c>
      <c r="P1887" s="126" t="s">
        <v>1318</v>
      </c>
    </row>
    <row r="1888" spans="1:16" ht="63.75">
      <c r="A1888" s="126" t="s">
        <v>620</v>
      </c>
      <c r="B1888" s="126"/>
      <c r="C1888" s="127" t="s">
        <v>714</v>
      </c>
      <c r="D1888" s="121">
        <v>43123</v>
      </c>
      <c r="E1888" s="122" t="s">
        <v>3322</v>
      </c>
      <c r="F1888" s="122" t="s">
        <v>3</v>
      </c>
      <c r="G1888" s="122">
        <v>1590088</v>
      </c>
      <c r="H1888" s="126"/>
      <c r="I1888" s="130" t="s">
        <v>5358</v>
      </c>
      <c r="J1888" s="126"/>
      <c r="K1888" s="126"/>
      <c r="L1888" s="126"/>
      <c r="M1888" s="126"/>
      <c r="N1888" s="216">
        <v>0</v>
      </c>
      <c r="O1888" s="216">
        <v>382</v>
      </c>
      <c r="P1888" s="126" t="s">
        <v>1318</v>
      </c>
    </row>
    <row r="1889" spans="1:16" ht="63.75">
      <c r="A1889" s="126" t="s">
        <v>620</v>
      </c>
      <c r="B1889" s="126"/>
      <c r="C1889" s="127" t="s">
        <v>714</v>
      </c>
      <c r="D1889" s="121">
        <v>43123</v>
      </c>
      <c r="E1889" s="122" t="s">
        <v>3323</v>
      </c>
      <c r="F1889" s="122" t="s">
        <v>3</v>
      </c>
      <c r="G1889" s="122">
        <v>1590090</v>
      </c>
      <c r="H1889" s="126"/>
      <c r="I1889" s="130" t="s">
        <v>5359</v>
      </c>
      <c r="J1889" s="126"/>
      <c r="K1889" s="126"/>
      <c r="L1889" s="126"/>
      <c r="M1889" s="126"/>
      <c r="N1889" s="216">
        <v>0</v>
      </c>
      <c r="O1889" s="216">
        <v>384</v>
      </c>
      <c r="P1889" s="126" t="s">
        <v>1318</v>
      </c>
    </row>
    <row r="1890" spans="1:16" ht="51">
      <c r="A1890" s="126" t="s">
        <v>620</v>
      </c>
      <c r="B1890" s="126"/>
      <c r="C1890" s="127" t="s">
        <v>714</v>
      </c>
      <c r="D1890" s="121">
        <v>43123</v>
      </c>
      <c r="E1890" s="122" t="s">
        <v>3324</v>
      </c>
      <c r="F1890" s="122" t="s">
        <v>3</v>
      </c>
      <c r="G1890" s="122">
        <v>1590093</v>
      </c>
      <c r="H1890" s="126"/>
      <c r="I1890" s="130" t="s">
        <v>5360</v>
      </c>
      <c r="J1890" s="126"/>
      <c r="K1890" s="126"/>
      <c r="L1890" s="126"/>
      <c r="M1890" s="126"/>
      <c r="N1890" s="216">
        <v>0</v>
      </c>
      <c r="O1890" s="216">
        <v>140</v>
      </c>
      <c r="P1890" s="126" t="s">
        <v>1318</v>
      </c>
    </row>
    <row r="1891" spans="1:16" ht="51">
      <c r="A1891" s="126" t="s">
        <v>620</v>
      </c>
      <c r="B1891" s="126"/>
      <c r="C1891" s="127" t="s">
        <v>714</v>
      </c>
      <c r="D1891" s="121">
        <v>43123</v>
      </c>
      <c r="E1891" s="122" t="s">
        <v>3325</v>
      </c>
      <c r="F1891" s="122" t="s">
        <v>3</v>
      </c>
      <c r="G1891" s="122">
        <v>1590096</v>
      </c>
      <c r="H1891" s="126"/>
      <c r="I1891" s="130" t="s">
        <v>5361</v>
      </c>
      <c r="J1891" s="126"/>
      <c r="K1891" s="126"/>
      <c r="L1891" s="126"/>
      <c r="M1891" s="126"/>
      <c r="N1891" s="216">
        <v>0</v>
      </c>
      <c r="O1891" s="216">
        <v>2582</v>
      </c>
      <c r="P1891" s="126" t="s">
        <v>1318</v>
      </c>
    </row>
    <row r="1892" spans="1:16" ht="51">
      <c r="A1892" s="126">
        <v>153</v>
      </c>
      <c r="B1892" s="126"/>
      <c r="C1892" s="127" t="s">
        <v>743</v>
      </c>
      <c r="D1892" s="121">
        <v>43123</v>
      </c>
      <c r="E1892" s="122" t="s">
        <v>3326</v>
      </c>
      <c r="F1892" s="122" t="s">
        <v>3</v>
      </c>
      <c r="G1892" s="122">
        <v>1590100</v>
      </c>
      <c r="H1892" s="126"/>
      <c r="I1892" s="130" t="s">
        <v>5362</v>
      </c>
      <c r="J1892" s="126"/>
      <c r="K1892" s="126"/>
      <c r="L1892" s="126"/>
      <c r="M1892" s="126"/>
      <c r="N1892" s="216">
        <v>0</v>
      </c>
      <c r="O1892" s="216">
        <v>218.55</v>
      </c>
      <c r="P1892" s="126" t="s">
        <v>1318</v>
      </c>
    </row>
    <row r="1893" spans="1:16" ht="51">
      <c r="A1893" s="126" t="s">
        <v>620</v>
      </c>
      <c r="B1893" s="126"/>
      <c r="C1893" s="127" t="s">
        <v>714</v>
      </c>
      <c r="D1893" s="121">
        <v>43123</v>
      </c>
      <c r="E1893" s="122" t="s">
        <v>3327</v>
      </c>
      <c r="F1893" s="122" t="s">
        <v>3</v>
      </c>
      <c r="G1893" s="122">
        <v>1590101</v>
      </c>
      <c r="H1893" s="126"/>
      <c r="I1893" s="130" t="s">
        <v>5363</v>
      </c>
      <c r="J1893" s="126"/>
      <c r="K1893" s="126"/>
      <c r="L1893" s="126"/>
      <c r="M1893" s="126"/>
      <c r="N1893" s="216">
        <v>0</v>
      </c>
      <c r="O1893" s="216">
        <v>242.73</v>
      </c>
      <c r="P1893" s="126" t="s">
        <v>1318</v>
      </c>
    </row>
    <row r="1894" spans="1:16" ht="51">
      <c r="A1894" s="126" t="s">
        <v>620</v>
      </c>
      <c r="B1894" s="126"/>
      <c r="C1894" s="127" t="s">
        <v>714</v>
      </c>
      <c r="D1894" s="121">
        <v>43123</v>
      </c>
      <c r="E1894" s="122" t="s">
        <v>3328</v>
      </c>
      <c r="F1894" s="122" t="s">
        <v>3</v>
      </c>
      <c r="G1894" s="122">
        <v>1590102</v>
      </c>
      <c r="H1894" s="126"/>
      <c r="I1894" s="130" t="s">
        <v>5363</v>
      </c>
      <c r="J1894" s="126"/>
      <c r="K1894" s="126"/>
      <c r="L1894" s="126"/>
      <c r="M1894" s="126"/>
      <c r="N1894" s="216">
        <v>0</v>
      </c>
      <c r="O1894" s="216">
        <v>263.04000000000002</v>
      </c>
      <c r="P1894" s="126" t="s">
        <v>1318</v>
      </c>
    </row>
    <row r="1895" spans="1:16" ht="51">
      <c r="A1895" s="126">
        <v>52</v>
      </c>
      <c r="B1895" s="126"/>
      <c r="C1895" s="127" t="s">
        <v>704</v>
      </c>
      <c r="D1895" s="121">
        <v>43123</v>
      </c>
      <c r="E1895" s="122" t="s">
        <v>3329</v>
      </c>
      <c r="F1895" s="122" t="s">
        <v>3</v>
      </c>
      <c r="G1895" s="122">
        <v>1590104</v>
      </c>
      <c r="H1895" s="126"/>
      <c r="I1895" s="130" t="s">
        <v>5364</v>
      </c>
      <c r="J1895" s="126"/>
      <c r="K1895" s="126"/>
      <c r="L1895" s="126"/>
      <c r="M1895" s="126"/>
      <c r="N1895" s="216">
        <v>0</v>
      </c>
      <c r="O1895" s="216">
        <v>60</v>
      </c>
      <c r="P1895" s="126" t="s">
        <v>1318</v>
      </c>
    </row>
    <row r="1896" spans="1:16" ht="51">
      <c r="A1896" s="126" t="s">
        <v>620</v>
      </c>
      <c r="B1896" s="126"/>
      <c r="C1896" s="127" t="s">
        <v>714</v>
      </c>
      <c r="D1896" s="121">
        <v>43123</v>
      </c>
      <c r="E1896" s="122" t="s">
        <v>3330</v>
      </c>
      <c r="F1896" s="122" t="s">
        <v>3</v>
      </c>
      <c r="G1896" s="122">
        <v>1590118</v>
      </c>
      <c r="H1896" s="126"/>
      <c r="I1896" s="130" t="s">
        <v>5365</v>
      </c>
      <c r="J1896" s="126"/>
      <c r="K1896" s="126"/>
      <c r="L1896" s="126"/>
      <c r="M1896" s="126"/>
      <c r="N1896" s="216">
        <v>0</v>
      </c>
      <c r="O1896" s="216">
        <v>450</v>
      </c>
      <c r="P1896" s="126" t="s">
        <v>1318</v>
      </c>
    </row>
    <row r="1897" spans="1:16" ht="51">
      <c r="A1897" s="126" t="s">
        <v>620</v>
      </c>
      <c r="B1897" s="126"/>
      <c r="C1897" s="127" t="s">
        <v>714</v>
      </c>
      <c r="D1897" s="121">
        <v>43123</v>
      </c>
      <c r="E1897" s="122" t="s">
        <v>3331</v>
      </c>
      <c r="F1897" s="122" t="s">
        <v>3</v>
      </c>
      <c r="G1897" s="122">
        <v>1590119</v>
      </c>
      <c r="H1897" s="126"/>
      <c r="I1897" s="130" t="s">
        <v>5366</v>
      </c>
      <c r="J1897" s="126"/>
      <c r="K1897" s="126"/>
      <c r="L1897" s="126"/>
      <c r="M1897" s="126"/>
      <c r="N1897" s="216">
        <v>0</v>
      </c>
      <c r="O1897" s="216">
        <v>450</v>
      </c>
      <c r="P1897" s="126" t="s">
        <v>1318</v>
      </c>
    </row>
    <row r="1898" spans="1:16" ht="51">
      <c r="A1898" s="126">
        <v>47</v>
      </c>
      <c r="B1898" s="126"/>
      <c r="C1898" s="127" t="s">
        <v>700</v>
      </c>
      <c r="D1898" s="121">
        <v>43123</v>
      </c>
      <c r="E1898" s="122" t="s">
        <v>3332</v>
      </c>
      <c r="F1898" s="122" t="s">
        <v>3</v>
      </c>
      <c r="G1898" s="122">
        <v>1590120</v>
      </c>
      <c r="H1898" s="126"/>
      <c r="I1898" s="130" t="s">
        <v>5367</v>
      </c>
      <c r="J1898" s="126"/>
      <c r="K1898" s="126"/>
      <c r="L1898" s="126"/>
      <c r="M1898" s="126"/>
      <c r="N1898" s="216">
        <v>0</v>
      </c>
      <c r="O1898" s="216">
        <v>358.45</v>
      </c>
      <c r="P1898" s="126" t="s">
        <v>1318</v>
      </c>
    </row>
    <row r="1899" spans="1:16" ht="51">
      <c r="A1899" s="126" t="s">
        <v>620</v>
      </c>
      <c r="B1899" s="126"/>
      <c r="C1899" s="127" t="s">
        <v>714</v>
      </c>
      <c r="D1899" s="121">
        <v>43123</v>
      </c>
      <c r="E1899" s="122" t="s">
        <v>3333</v>
      </c>
      <c r="F1899" s="122" t="s">
        <v>3</v>
      </c>
      <c r="G1899" s="122">
        <v>1590128</v>
      </c>
      <c r="H1899" s="126"/>
      <c r="I1899" s="130" t="s">
        <v>5368</v>
      </c>
      <c r="J1899" s="126"/>
      <c r="K1899" s="126"/>
      <c r="L1899" s="126"/>
      <c r="M1899" s="126"/>
      <c r="N1899" s="216">
        <v>0</v>
      </c>
      <c r="O1899" s="216">
        <v>70</v>
      </c>
      <c r="P1899" s="126" t="s">
        <v>1318</v>
      </c>
    </row>
    <row r="1900" spans="1:16" ht="51">
      <c r="A1900" s="126" t="s">
        <v>620</v>
      </c>
      <c r="B1900" s="126"/>
      <c r="C1900" s="127" t="s">
        <v>714</v>
      </c>
      <c r="D1900" s="121">
        <v>43123</v>
      </c>
      <c r="E1900" s="122" t="s">
        <v>3334</v>
      </c>
      <c r="F1900" s="122" t="s">
        <v>3</v>
      </c>
      <c r="G1900" s="122">
        <v>1590131</v>
      </c>
      <c r="H1900" s="126"/>
      <c r="I1900" s="130" t="s">
        <v>5369</v>
      </c>
      <c r="J1900" s="126"/>
      <c r="K1900" s="126"/>
      <c r="L1900" s="126"/>
      <c r="M1900" s="126"/>
      <c r="N1900" s="216">
        <v>0</v>
      </c>
      <c r="O1900" s="216">
        <v>600</v>
      </c>
      <c r="P1900" s="126" t="s">
        <v>1318</v>
      </c>
    </row>
    <row r="1901" spans="1:16" ht="51">
      <c r="A1901" s="126">
        <v>526</v>
      </c>
      <c r="B1901" s="126"/>
      <c r="C1901" s="127" t="s">
        <v>847</v>
      </c>
      <c r="D1901" s="121">
        <v>43123</v>
      </c>
      <c r="E1901" s="122" t="s">
        <v>3335</v>
      </c>
      <c r="F1901" s="122" t="s">
        <v>3</v>
      </c>
      <c r="G1901" s="122">
        <v>1590150</v>
      </c>
      <c r="H1901" s="126"/>
      <c r="I1901" s="130" t="s">
        <v>5370</v>
      </c>
      <c r="J1901" s="126"/>
      <c r="K1901" s="126"/>
      <c r="L1901" s="126"/>
      <c r="M1901" s="126"/>
      <c r="N1901" s="216">
        <v>0</v>
      </c>
      <c r="O1901" s="216">
        <v>77</v>
      </c>
      <c r="P1901" s="126" t="s">
        <v>1318</v>
      </c>
    </row>
    <row r="1902" spans="1:16" ht="51">
      <c r="A1902" s="126">
        <v>15</v>
      </c>
      <c r="B1902" s="126"/>
      <c r="C1902" s="127" t="s">
        <v>692</v>
      </c>
      <c r="D1902" s="121">
        <v>43123</v>
      </c>
      <c r="E1902" s="122" t="s">
        <v>3336</v>
      </c>
      <c r="F1902" s="122" t="s">
        <v>3</v>
      </c>
      <c r="G1902" s="122">
        <v>1590165</v>
      </c>
      <c r="H1902" s="126"/>
      <c r="I1902" s="130" t="s">
        <v>5371</v>
      </c>
      <c r="J1902" s="126"/>
      <c r="K1902" s="126"/>
      <c r="L1902" s="126"/>
      <c r="M1902" s="126"/>
      <c r="N1902" s="216">
        <v>0</v>
      </c>
      <c r="O1902" s="216">
        <v>126.92</v>
      </c>
      <c r="P1902" s="126" t="s">
        <v>1318</v>
      </c>
    </row>
    <row r="1903" spans="1:16" ht="51">
      <c r="A1903" s="126" t="s">
        <v>620</v>
      </c>
      <c r="B1903" s="126"/>
      <c r="C1903" s="127" t="s">
        <v>714</v>
      </c>
      <c r="D1903" s="121">
        <v>43123</v>
      </c>
      <c r="E1903" s="122" t="s">
        <v>3337</v>
      </c>
      <c r="F1903" s="122" t="s">
        <v>3</v>
      </c>
      <c r="G1903" s="122">
        <v>1590171</v>
      </c>
      <c r="H1903" s="126"/>
      <c r="I1903" s="130" t="s">
        <v>5372</v>
      </c>
      <c r="J1903" s="126"/>
      <c r="K1903" s="126"/>
      <c r="L1903" s="126"/>
      <c r="M1903" s="126"/>
      <c r="N1903" s="216">
        <v>0</v>
      </c>
      <c r="O1903" s="216">
        <v>110</v>
      </c>
      <c r="P1903" s="126" t="s">
        <v>1318</v>
      </c>
    </row>
    <row r="1904" spans="1:16" ht="51">
      <c r="A1904" s="126">
        <v>526</v>
      </c>
      <c r="B1904" s="126"/>
      <c r="C1904" s="127" t="s">
        <v>847</v>
      </c>
      <c r="D1904" s="121">
        <v>43123</v>
      </c>
      <c r="E1904" s="122" t="s">
        <v>3338</v>
      </c>
      <c r="F1904" s="122" t="s">
        <v>3</v>
      </c>
      <c r="G1904" s="122">
        <v>1590173</v>
      </c>
      <c r="H1904" s="126"/>
      <c r="I1904" s="130" t="s">
        <v>5373</v>
      </c>
      <c r="J1904" s="126"/>
      <c r="K1904" s="126"/>
      <c r="L1904" s="126"/>
      <c r="M1904" s="126"/>
      <c r="N1904" s="216">
        <v>0</v>
      </c>
      <c r="O1904" s="216">
        <v>990</v>
      </c>
      <c r="P1904" s="126" t="s">
        <v>1318</v>
      </c>
    </row>
    <row r="1905" spans="1:16" ht="38.25">
      <c r="A1905" s="126">
        <v>526</v>
      </c>
      <c r="B1905" s="126"/>
      <c r="C1905" s="127" t="s">
        <v>847</v>
      </c>
      <c r="D1905" s="121">
        <v>43123</v>
      </c>
      <c r="E1905" s="122" t="s">
        <v>3339</v>
      </c>
      <c r="F1905" s="122" t="s">
        <v>3</v>
      </c>
      <c r="G1905" s="122">
        <v>1590175</v>
      </c>
      <c r="H1905" s="126"/>
      <c r="I1905" s="130" t="s">
        <v>5374</v>
      </c>
      <c r="J1905" s="126"/>
      <c r="K1905" s="126"/>
      <c r="L1905" s="126"/>
      <c r="M1905" s="126"/>
      <c r="N1905" s="216">
        <v>0</v>
      </c>
      <c r="O1905" s="216">
        <v>77</v>
      </c>
      <c r="P1905" s="126" t="s">
        <v>1318</v>
      </c>
    </row>
    <row r="1906" spans="1:16" ht="51">
      <c r="A1906" s="126">
        <v>526</v>
      </c>
      <c r="B1906" s="126"/>
      <c r="C1906" s="127" t="s">
        <v>847</v>
      </c>
      <c r="D1906" s="121">
        <v>43123</v>
      </c>
      <c r="E1906" s="122" t="s">
        <v>3340</v>
      </c>
      <c r="F1906" s="122" t="s">
        <v>3</v>
      </c>
      <c r="G1906" s="122">
        <v>1590196</v>
      </c>
      <c r="H1906" s="126"/>
      <c r="I1906" s="130" t="s">
        <v>5375</v>
      </c>
      <c r="J1906" s="126"/>
      <c r="K1906" s="126"/>
      <c r="L1906" s="126"/>
      <c r="M1906" s="126"/>
      <c r="N1906" s="216">
        <v>0</v>
      </c>
      <c r="O1906" s="216">
        <v>77</v>
      </c>
      <c r="P1906" s="126" t="s">
        <v>1318</v>
      </c>
    </row>
    <row r="1907" spans="1:16" ht="51">
      <c r="A1907" s="126">
        <v>586</v>
      </c>
      <c r="B1907" s="126"/>
      <c r="C1907" s="127" t="s">
        <v>223</v>
      </c>
      <c r="D1907" s="121">
        <v>43123</v>
      </c>
      <c r="E1907" s="122" t="s">
        <v>3341</v>
      </c>
      <c r="F1907" s="122" t="s">
        <v>3</v>
      </c>
      <c r="G1907" s="122">
        <v>1590197</v>
      </c>
      <c r="H1907" s="126"/>
      <c r="I1907" s="130" t="s">
        <v>5376</v>
      </c>
      <c r="J1907" s="126"/>
      <c r="K1907" s="126"/>
      <c r="L1907" s="126"/>
      <c r="M1907" s="126"/>
      <c r="N1907" s="216">
        <v>0</v>
      </c>
      <c r="O1907" s="216">
        <v>33183</v>
      </c>
      <c r="P1907" s="126" t="s">
        <v>1318</v>
      </c>
    </row>
    <row r="1908" spans="1:16" ht="51">
      <c r="A1908" s="126">
        <v>526</v>
      </c>
      <c r="B1908" s="126"/>
      <c r="C1908" s="127" t="s">
        <v>847</v>
      </c>
      <c r="D1908" s="121">
        <v>43123</v>
      </c>
      <c r="E1908" s="122" t="s">
        <v>3342</v>
      </c>
      <c r="F1908" s="122" t="s">
        <v>3</v>
      </c>
      <c r="G1908" s="122">
        <v>1590231</v>
      </c>
      <c r="H1908" s="126"/>
      <c r="I1908" s="130" t="s">
        <v>5377</v>
      </c>
      <c r="J1908" s="126"/>
      <c r="K1908" s="126"/>
      <c r="L1908" s="126"/>
      <c r="M1908" s="126"/>
      <c r="N1908" s="216">
        <v>0</v>
      </c>
      <c r="O1908" s="216">
        <v>77</v>
      </c>
      <c r="P1908" s="126" t="s">
        <v>1318</v>
      </c>
    </row>
    <row r="1909" spans="1:16" ht="51">
      <c r="A1909" s="126">
        <v>20</v>
      </c>
      <c r="B1909" s="126"/>
      <c r="C1909" s="127" t="s">
        <v>694</v>
      </c>
      <c r="D1909" s="121">
        <v>43123</v>
      </c>
      <c r="E1909" s="122" t="s">
        <v>3343</v>
      </c>
      <c r="F1909" s="122" t="s">
        <v>3</v>
      </c>
      <c r="G1909" s="122">
        <v>1590234</v>
      </c>
      <c r="H1909" s="126"/>
      <c r="I1909" s="130" t="s">
        <v>5378</v>
      </c>
      <c r="J1909" s="126"/>
      <c r="K1909" s="126"/>
      <c r="L1909" s="126"/>
      <c r="M1909" s="126"/>
      <c r="N1909" s="216">
        <v>0</v>
      </c>
      <c r="O1909" s="216">
        <v>107.4</v>
      </c>
      <c r="P1909" s="126" t="s">
        <v>1318</v>
      </c>
    </row>
    <row r="1910" spans="1:16" ht="51">
      <c r="A1910" s="126">
        <v>670</v>
      </c>
      <c r="B1910" s="126"/>
      <c r="C1910" s="127" t="s">
        <v>236</v>
      </c>
      <c r="D1910" s="121">
        <v>43123</v>
      </c>
      <c r="E1910" s="122" t="s">
        <v>3344</v>
      </c>
      <c r="F1910" s="122" t="s">
        <v>3</v>
      </c>
      <c r="G1910" s="122">
        <v>1590237</v>
      </c>
      <c r="H1910" s="126"/>
      <c r="I1910" s="130" t="s">
        <v>5379</v>
      </c>
      <c r="J1910" s="126"/>
      <c r="K1910" s="126"/>
      <c r="L1910" s="126"/>
      <c r="M1910" s="126"/>
      <c r="N1910" s="216">
        <v>0</v>
      </c>
      <c r="O1910" s="216">
        <v>187.7</v>
      </c>
      <c r="P1910" s="126" t="s">
        <v>1318</v>
      </c>
    </row>
    <row r="1911" spans="1:16" ht="51">
      <c r="A1911" s="126">
        <v>20</v>
      </c>
      <c r="B1911" s="126"/>
      <c r="C1911" s="127" t="s">
        <v>694</v>
      </c>
      <c r="D1911" s="121">
        <v>43123</v>
      </c>
      <c r="E1911" s="122" t="s">
        <v>3345</v>
      </c>
      <c r="F1911" s="122" t="s">
        <v>3</v>
      </c>
      <c r="G1911" s="122">
        <v>1590241</v>
      </c>
      <c r="H1911" s="126"/>
      <c r="I1911" s="130" t="s">
        <v>5380</v>
      </c>
      <c r="J1911" s="126"/>
      <c r="K1911" s="126"/>
      <c r="L1911" s="126"/>
      <c r="M1911" s="126"/>
      <c r="N1911" s="216">
        <v>0</v>
      </c>
      <c r="O1911" s="216">
        <v>120</v>
      </c>
      <c r="P1911" s="126" t="s">
        <v>1318</v>
      </c>
    </row>
    <row r="1912" spans="1:16" ht="38.25">
      <c r="A1912" s="126">
        <v>46</v>
      </c>
      <c r="B1912" s="126"/>
      <c r="C1912" s="127" t="s">
        <v>699</v>
      </c>
      <c r="D1912" s="121">
        <v>43123</v>
      </c>
      <c r="E1912" s="122" t="s">
        <v>3346</v>
      </c>
      <c r="F1912" s="122" t="s">
        <v>3</v>
      </c>
      <c r="G1912" s="122">
        <v>1590242</v>
      </c>
      <c r="H1912" s="126"/>
      <c r="I1912" s="130" t="s">
        <v>5381</v>
      </c>
      <c r="J1912" s="126"/>
      <c r="K1912" s="126"/>
      <c r="L1912" s="126"/>
      <c r="M1912" s="126"/>
      <c r="N1912" s="216">
        <v>0</v>
      </c>
      <c r="O1912" s="216">
        <v>645</v>
      </c>
      <c r="P1912" s="126" t="s">
        <v>1318</v>
      </c>
    </row>
    <row r="1913" spans="1:16" ht="51">
      <c r="A1913" s="126" t="s">
        <v>620</v>
      </c>
      <c r="B1913" s="126"/>
      <c r="C1913" s="127" t="s">
        <v>714</v>
      </c>
      <c r="D1913" s="121">
        <v>43123</v>
      </c>
      <c r="E1913" s="122" t="s">
        <v>3347</v>
      </c>
      <c r="F1913" s="122" t="s">
        <v>3</v>
      </c>
      <c r="G1913" s="122">
        <v>1590251</v>
      </c>
      <c r="H1913" s="126"/>
      <c r="I1913" s="130" t="s">
        <v>5382</v>
      </c>
      <c r="J1913" s="126"/>
      <c r="K1913" s="126"/>
      <c r="L1913" s="126"/>
      <c r="M1913" s="126"/>
      <c r="N1913" s="216">
        <v>0</v>
      </c>
      <c r="O1913" s="216">
        <v>41</v>
      </c>
      <c r="P1913" s="126" t="s">
        <v>1318</v>
      </c>
    </row>
    <row r="1914" spans="1:16" ht="51">
      <c r="A1914" s="126" t="s">
        <v>620</v>
      </c>
      <c r="B1914" s="126"/>
      <c r="C1914" s="127" t="s">
        <v>714</v>
      </c>
      <c r="D1914" s="121">
        <v>43123</v>
      </c>
      <c r="E1914" s="122" t="s">
        <v>3348</v>
      </c>
      <c r="F1914" s="122" t="s">
        <v>3</v>
      </c>
      <c r="G1914" s="122">
        <v>1590253</v>
      </c>
      <c r="H1914" s="126"/>
      <c r="I1914" s="130" t="s">
        <v>5383</v>
      </c>
      <c r="J1914" s="126"/>
      <c r="K1914" s="126"/>
      <c r="L1914" s="126"/>
      <c r="M1914" s="126"/>
      <c r="N1914" s="216">
        <v>0</v>
      </c>
      <c r="O1914" s="216">
        <v>140</v>
      </c>
      <c r="P1914" s="126" t="s">
        <v>1318</v>
      </c>
    </row>
    <row r="1915" spans="1:16" ht="51">
      <c r="A1915" s="126" t="s">
        <v>620</v>
      </c>
      <c r="B1915" s="126"/>
      <c r="C1915" s="127" t="s">
        <v>714</v>
      </c>
      <c r="D1915" s="121">
        <v>43123</v>
      </c>
      <c r="E1915" s="122" t="s">
        <v>3349</v>
      </c>
      <c r="F1915" s="122" t="s">
        <v>3</v>
      </c>
      <c r="G1915" s="122">
        <v>1590254</v>
      </c>
      <c r="H1915" s="126"/>
      <c r="I1915" s="130" t="s">
        <v>5384</v>
      </c>
      <c r="J1915" s="126"/>
      <c r="K1915" s="126"/>
      <c r="L1915" s="126"/>
      <c r="M1915" s="126"/>
      <c r="N1915" s="216">
        <v>0</v>
      </c>
      <c r="O1915" s="216">
        <v>10894</v>
      </c>
      <c r="P1915" s="126" t="s">
        <v>1318</v>
      </c>
    </row>
    <row r="1916" spans="1:16" ht="51">
      <c r="A1916" s="126" t="s">
        <v>620</v>
      </c>
      <c r="B1916" s="126"/>
      <c r="C1916" s="127" t="s">
        <v>714</v>
      </c>
      <c r="D1916" s="121">
        <v>43123</v>
      </c>
      <c r="E1916" s="122" t="s">
        <v>3350</v>
      </c>
      <c r="F1916" s="122" t="s">
        <v>3</v>
      </c>
      <c r="G1916" s="122">
        <v>1590255</v>
      </c>
      <c r="H1916" s="126"/>
      <c r="I1916" s="130" t="s">
        <v>5385</v>
      </c>
      <c r="J1916" s="126"/>
      <c r="K1916" s="126"/>
      <c r="L1916" s="126"/>
      <c r="M1916" s="126"/>
      <c r="N1916" s="216">
        <v>0</v>
      </c>
      <c r="O1916" s="216">
        <v>220</v>
      </c>
      <c r="P1916" s="126" t="s">
        <v>1318</v>
      </c>
    </row>
    <row r="1917" spans="1:16" ht="51">
      <c r="A1917" s="126" t="s">
        <v>620</v>
      </c>
      <c r="B1917" s="126"/>
      <c r="C1917" s="127" t="s">
        <v>714</v>
      </c>
      <c r="D1917" s="121">
        <v>43123</v>
      </c>
      <c r="E1917" s="122" t="s">
        <v>3351</v>
      </c>
      <c r="F1917" s="122" t="s">
        <v>3</v>
      </c>
      <c r="G1917" s="122">
        <v>1590256</v>
      </c>
      <c r="H1917" s="126"/>
      <c r="I1917" s="130" t="s">
        <v>5386</v>
      </c>
      <c r="J1917" s="126"/>
      <c r="K1917" s="126"/>
      <c r="L1917" s="126"/>
      <c r="M1917" s="126"/>
      <c r="N1917" s="216">
        <v>0</v>
      </c>
      <c r="O1917" s="216">
        <v>287.5</v>
      </c>
      <c r="P1917" s="126" t="s">
        <v>1318</v>
      </c>
    </row>
    <row r="1918" spans="1:16" ht="51">
      <c r="A1918" s="126" t="s">
        <v>620</v>
      </c>
      <c r="B1918" s="126"/>
      <c r="C1918" s="127" t="s">
        <v>714</v>
      </c>
      <c r="D1918" s="121">
        <v>43123</v>
      </c>
      <c r="E1918" s="122" t="s">
        <v>3352</v>
      </c>
      <c r="F1918" s="122" t="s">
        <v>3</v>
      </c>
      <c r="G1918" s="122">
        <v>1590258</v>
      </c>
      <c r="H1918" s="126"/>
      <c r="I1918" s="130" t="s">
        <v>5387</v>
      </c>
      <c r="J1918" s="126"/>
      <c r="K1918" s="126"/>
      <c r="L1918" s="126"/>
      <c r="M1918" s="126"/>
      <c r="N1918" s="216">
        <v>0</v>
      </c>
      <c r="O1918" s="216">
        <v>927.5</v>
      </c>
      <c r="P1918" s="126" t="s">
        <v>1318</v>
      </c>
    </row>
    <row r="1919" spans="1:16" ht="63.75">
      <c r="A1919" s="126" t="s">
        <v>620</v>
      </c>
      <c r="B1919" s="126"/>
      <c r="C1919" s="127" t="s">
        <v>714</v>
      </c>
      <c r="D1919" s="121">
        <v>43123</v>
      </c>
      <c r="E1919" s="122" t="s">
        <v>3353</v>
      </c>
      <c r="F1919" s="122" t="s">
        <v>3</v>
      </c>
      <c r="G1919" s="122">
        <v>1590260</v>
      </c>
      <c r="H1919" s="126"/>
      <c r="I1919" s="130" t="s">
        <v>5388</v>
      </c>
      <c r="J1919" s="126"/>
      <c r="K1919" s="126"/>
      <c r="L1919" s="126"/>
      <c r="M1919" s="126"/>
      <c r="N1919" s="216">
        <v>0</v>
      </c>
      <c r="O1919" s="216">
        <v>42.4</v>
      </c>
      <c r="P1919" s="126" t="s">
        <v>1318</v>
      </c>
    </row>
    <row r="1920" spans="1:16" ht="63.75">
      <c r="A1920" s="126" t="s">
        <v>620</v>
      </c>
      <c r="B1920" s="126"/>
      <c r="C1920" s="127" t="s">
        <v>714</v>
      </c>
      <c r="D1920" s="121">
        <v>43123</v>
      </c>
      <c r="E1920" s="122" t="s">
        <v>3354</v>
      </c>
      <c r="F1920" s="122" t="s">
        <v>3</v>
      </c>
      <c r="G1920" s="122">
        <v>1590275</v>
      </c>
      <c r="H1920" s="126"/>
      <c r="I1920" s="130" t="s">
        <v>5389</v>
      </c>
      <c r="J1920" s="126"/>
      <c r="K1920" s="126"/>
      <c r="L1920" s="126"/>
      <c r="M1920" s="126"/>
      <c r="N1920" s="216">
        <v>0</v>
      </c>
      <c r="O1920" s="216">
        <v>411</v>
      </c>
      <c r="P1920" s="126" t="s">
        <v>1318</v>
      </c>
    </row>
    <row r="1921" spans="1:16" ht="51">
      <c r="A1921" s="126">
        <v>526</v>
      </c>
      <c r="B1921" s="126"/>
      <c r="C1921" s="127" t="s">
        <v>847</v>
      </c>
      <c r="D1921" s="121">
        <v>43123</v>
      </c>
      <c r="E1921" s="122" t="s">
        <v>3355</v>
      </c>
      <c r="F1921" s="122" t="s">
        <v>3</v>
      </c>
      <c r="G1921" s="122">
        <v>1590280</v>
      </c>
      <c r="H1921" s="126"/>
      <c r="I1921" s="130" t="s">
        <v>5390</v>
      </c>
      <c r="J1921" s="126"/>
      <c r="K1921" s="126"/>
      <c r="L1921" s="126"/>
      <c r="M1921" s="126"/>
      <c r="N1921" s="216">
        <v>0</v>
      </c>
      <c r="O1921" s="216">
        <v>153</v>
      </c>
      <c r="P1921" s="126" t="s">
        <v>1318</v>
      </c>
    </row>
    <row r="1922" spans="1:16" ht="63.75">
      <c r="A1922" s="126">
        <v>526</v>
      </c>
      <c r="B1922" s="126"/>
      <c r="C1922" s="127" t="s">
        <v>847</v>
      </c>
      <c r="D1922" s="121">
        <v>43123</v>
      </c>
      <c r="E1922" s="122" t="s">
        <v>3356</v>
      </c>
      <c r="F1922" s="122" t="s">
        <v>3</v>
      </c>
      <c r="G1922" s="122">
        <v>1590288</v>
      </c>
      <c r="H1922" s="126"/>
      <c r="I1922" s="130" t="s">
        <v>5391</v>
      </c>
      <c r="J1922" s="126"/>
      <c r="K1922" s="126"/>
      <c r="L1922" s="126"/>
      <c r="M1922" s="126"/>
      <c r="N1922" s="216">
        <v>0</v>
      </c>
      <c r="O1922" s="216">
        <v>60</v>
      </c>
      <c r="P1922" s="126" t="s">
        <v>1318</v>
      </c>
    </row>
    <row r="1923" spans="1:16" ht="51">
      <c r="A1923" s="126" t="s">
        <v>620</v>
      </c>
      <c r="B1923" s="126"/>
      <c r="C1923" s="127" t="s">
        <v>714</v>
      </c>
      <c r="D1923" s="121">
        <v>43123</v>
      </c>
      <c r="E1923" s="122" t="s">
        <v>3357</v>
      </c>
      <c r="F1923" s="122" t="s">
        <v>3</v>
      </c>
      <c r="G1923" s="122">
        <v>1590289</v>
      </c>
      <c r="H1923" s="126"/>
      <c r="I1923" s="130" t="s">
        <v>5392</v>
      </c>
      <c r="J1923" s="126"/>
      <c r="K1923" s="126"/>
      <c r="L1923" s="126"/>
      <c r="M1923" s="126"/>
      <c r="N1923" s="216">
        <v>0</v>
      </c>
      <c r="O1923" s="216">
        <v>313.68</v>
      </c>
      <c r="P1923" s="126" t="s">
        <v>1318</v>
      </c>
    </row>
    <row r="1924" spans="1:16" ht="51">
      <c r="A1924" s="126" t="s">
        <v>620</v>
      </c>
      <c r="B1924" s="126"/>
      <c r="C1924" s="127" t="s">
        <v>714</v>
      </c>
      <c r="D1924" s="121">
        <v>43123</v>
      </c>
      <c r="E1924" s="122" t="s">
        <v>3358</v>
      </c>
      <c r="F1924" s="122" t="s">
        <v>3</v>
      </c>
      <c r="G1924" s="122">
        <v>1590291</v>
      </c>
      <c r="H1924" s="126"/>
      <c r="I1924" s="130" t="s">
        <v>5393</v>
      </c>
      <c r="J1924" s="126"/>
      <c r="K1924" s="126"/>
      <c r="L1924" s="126"/>
      <c r="M1924" s="126"/>
      <c r="N1924" s="216">
        <v>0</v>
      </c>
      <c r="O1924" s="216">
        <v>118</v>
      </c>
      <c r="P1924" s="126" t="s">
        <v>1318</v>
      </c>
    </row>
    <row r="1925" spans="1:16" ht="51">
      <c r="A1925" s="126" t="s">
        <v>620</v>
      </c>
      <c r="B1925" s="126"/>
      <c r="C1925" s="127" t="s">
        <v>714</v>
      </c>
      <c r="D1925" s="121">
        <v>43123</v>
      </c>
      <c r="E1925" s="122" t="s">
        <v>3359</v>
      </c>
      <c r="F1925" s="122" t="s">
        <v>3</v>
      </c>
      <c r="G1925" s="122">
        <v>1590298</v>
      </c>
      <c r="H1925" s="126"/>
      <c r="I1925" s="130" t="s">
        <v>5394</v>
      </c>
      <c r="J1925" s="126"/>
      <c r="K1925" s="126"/>
      <c r="L1925" s="126"/>
      <c r="M1925" s="126"/>
      <c r="N1925" s="216">
        <v>0</v>
      </c>
      <c r="O1925" s="216">
        <v>699</v>
      </c>
      <c r="P1925" s="126" t="s">
        <v>1318</v>
      </c>
    </row>
    <row r="1926" spans="1:16" ht="51">
      <c r="A1926" s="126" t="s">
        <v>620</v>
      </c>
      <c r="B1926" s="126"/>
      <c r="C1926" s="127" t="s">
        <v>714</v>
      </c>
      <c r="D1926" s="121">
        <v>43123</v>
      </c>
      <c r="E1926" s="122" t="s">
        <v>3360</v>
      </c>
      <c r="F1926" s="122" t="s">
        <v>3</v>
      </c>
      <c r="G1926" s="122">
        <v>1590301</v>
      </c>
      <c r="H1926" s="126"/>
      <c r="I1926" s="130" t="s">
        <v>5395</v>
      </c>
      <c r="J1926" s="126"/>
      <c r="K1926" s="126"/>
      <c r="L1926" s="126"/>
      <c r="M1926" s="126"/>
      <c r="N1926" s="216">
        <v>0</v>
      </c>
      <c r="O1926" s="216">
        <v>871</v>
      </c>
      <c r="P1926" s="126" t="s">
        <v>1318</v>
      </c>
    </row>
    <row r="1927" spans="1:16" ht="51">
      <c r="A1927" s="126" t="s">
        <v>620</v>
      </c>
      <c r="B1927" s="126"/>
      <c r="C1927" s="127" t="s">
        <v>714</v>
      </c>
      <c r="D1927" s="121">
        <v>43123</v>
      </c>
      <c r="E1927" s="122" t="s">
        <v>3361</v>
      </c>
      <c r="F1927" s="122" t="s">
        <v>3</v>
      </c>
      <c r="G1927" s="122">
        <v>1590304</v>
      </c>
      <c r="H1927" s="126"/>
      <c r="I1927" s="130" t="s">
        <v>5396</v>
      </c>
      <c r="J1927" s="126"/>
      <c r="K1927" s="126"/>
      <c r="L1927" s="126"/>
      <c r="M1927" s="126"/>
      <c r="N1927" s="216">
        <v>0</v>
      </c>
      <c r="O1927" s="216">
        <v>871</v>
      </c>
      <c r="P1927" s="126" t="s">
        <v>1318</v>
      </c>
    </row>
    <row r="1928" spans="1:16" ht="51">
      <c r="A1928" s="126" t="s">
        <v>620</v>
      </c>
      <c r="B1928" s="126"/>
      <c r="C1928" s="127" t="s">
        <v>714</v>
      </c>
      <c r="D1928" s="121">
        <v>43123</v>
      </c>
      <c r="E1928" s="122" t="s">
        <v>3362</v>
      </c>
      <c r="F1928" s="122" t="s">
        <v>3</v>
      </c>
      <c r="G1928" s="122">
        <v>1590308</v>
      </c>
      <c r="H1928" s="126"/>
      <c r="I1928" s="130" t="s">
        <v>5394</v>
      </c>
      <c r="J1928" s="126"/>
      <c r="K1928" s="126"/>
      <c r="L1928" s="126"/>
      <c r="M1928" s="126"/>
      <c r="N1928" s="216">
        <v>0</v>
      </c>
      <c r="O1928" s="216">
        <v>1390</v>
      </c>
      <c r="P1928" s="126" t="s">
        <v>1318</v>
      </c>
    </row>
    <row r="1929" spans="1:16" ht="51">
      <c r="A1929" s="126" t="s">
        <v>620</v>
      </c>
      <c r="B1929" s="126"/>
      <c r="C1929" s="127" t="s">
        <v>714</v>
      </c>
      <c r="D1929" s="121">
        <v>43123</v>
      </c>
      <c r="E1929" s="122" t="s">
        <v>3363</v>
      </c>
      <c r="F1929" s="122" t="s">
        <v>3</v>
      </c>
      <c r="G1929" s="122">
        <v>1590321</v>
      </c>
      <c r="H1929" s="126"/>
      <c r="I1929" s="130" t="s">
        <v>5397</v>
      </c>
      <c r="J1929" s="126"/>
      <c r="K1929" s="126"/>
      <c r="L1929" s="126"/>
      <c r="M1929" s="126"/>
      <c r="N1929" s="216">
        <v>0</v>
      </c>
      <c r="O1929" s="216">
        <v>607.21</v>
      </c>
      <c r="P1929" s="126" t="s">
        <v>1318</v>
      </c>
    </row>
    <row r="1930" spans="1:16" ht="51">
      <c r="A1930" s="126" t="s">
        <v>620</v>
      </c>
      <c r="B1930" s="126"/>
      <c r="C1930" s="127" t="s">
        <v>714</v>
      </c>
      <c r="D1930" s="121">
        <v>43123</v>
      </c>
      <c r="E1930" s="122" t="s">
        <v>3364</v>
      </c>
      <c r="F1930" s="122" t="s">
        <v>3</v>
      </c>
      <c r="G1930" s="122">
        <v>1590322</v>
      </c>
      <c r="H1930" s="126"/>
      <c r="I1930" s="130" t="s">
        <v>5398</v>
      </c>
      <c r="J1930" s="126"/>
      <c r="K1930" s="126"/>
      <c r="L1930" s="126"/>
      <c r="M1930" s="126"/>
      <c r="N1930" s="216">
        <v>0</v>
      </c>
      <c r="O1930" s="216">
        <v>3899.2</v>
      </c>
      <c r="P1930" s="126" t="s">
        <v>1318</v>
      </c>
    </row>
    <row r="1931" spans="1:16" ht="51">
      <c r="A1931" s="126" t="s">
        <v>620</v>
      </c>
      <c r="B1931" s="126"/>
      <c r="C1931" s="127" t="s">
        <v>714</v>
      </c>
      <c r="D1931" s="121">
        <v>43123</v>
      </c>
      <c r="E1931" s="122" t="s">
        <v>3365</v>
      </c>
      <c r="F1931" s="122" t="s">
        <v>3</v>
      </c>
      <c r="G1931" s="122">
        <v>1590344</v>
      </c>
      <c r="H1931" s="126"/>
      <c r="I1931" s="130" t="s">
        <v>5399</v>
      </c>
      <c r="J1931" s="126"/>
      <c r="K1931" s="126"/>
      <c r="L1931" s="126"/>
      <c r="M1931" s="126"/>
      <c r="N1931" s="216">
        <v>0</v>
      </c>
      <c r="O1931" s="216">
        <v>450</v>
      </c>
      <c r="P1931" s="126" t="s">
        <v>1318</v>
      </c>
    </row>
    <row r="1932" spans="1:16" ht="38.25">
      <c r="A1932" s="126">
        <v>592</v>
      </c>
      <c r="B1932" s="126"/>
      <c r="C1932" s="127" t="s">
        <v>863</v>
      </c>
      <c r="D1932" s="121">
        <v>43123</v>
      </c>
      <c r="E1932" s="122" t="s">
        <v>3366</v>
      </c>
      <c r="F1932" s="122" t="s">
        <v>3</v>
      </c>
      <c r="G1932" s="122">
        <v>1590365</v>
      </c>
      <c r="H1932" s="126"/>
      <c r="I1932" s="130" t="s">
        <v>5400</v>
      </c>
      <c r="J1932" s="126"/>
      <c r="K1932" s="126"/>
      <c r="L1932" s="126"/>
      <c r="M1932" s="126"/>
      <c r="N1932" s="216">
        <v>0</v>
      </c>
      <c r="O1932" s="216">
        <v>800</v>
      </c>
      <c r="P1932" s="126" t="s">
        <v>1318</v>
      </c>
    </row>
    <row r="1933" spans="1:16" ht="63.75">
      <c r="A1933" s="126">
        <v>660</v>
      </c>
      <c r="B1933" s="126"/>
      <c r="C1933" s="127" t="s">
        <v>234</v>
      </c>
      <c r="D1933" s="121">
        <v>43124</v>
      </c>
      <c r="E1933" s="122" t="s">
        <v>3367</v>
      </c>
      <c r="F1933" s="122" t="s">
        <v>3</v>
      </c>
      <c r="G1933" s="122">
        <v>1590507</v>
      </c>
      <c r="H1933" s="126"/>
      <c r="I1933" s="130" t="s">
        <v>5401</v>
      </c>
      <c r="J1933" s="126"/>
      <c r="K1933" s="126"/>
      <c r="L1933" s="126"/>
      <c r="M1933" s="126"/>
      <c r="N1933" s="216">
        <v>0</v>
      </c>
      <c r="O1933" s="216">
        <v>651</v>
      </c>
      <c r="P1933" s="126" t="s">
        <v>1318</v>
      </c>
    </row>
    <row r="1934" spans="1:16" ht="51">
      <c r="A1934" s="126" t="s">
        <v>620</v>
      </c>
      <c r="B1934" s="126"/>
      <c r="C1934" s="127" t="s">
        <v>714</v>
      </c>
      <c r="D1934" s="121">
        <v>43124</v>
      </c>
      <c r="E1934" s="122" t="s">
        <v>3368</v>
      </c>
      <c r="F1934" s="122" t="s">
        <v>3</v>
      </c>
      <c r="G1934" s="122">
        <v>1590532</v>
      </c>
      <c r="H1934" s="126"/>
      <c r="I1934" s="130" t="s">
        <v>5402</v>
      </c>
      <c r="J1934" s="126"/>
      <c r="K1934" s="126"/>
      <c r="L1934" s="126"/>
      <c r="M1934" s="126"/>
      <c r="N1934" s="216">
        <v>0</v>
      </c>
      <c r="O1934" s="216">
        <v>12627.1</v>
      </c>
      <c r="P1934" s="126" t="s">
        <v>1318</v>
      </c>
    </row>
    <row r="1935" spans="1:16" ht="51">
      <c r="A1935" s="126">
        <v>283</v>
      </c>
      <c r="B1935" s="126"/>
      <c r="C1935" s="127" t="s">
        <v>146</v>
      </c>
      <c r="D1935" s="121">
        <v>43124</v>
      </c>
      <c r="E1935" s="122" t="s">
        <v>3369</v>
      </c>
      <c r="F1935" s="122" t="s">
        <v>3</v>
      </c>
      <c r="G1935" s="122">
        <v>1590558</v>
      </c>
      <c r="H1935" s="126"/>
      <c r="I1935" s="130" t="s">
        <v>5403</v>
      </c>
      <c r="J1935" s="126"/>
      <c r="K1935" s="126"/>
      <c r="L1935" s="126"/>
      <c r="M1935" s="126"/>
      <c r="N1935" s="216">
        <v>0</v>
      </c>
      <c r="O1935" s="216">
        <v>333</v>
      </c>
      <c r="P1935" s="126" t="s">
        <v>1318</v>
      </c>
    </row>
    <row r="1936" spans="1:16" ht="63.75">
      <c r="A1936" s="126">
        <v>15</v>
      </c>
      <c r="B1936" s="126"/>
      <c r="C1936" s="127" t="s">
        <v>692</v>
      </c>
      <c r="D1936" s="121">
        <v>43124</v>
      </c>
      <c r="E1936" s="122" t="s">
        <v>3370</v>
      </c>
      <c r="F1936" s="122" t="s">
        <v>3</v>
      </c>
      <c r="G1936" s="122">
        <v>1590581</v>
      </c>
      <c r="H1936" s="126"/>
      <c r="I1936" s="130" t="s">
        <v>5404</v>
      </c>
      <c r="J1936" s="126"/>
      <c r="K1936" s="126"/>
      <c r="L1936" s="126"/>
      <c r="M1936" s="126"/>
      <c r="N1936" s="216">
        <v>0</v>
      </c>
      <c r="O1936" s="216">
        <v>155924.56</v>
      </c>
      <c r="P1936" s="126" t="s">
        <v>1318</v>
      </c>
    </row>
    <row r="1937" spans="1:16" ht="63.75">
      <c r="A1937" s="126">
        <v>15</v>
      </c>
      <c r="B1937" s="126"/>
      <c r="C1937" s="127" t="s">
        <v>692</v>
      </c>
      <c r="D1937" s="121">
        <v>43124</v>
      </c>
      <c r="E1937" s="122" t="s">
        <v>3371</v>
      </c>
      <c r="F1937" s="122" t="s">
        <v>3</v>
      </c>
      <c r="G1937" s="122">
        <v>1590582</v>
      </c>
      <c r="H1937" s="126"/>
      <c r="I1937" s="130" t="s">
        <v>5405</v>
      </c>
      <c r="J1937" s="126"/>
      <c r="K1937" s="126"/>
      <c r="L1937" s="126"/>
      <c r="M1937" s="126"/>
      <c r="N1937" s="216">
        <v>0</v>
      </c>
      <c r="O1937" s="216">
        <v>132472.85</v>
      </c>
      <c r="P1937" s="126" t="s">
        <v>1318</v>
      </c>
    </row>
    <row r="1938" spans="1:16" ht="63.75">
      <c r="A1938" s="126">
        <v>15</v>
      </c>
      <c r="B1938" s="126"/>
      <c r="C1938" s="127" t="s">
        <v>692</v>
      </c>
      <c r="D1938" s="121">
        <v>43124</v>
      </c>
      <c r="E1938" s="122" t="s">
        <v>3372</v>
      </c>
      <c r="F1938" s="122" t="s">
        <v>3</v>
      </c>
      <c r="G1938" s="122">
        <v>1590585</v>
      </c>
      <c r="H1938" s="126"/>
      <c r="I1938" s="130" t="s">
        <v>5406</v>
      </c>
      <c r="J1938" s="126"/>
      <c r="K1938" s="126"/>
      <c r="L1938" s="126"/>
      <c r="M1938" s="126"/>
      <c r="N1938" s="216">
        <v>0</v>
      </c>
      <c r="O1938" s="216">
        <v>88745.32</v>
      </c>
      <c r="P1938" s="126" t="s">
        <v>1318</v>
      </c>
    </row>
    <row r="1939" spans="1:16" ht="63.75">
      <c r="A1939" s="126">
        <v>15</v>
      </c>
      <c r="B1939" s="126"/>
      <c r="C1939" s="127" t="s">
        <v>692</v>
      </c>
      <c r="D1939" s="121">
        <v>43124</v>
      </c>
      <c r="E1939" s="122" t="s">
        <v>3373</v>
      </c>
      <c r="F1939" s="122" t="s">
        <v>3</v>
      </c>
      <c r="G1939" s="122">
        <v>1590586</v>
      </c>
      <c r="H1939" s="126"/>
      <c r="I1939" s="130" t="s">
        <v>5407</v>
      </c>
      <c r="J1939" s="126"/>
      <c r="K1939" s="126"/>
      <c r="L1939" s="126"/>
      <c r="M1939" s="126"/>
      <c r="N1939" s="216">
        <v>0</v>
      </c>
      <c r="O1939" s="216">
        <v>142509.91</v>
      </c>
      <c r="P1939" s="126" t="s">
        <v>1318</v>
      </c>
    </row>
    <row r="1940" spans="1:16" ht="63.75">
      <c r="A1940" s="126">
        <v>15</v>
      </c>
      <c r="B1940" s="126"/>
      <c r="C1940" s="127" t="s">
        <v>692</v>
      </c>
      <c r="D1940" s="121">
        <v>43124</v>
      </c>
      <c r="E1940" s="122" t="s">
        <v>3374</v>
      </c>
      <c r="F1940" s="122" t="s">
        <v>3</v>
      </c>
      <c r="G1940" s="122">
        <v>1590587</v>
      </c>
      <c r="H1940" s="126"/>
      <c r="I1940" s="130" t="s">
        <v>5408</v>
      </c>
      <c r="J1940" s="126"/>
      <c r="K1940" s="126"/>
      <c r="L1940" s="126"/>
      <c r="M1940" s="126"/>
      <c r="N1940" s="216">
        <v>0</v>
      </c>
      <c r="O1940" s="216">
        <v>140000.65</v>
      </c>
      <c r="P1940" s="126" t="s">
        <v>1318</v>
      </c>
    </row>
    <row r="1941" spans="1:16" ht="38.25">
      <c r="A1941" s="126">
        <v>254</v>
      </c>
      <c r="B1941" s="126"/>
      <c r="C1941" s="127" t="s">
        <v>780</v>
      </c>
      <c r="D1941" s="121">
        <v>43124</v>
      </c>
      <c r="E1941" s="122" t="s">
        <v>3375</v>
      </c>
      <c r="F1941" s="122" t="s">
        <v>3</v>
      </c>
      <c r="G1941" s="122">
        <v>1590498</v>
      </c>
      <c r="H1941" s="126"/>
      <c r="I1941" s="130" t="s">
        <v>5409</v>
      </c>
      <c r="J1941" s="126"/>
      <c r="K1941" s="126"/>
      <c r="L1941" s="126"/>
      <c r="M1941" s="126"/>
      <c r="N1941" s="216">
        <v>0</v>
      </c>
      <c r="O1941" s="216">
        <v>50</v>
      </c>
      <c r="P1941" s="126" t="s">
        <v>1318</v>
      </c>
    </row>
    <row r="1942" spans="1:16" ht="38.25">
      <c r="A1942" s="126">
        <v>254</v>
      </c>
      <c r="B1942" s="126"/>
      <c r="C1942" s="127" t="s">
        <v>780</v>
      </c>
      <c r="D1942" s="121">
        <v>43124</v>
      </c>
      <c r="E1942" s="122" t="s">
        <v>3376</v>
      </c>
      <c r="F1942" s="122" t="s">
        <v>3</v>
      </c>
      <c r="G1942" s="122">
        <v>1590500</v>
      </c>
      <c r="H1942" s="126"/>
      <c r="I1942" s="130" t="s">
        <v>5410</v>
      </c>
      <c r="J1942" s="126"/>
      <c r="K1942" s="126"/>
      <c r="L1942" s="126"/>
      <c r="M1942" s="126"/>
      <c r="N1942" s="216">
        <v>0</v>
      </c>
      <c r="O1942" s="216">
        <v>25</v>
      </c>
      <c r="P1942" s="126" t="s">
        <v>1318</v>
      </c>
    </row>
    <row r="1943" spans="1:16" ht="51">
      <c r="A1943" s="126" t="s">
        <v>620</v>
      </c>
      <c r="B1943" s="126"/>
      <c r="C1943" s="127" t="s">
        <v>714</v>
      </c>
      <c r="D1943" s="121">
        <v>43124</v>
      </c>
      <c r="E1943" s="122" t="s">
        <v>3377</v>
      </c>
      <c r="F1943" s="122" t="s">
        <v>3</v>
      </c>
      <c r="G1943" s="122">
        <v>1590508</v>
      </c>
      <c r="H1943" s="126"/>
      <c r="I1943" s="130" t="s">
        <v>5411</v>
      </c>
      <c r="J1943" s="126"/>
      <c r="K1943" s="126"/>
      <c r="L1943" s="126"/>
      <c r="M1943" s="126"/>
      <c r="N1943" s="216">
        <v>0</v>
      </c>
      <c r="O1943" s="216">
        <v>323</v>
      </c>
      <c r="P1943" s="126" t="s">
        <v>1318</v>
      </c>
    </row>
    <row r="1944" spans="1:16" ht="51">
      <c r="A1944" s="126" t="s">
        <v>620</v>
      </c>
      <c r="B1944" s="126"/>
      <c r="C1944" s="127" t="s">
        <v>714</v>
      </c>
      <c r="D1944" s="121">
        <v>43124</v>
      </c>
      <c r="E1944" s="122" t="s">
        <v>3378</v>
      </c>
      <c r="F1944" s="122" t="s">
        <v>3</v>
      </c>
      <c r="G1944" s="122">
        <v>1590521</v>
      </c>
      <c r="H1944" s="126"/>
      <c r="I1944" s="130" t="s">
        <v>5412</v>
      </c>
      <c r="J1944" s="126"/>
      <c r="K1944" s="126"/>
      <c r="L1944" s="126"/>
      <c r="M1944" s="126"/>
      <c r="N1944" s="216">
        <v>0</v>
      </c>
      <c r="O1944" s="216">
        <v>24664.560000000001</v>
      </c>
      <c r="P1944" s="126" t="s">
        <v>1318</v>
      </c>
    </row>
    <row r="1945" spans="1:16" ht="63.75">
      <c r="A1945" s="126">
        <v>66</v>
      </c>
      <c r="B1945" s="126"/>
      <c r="C1945" s="127" t="s">
        <v>705</v>
      </c>
      <c r="D1945" s="121">
        <v>43124</v>
      </c>
      <c r="E1945" s="122" t="s">
        <v>3379</v>
      </c>
      <c r="F1945" s="122" t="s">
        <v>3</v>
      </c>
      <c r="G1945" s="122">
        <v>1590522</v>
      </c>
      <c r="H1945" s="126"/>
      <c r="I1945" s="130" t="s">
        <v>5413</v>
      </c>
      <c r="J1945" s="126"/>
      <c r="K1945" s="126"/>
      <c r="L1945" s="126"/>
      <c r="M1945" s="126"/>
      <c r="N1945" s="216">
        <v>0</v>
      </c>
      <c r="O1945" s="216">
        <v>551.53</v>
      </c>
      <c r="P1945" s="126" t="s">
        <v>1318</v>
      </c>
    </row>
    <row r="1946" spans="1:16" ht="63.75">
      <c r="A1946" s="126">
        <v>66</v>
      </c>
      <c r="B1946" s="126"/>
      <c r="C1946" s="127" t="s">
        <v>705</v>
      </c>
      <c r="D1946" s="121">
        <v>43124</v>
      </c>
      <c r="E1946" s="122" t="s">
        <v>3380</v>
      </c>
      <c r="F1946" s="122" t="s">
        <v>3</v>
      </c>
      <c r="G1946" s="122">
        <v>1590526</v>
      </c>
      <c r="H1946" s="126"/>
      <c r="I1946" s="130" t="s">
        <v>5413</v>
      </c>
      <c r="J1946" s="126"/>
      <c r="K1946" s="126"/>
      <c r="L1946" s="126"/>
      <c r="M1946" s="126"/>
      <c r="N1946" s="216">
        <v>0</v>
      </c>
      <c r="O1946" s="216">
        <v>495.49</v>
      </c>
      <c r="P1946" s="126" t="s">
        <v>1318</v>
      </c>
    </row>
    <row r="1947" spans="1:16" ht="63.75">
      <c r="A1947" s="126">
        <v>66</v>
      </c>
      <c r="B1947" s="126"/>
      <c r="C1947" s="127" t="s">
        <v>705</v>
      </c>
      <c r="D1947" s="121">
        <v>43124</v>
      </c>
      <c r="E1947" s="122" t="s">
        <v>3381</v>
      </c>
      <c r="F1947" s="122" t="s">
        <v>3</v>
      </c>
      <c r="G1947" s="122">
        <v>1590528</v>
      </c>
      <c r="H1947" s="126"/>
      <c r="I1947" s="130" t="s">
        <v>5413</v>
      </c>
      <c r="J1947" s="126"/>
      <c r="K1947" s="126"/>
      <c r="L1947" s="126"/>
      <c r="M1947" s="126"/>
      <c r="N1947" s="216">
        <v>0</v>
      </c>
      <c r="O1947" s="216">
        <v>2548.0700000000002</v>
      </c>
      <c r="P1947" s="126" t="s">
        <v>1318</v>
      </c>
    </row>
    <row r="1948" spans="1:16" ht="63.75">
      <c r="A1948" s="126">
        <v>66</v>
      </c>
      <c r="B1948" s="126"/>
      <c r="C1948" s="127" t="s">
        <v>705</v>
      </c>
      <c r="D1948" s="121">
        <v>43124</v>
      </c>
      <c r="E1948" s="122" t="s">
        <v>3382</v>
      </c>
      <c r="F1948" s="122" t="s">
        <v>3</v>
      </c>
      <c r="G1948" s="122">
        <v>1590531</v>
      </c>
      <c r="H1948" s="126"/>
      <c r="I1948" s="130" t="s">
        <v>5414</v>
      </c>
      <c r="J1948" s="126"/>
      <c r="K1948" s="126"/>
      <c r="L1948" s="126"/>
      <c r="M1948" s="126"/>
      <c r="N1948" s="216">
        <v>0</v>
      </c>
      <c r="O1948" s="216">
        <v>4236.7299999999996</v>
      </c>
      <c r="P1948" s="126" t="s">
        <v>1318</v>
      </c>
    </row>
    <row r="1949" spans="1:16" ht="51">
      <c r="A1949" s="126" t="s">
        <v>620</v>
      </c>
      <c r="B1949" s="126"/>
      <c r="C1949" s="127" t="s">
        <v>714</v>
      </c>
      <c r="D1949" s="121">
        <v>43124</v>
      </c>
      <c r="E1949" s="122" t="s">
        <v>3383</v>
      </c>
      <c r="F1949" s="122" t="s">
        <v>3</v>
      </c>
      <c r="G1949" s="122">
        <v>1590535</v>
      </c>
      <c r="H1949" s="126"/>
      <c r="I1949" s="130" t="s">
        <v>5415</v>
      </c>
      <c r="J1949" s="126"/>
      <c r="K1949" s="126"/>
      <c r="L1949" s="126"/>
      <c r="M1949" s="126"/>
      <c r="N1949" s="216">
        <v>0</v>
      </c>
      <c r="O1949" s="216">
        <v>3976</v>
      </c>
      <c r="P1949" s="126" t="s">
        <v>1318</v>
      </c>
    </row>
    <row r="1950" spans="1:16" ht="51">
      <c r="A1950" s="126" t="s">
        <v>620</v>
      </c>
      <c r="B1950" s="126"/>
      <c r="C1950" s="127" t="s">
        <v>714</v>
      </c>
      <c r="D1950" s="121">
        <v>43124</v>
      </c>
      <c r="E1950" s="122" t="s">
        <v>3384</v>
      </c>
      <c r="F1950" s="122" t="s">
        <v>3</v>
      </c>
      <c r="G1950" s="122">
        <v>1590555</v>
      </c>
      <c r="H1950" s="126"/>
      <c r="I1950" s="130" t="s">
        <v>5416</v>
      </c>
      <c r="J1950" s="126"/>
      <c r="K1950" s="126"/>
      <c r="L1950" s="126"/>
      <c r="M1950" s="126"/>
      <c r="N1950" s="216">
        <v>0</v>
      </c>
      <c r="O1950" s="216">
        <v>2340</v>
      </c>
      <c r="P1950" s="126" t="s">
        <v>1318</v>
      </c>
    </row>
    <row r="1951" spans="1:16" ht="51">
      <c r="A1951" s="126">
        <v>574</v>
      </c>
      <c r="B1951" s="126"/>
      <c r="C1951" s="127" t="s">
        <v>851</v>
      </c>
      <c r="D1951" s="121">
        <v>43124</v>
      </c>
      <c r="E1951" s="122" t="s">
        <v>3385</v>
      </c>
      <c r="F1951" s="122" t="s">
        <v>3</v>
      </c>
      <c r="G1951" s="122">
        <v>1590573</v>
      </c>
      <c r="H1951" s="126"/>
      <c r="I1951" s="130" t="s">
        <v>5417</v>
      </c>
      <c r="J1951" s="126"/>
      <c r="K1951" s="126"/>
      <c r="L1951" s="126"/>
      <c r="M1951" s="126"/>
      <c r="N1951" s="216">
        <v>0</v>
      </c>
      <c r="O1951" s="216">
        <v>1800</v>
      </c>
      <c r="P1951" s="126" t="s">
        <v>1318</v>
      </c>
    </row>
    <row r="1952" spans="1:16" ht="63.75">
      <c r="A1952" s="126" t="s">
        <v>620</v>
      </c>
      <c r="B1952" s="126"/>
      <c r="C1952" s="127" t="s">
        <v>714</v>
      </c>
      <c r="D1952" s="121">
        <v>43124</v>
      </c>
      <c r="E1952" s="122" t="s">
        <v>3386</v>
      </c>
      <c r="F1952" s="122" t="s">
        <v>3</v>
      </c>
      <c r="G1952" s="122">
        <v>1590584</v>
      </c>
      <c r="H1952" s="126"/>
      <c r="I1952" s="130" t="s">
        <v>5418</v>
      </c>
      <c r="J1952" s="126"/>
      <c r="K1952" s="126"/>
      <c r="L1952" s="126"/>
      <c r="M1952" s="126"/>
      <c r="N1952" s="216">
        <v>0</v>
      </c>
      <c r="O1952" s="216">
        <v>7800.74</v>
      </c>
      <c r="P1952" s="126" t="s">
        <v>1318</v>
      </c>
    </row>
    <row r="1953" spans="1:16" ht="51">
      <c r="A1953" s="126" t="s">
        <v>620</v>
      </c>
      <c r="B1953" s="126"/>
      <c r="C1953" s="127" t="s">
        <v>714</v>
      </c>
      <c r="D1953" s="121">
        <v>43124</v>
      </c>
      <c r="E1953" s="122" t="s">
        <v>3387</v>
      </c>
      <c r="F1953" s="122" t="s">
        <v>3</v>
      </c>
      <c r="G1953" s="122">
        <v>1590599</v>
      </c>
      <c r="H1953" s="126"/>
      <c r="I1953" s="130" t="s">
        <v>5419</v>
      </c>
      <c r="J1953" s="126"/>
      <c r="K1953" s="126"/>
      <c r="L1953" s="126"/>
      <c r="M1953" s="126"/>
      <c r="N1953" s="216">
        <v>0</v>
      </c>
      <c r="O1953" s="216">
        <v>323</v>
      </c>
      <c r="P1953" s="126" t="s">
        <v>1318</v>
      </c>
    </row>
    <row r="1954" spans="1:16" ht="38.25">
      <c r="A1954" s="126">
        <v>526</v>
      </c>
      <c r="B1954" s="126"/>
      <c r="C1954" s="127" t="s">
        <v>847</v>
      </c>
      <c r="D1954" s="121">
        <v>43124</v>
      </c>
      <c r="E1954" s="122" t="s">
        <v>3388</v>
      </c>
      <c r="F1954" s="122" t="s">
        <v>3</v>
      </c>
      <c r="G1954" s="122">
        <v>1590642</v>
      </c>
      <c r="H1954" s="126"/>
      <c r="I1954" s="130" t="s">
        <v>5420</v>
      </c>
      <c r="J1954" s="126"/>
      <c r="K1954" s="126"/>
      <c r="L1954" s="126"/>
      <c r="M1954" s="126"/>
      <c r="N1954" s="216">
        <v>0</v>
      </c>
      <c r="O1954" s="216">
        <v>304</v>
      </c>
      <c r="P1954" s="126" t="s">
        <v>1318</v>
      </c>
    </row>
    <row r="1955" spans="1:16" ht="51">
      <c r="A1955" s="126">
        <v>592</v>
      </c>
      <c r="B1955" s="126"/>
      <c r="C1955" s="127" t="s">
        <v>863</v>
      </c>
      <c r="D1955" s="121">
        <v>43124</v>
      </c>
      <c r="E1955" s="122" t="s">
        <v>3389</v>
      </c>
      <c r="F1955" s="122" t="s">
        <v>3</v>
      </c>
      <c r="G1955" s="122">
        <v>1590650</v>
      </c>
      <c r="H1955" s="126"/>
      <c r="I1955" s="130" t="s">
        <v>5421</v>
      </c>
      <c r="J1955" s="126"/>
      <c r="K1955" s="126"/>
      <c r="L1955" s="126"/>
      <c r="M1955" s="126"/>
      <c r="N1955" s="216">
        <v>0</v>
      </c>
      <c r="O1955" s="216">
        <v>623</v>
      </c>
      <c r="P1955" s="126" t="s">
        <v>1318</v>
      </c>
    </row>
    <row r="1956" spans="1:16" ht="51">
      <c r="A1956" s="126" t="s">
        <v>620</v>
      </c>
      <c r="B1956" s="126"/>
      <c r="C1956" s="127" t="s">
        <v>714</v>
      </c>
      <c r="D1956" s="121">
        <v>43124</v>
      </c>
      <c r="E1956" s="122" t="s">
        <v>3390</v>
      </c>
      <c r="F1956" s="122" t="s">
        <v>3</v>
      </c>
      <c r="G1956" s="122">
        <v>1590657</v>
      </c>
      <c r="H1956" s="126"/>
      <c r="I1956" s="130" t="s">
        <v>5422</v>
      </c>
      <c r="J1956" s="126"/>
      <c r="K1956" s="126"/>
      <c r="L1956" s="126"/>
      <c r="M1956" s="126"/>
      <c r="N1956" s="216">
        <v>0</v>
      </c>
      <c r="O1956" s="216">
        <v>1435.53</v>
      </c>
      <c r="P1956" s="126" t="s">
        <v>1318</v>
      </c>
    </row>
    <row r="1957" spans="1:16" ht="38.25">
      <c r="A1957" s="126">
        <v>526</v>
      </c>
      <c r="B1957" s="126"/>
      <c r="C1957" s="127" t="s">
        <v>847</v>
      </c>
      <c r="D1957" s="121">
        <v>43124</v>
      </c>
      <c r="E1957" s="122" t="s">
        <v>3391</v>
      </c>
      <c r="F1957" s="122" t="s">
        <v>3</v>
      </c>
      <c r="G1957" s="122">
        <v>1590678</v>
      </c>
      <c r="H1957" s="126"/>
      <c r="I1957" s="130" t="s">
        <v>5423</v>
      </c>
      <c r="J1957" s="126"/>
      <c r="K1957" s="126"/>
      <c r="L1957" s="126"/>
      <c r="M1957" s="126"/>
      <c r="N1957" s="216">
        <v>0</v>
      </c>
      <c r="O1957" s="216">
        <v>187</v>
      </c>
      <c r="P1957" s="126" t="s">
        <v>1318</v>
      </c>
    </row>
    <row r="1958" spans="1:16" ht="63.75">
      <c r="A1958" s="126" t="s">
        <v>620</v>
      </c>
      <c r="B1958" s="126"/>
      <c r="C1958" s="127" t="s">
        <v>714</v>
      </c>
      <c r="D1958" s="121">
        <v>43124</v>
      </c>
      <c r="E1958" s="122" t="s">
        <v>3392</v>
      </c>
      <c r="F1958" s="122" t="s">
        <v>3</v>
      </c>
      <c r="G1958" s="122">
        <v>1590686</v>
      </c>
      <c r="H1958" s="126"/>
      <c r="I1958" s="130" t="s">
        <v>5424</v>
      </c>
      <c r="J1958" s="126"/>
      <c r="K1958" s="126"/>
      <c r="L1958" s="126"/>
      <c r="M1958" s="126"/>
      <c r="N1958" s="216">
        <v>0</v>
      </c>
      <c r="O1958" s="216">
        <v>693</v>
      </c>
      <c r="P1958" s="126" t="s">
        <v>1318</v>
      </c>
    </row>
    <row r="1959" spans="1:16" ht="51">
      <c r="A1959" s="126" t="s">
        <v>620</v>
      </c>
      <c r="B1959" s="126"/>
      <c r="C1959" s="127" t="s">
        <v>714</v>
      </c>
      <c r="D1959" s="121">
        <v>43124</v>
      </c>
      <c r="E1959" s="122" t="s">
        <v>3393</v>
      </c>
      <c r="F1959" s="122" t="s">
        <v>3</v>
      </c>
      <c r="G1959" s="122">
        <v>1590687</v>
      </c>
      <c r="H1959" s="126"/>
      <c r="I1959" s="130" t="s">
        <v>5425</v>
      </c>
      <c r="J1959" s="126"/>
      <c r="K1959" s="126"/>
      <c r="L1959" s="126"/>
      <c r="M1959" s="126"/>
      <c r="N1959" s="216">
        <v>0</v>
      </c>
      <c r="O1959" s="216">
        <v>465</v>
      </c>
      <c r="P1959" s="126" t="s">
        <v>1318</v>
      </c>
    </row>
    <row r="1960" spans="1:16" ht="51">
      <c r="A1960" s="126" t="s">
        <v>620</v>
      </c>
      <c r="B1960" s="126"/>
      <c r="C1960" s="127" t="s">
        <v>714</v>
      </c>
      <c r="D1960" s="121">
        <v>43124</v>
      </c>
      <c r="E1960" s="122" t="s">
        <v>3394</v>
      </c>
      <c r="F1960" s="122" t="s">
        <v>3</v>
      </c>
      <c r="G1960" s="122">
        <v>1590689</v>
      </c>
      <c r="H1960" s="126"/>
      <c r="I1960" s="130" t="s">
        <v>5426</v>
      </c>
      <c r="J1960" s="126"/>
      <c r="K1960" s="126"/>
      <c r="L1960" s="126"/>
      <c r="M1960" s="126"/>
      <c r="N1960" s="216">
        <v>0</v>
      </c>
      <c r="O1960" s="216">
        <v>465</v>
      </c>
      <c r="P1960" s="126" t="s">
        <v>1318</v>
      </c>
    </row>
    <row r="1961" spans="1:16" ht="63.75">
      <c r="A1961" s="126">
        <v>283</v>
      </c>
      <c r="B1961" s="126"/>
      <c r="C1961" s="127" t="s">
        <v>146</v>
      </c>
      <c r="D1961" s="121">
        <v>43124</v>
      </c>
      <c r="E1961" s="122" t="s">
        <v>3395</v>
      </c>
      <c r="F1961" s="122" t="s">
        <v>3</v>
      </c>
      <c r="G1961" s="122">
        <v>1590690</v>
      </c>
      <c r="H1961" s="126"/>
      <c r="I1961" s="130" t="s">
        <v>5427</v>
      </c>
      <c r="J1961" s="126"/>
      <c r="K1961" s="126"/>
      <c r="L1961" s="126"/>
      <c r="M1961" s="126"/>
      <c r="N1961" s="216">
        <v>0</v>
      </c>
      <c r="O1961" s="216">
        <v>137</v>
      </c>
      <c r="P1961" s="126" t="s">
        <v>1318</v>
      </c>
    </row>
    <row r="1962" spans="1:16" ht="51">
      <c r="A1962" s="126">
        <v>46</v>
      </c>
      <c r="B1962" s="126"/>
      <c r="C1962" s="127" t="s">
        <v>699</v>
      </c>
      <c r="D1962" s="121">
        <v>43124</v>
      </c>
      <c r="E1962" s="122" t="s">
        <v>3396</v>
      </c>
      <c r="F1962" s="122" t="s">
        <v>3</v>
      </c>
      <c r="G1962" s="122">
        <v>1590700</v>
      </c>
      <c r="H1962" s="126"/>
      <c r="I1962" s="130" t="s">
        <v>5428</v>
      </c>
      <c r="J1962" s="126"/>
      <c r="K1962" s="126"/>
      <c r="L1962" s="126"/>
      <c r="M1962" s="126"/>
      <c r="N1962" s="216">
        <v>0</v>
      </c>
      <c r="O1962" s="216">
        <v>39.28</v>
      </c>
      <c r="P1962" s="126" t="s">
        <v>1318</v>
      </c>
    </row>
    <row r="1963" spans="1:16" ht="51">
      <c r="A1963" s="126">
        <v>580</v>
      </c>
      <c r="B1963" s="126"/>
      <c r="C1963" s="127" t="s">
        <v>218</v>
      </c>
      <c r="D1963" s="121">
        <v>43125</v>
      </c>
      <c r="E1963" s="122" t="s">
        <v>3397</v>
      </c>
      <c r="F1963" s="122" t="s">
        <v>3</v>
      </c>
      <c r="G1963" s="122">
        <v>1590923</v>
      </c>
      <c r="H1963" s="126"/>
      <c r="I1963" s="130" t="s">
        <v>5429</v>
      </c>
      <c r="J1963" s="126"/>
      <c r="K1963" s="126"/>
      <c r="L1963" s="126"/>
      <c r="M1963" s="126"/>
      <c r="N1963" s="216">
        <v>0</v>
      </c>
      <c r="O1963" s="216">
        <v>36.4</v>
      </c>
      <c r="P1963" s="126" t="s">
        <v>1318</v>
      </c>
    </row>
    <row r="1964" spans="1:16" ht="51">
      <c r="A1964" s="126">
        <v>46</v>
      </c>
      <c r="B1964" s="126"/>
      <c r="C1964" s="127" t="s">
        <v>699</v>
      </c>
      <c r="D1964" s="121">
        <v>43125</v>
      </c>
      <c r="E1964" s="122" t="s">
        <v>3398</v>
      </c>
      <c r="F1964" s="122" t="s">
        <v>3</v>
      </c>
      <c r="G1964" s="122">
        <v>1590924</v>
      </c>
      <c r="H1964" s="126"/>
      <c r="I1964" s="130" t="s">
        <v>5430</v>
      </c>
      <c r="J1964" s="126"/>
      <c r="K1964" s="126"/>
      <c r="L1964" s="126"/>
      <c r="M1964" s="126"/>
      <c r="N1964" s="216">
        <v>0</v>
      </c>
      <c r="O1964" s="216">
        <v>15000</v>
      </c>
      <c r="P1964" s="126" t="s">
        <v>1318</v>
      </c>
    </row>
    <row r="1965" spans="1:16" ht="63.75">
      <c r="A1965" s="126">
        <v>580</v>
      </c>
      <c r="B1965" s="126"/>
      <c r="C1965" s="127" t="s">
        <v>218</v>
      </c>
      <c r="D1965" s="121">
        <v>43125</v>
      </c>
      <c r="E1965" s="122" t="s">
        <v>3399</v>
      </c>
      <c r="F1965" s="122" t="s">
        <v>3</v>
      </c>
      <c r="G1965" s="122">
        <v>1590925</v>
      </c>
      <c r="H1965" s="126"/>
      <c r="I1965" s="130" t="s">
        <v>5431</v>
      </c>
      <c r="J1965" s="126"/>
      <c r="K1965" s="126"/>
      <c r="L1965" s="126"/>
      <c r="M1965" s="126"/>
      <c r="N1965" s="216">
        <v>0</v>
      </c>
      <c r="O1965" s="216">
        <v>1088.4000000000001</v>
      </c>
      <c r="P1965" s="126" t="s">
        <v>1318</v>
      </c>
    </row>
    <row r="1966" spans="1:16" ht="63.75">
      <c r="A1966" s="126">
        <v>580</v>
      </c>
      <c r="B1966" s="126"/>
      <c r="C1966" s="127" t="s">
        <v>218</v>
      </c>
      <c r="D1966" s="121">
        <v>43125</v>
      </c>
      <c r="E1966" s="122" t="s">
        <v>3400</v>
      </c>
      <c r="F1966" s="122" t="s">
        <v>3</v>
      </c>
      <c r="G1966" s="122">
        <v>1590927</v>
      </c>
      <c r="H1966" s="126"/>
      <c r="I1966" s="130" t="s">
        <v>5432</v>
      </c>
      <c r="J1966" s="126"/>
      <c r="K1966" s="126"/>
      <c r="L1966" s="126"/>
      <c r="M1966" s="126"/>
      <c r="N1966" s="216">
        <v>0</v>
      </c>
      <c r="O1966" s="216">
        <v>400</v>
      </c>
      <c r="P1966" s="126" t="s">
        <v>1318</v>
      </c>
    </row>
    <row r="1967" spans="1:16" ht="51">
      <c r="A1967" s="126" t="s">
        <v>627</v>
      </c>
      <c r="B1967" s="126"/>
      <c r="C1967" s="127" t="s">
        <v>1235</v>
      </c>
      <c r="D1967" s="121">
        <v>43125</v>
      </c>
      <c r="E1967" s="122" t="s">
        <v>3401</v>
      </c>
      <c r="F1967" s="122" t="s">
        <v>3</v>
      </c>
      <c r="G1967" s="122">
        <v>1590945</v>
      </c>
      <c r="H1967" s="126"/>
      <c r="I1967" s="130" t="s">
        <v>5433</v>
      </c>
      <c r="J1967" s="126"/>
      <c r="K1967" s="126"/>
      <c r="L1967" s="126"/>
      <c r="M1967" s="126"/>
      <c r="N1967" s="216">
        <v>0</v>
      </c>
      <c r="O1967" s="216">
        <v>954.23</v>
      </c>
      <c r="P1967" s="126" t="s">
        <v>1318</v>
      </c>
    </row>
    <row r="1968" spans="1:16" ht="51">
      <c r="A1968" s="126" t="s">
        <v>627</v>
      </c>
      <c r="B1968" s="126"/>
      <c r="C1968" s="127" t="s">
        <v>1235</v>
      </c>
      <c r="D1968" s="121">
        <v>43125</v>
      </c>
      <c r="E1968" s="122" t="s">
        <v>3402</v>
      </c>
      <c r="F1968" s="122" t="s">
        <v>3</v>
      </c>
      <c r="G1968" s="122">
        <v>1590948</v>
      </c>
      <c r="H1968" s="126"/>
      <c r="I1968" s="130" t="s">
        <v>5434</v>
      </c>
      <c r="J1968" s="126"/>
      <c r="K1968" s="126"/>
      <c r="L1968" s="126"/>
      <c r="M1968" s="126"/>
      <c r="N1968" s="216">
        <v>0</v>
      </c>
      <c r="O1968" s="216">
        <v>5897.56</v>
      </c>
      <c r="P1968" s="126" t="s">
        <v>1318</v>
      </c>
    </row>
    <row r="1969" spans="1:16" ht="51">
      <c r="A1969" s="126" t="s">
        <v>627</v>
      </c>
      <c r="B1969" s="126"/>
      <c r="C1969" s="127" t="s">
        <v>1235</v>
      </c>
      <c r="D1969" s="121">
        <v>43125</v>
      </c>
      <c r="E1969" s="122" t="s">
        <v>3403</v>
      </c>
      <c r="F1969" s="122" t="s">
        <v>3</v>
      </c>
      <c r="G1969" s="122">
        <v>1590950</v>
      </c>
      <c r="H1969" s="126"/>
      <c r="I1969" s="130" t="s">
        <v>5435</v>
      </c>
      <c r="J1969" s="126"/>
      <c r="K1969" s="126"/>
      <c r="L1969" s="126"/>
      <c r="M1969" s="126"/>
      <c r="N1969" s="216">
        <v>0</v>
      </c>
      <c r="O1969" s="216">
        <v>397.83</v>
      </c>
      <c r="P1969" s="126" t="s">
        <v>1318</v>
      </c>
    </row>
    <row r="1970" spans="1:16" ht="63.75">
      <c r="A1970" s="126">
        <v>291</v>
      </c>
      <c r="B1970" s="126"/>
      <c r="C1970" s="127" t="s">
        <v>795</v>
      </c>
      <c r="D1970" s="121">
        <v>43125</v>
      </c>
      <c r="E1970" s="122" t="s">
        <v>3404</v>
      </c>
      <c r="F1970" s="122" t="s">
        <v>3</v>
      </c>
      <c r="G1970" s="122">
        <v>1590960</v>
      </c>
      <c r="H1970" s="126"/>
      <c r="I1970" s="130" t="s">
        <v>5436</v>
      </c>
      <c r="J1970" s="126"/>
      <c r="K1970" s="126"/>
      <c r="L1970" s="126"/>
      <c r="M1970" s="126"/>
      <c r="N1970" s="216">
        <v>0</v>
      </c>
      <c r="O1970" s="216">
        <v>140000</v>
      </c>
      <c r="P1970" s="126" t="s">
        <v>1318</v>
      </c>
    </row>
    <row r="1971" spans="1:16" ht="51">
      <c r="A1971" s="126">
        <v>578</v>
      </c>
      <c r="B1971" s="126"/>
      <c r="C1971" s="127" t="s">
        <v>854</v>
      </c>
      <c r="D1971" s="121">
        <v>43125</v>
      </c>
      <c r="E1971" s="122" t="s">
        <v>3405</v>
      </c>
      <c r="F1971" s="122" t="s">
        <v>3</v>
      </c>
      <c r="G1971" s="122">
        <v>1590967</v>
      </c>
      <c r="H1971" s="126"/>
      <c r="I1971" s="130" t="s">
        <v>5437</v>
      </c>
      <c r="J1971" s="126"/>
      <c r="K1971" s="126"/>
      <c r="L1971" s="126"/>
      <c r="M1971" s="126"/>
      <c r="N1971" s="216">
        <v>0</v>
      </c>
      <c r="O1971" s="216">
        <v>1200</v>
      </c>
      <c r="P1971" s="126" t="s">
        <v>1318</v>
      </c>
    </row>
    <row r="1972" spans="1:16" ht="51">
      <c r="A1972" s="126" t="s">
        <v>620</v>
      </c>
      <c r="B1972" s="126"/>
      <c r="C1972" s="127" t="s">
        <v>714</v>
      </c>
      <c r="D1972" s="121">
        <v>43125</v>
      </c>
      <c r="E1972" s="122" t="s">
        <v>3406</v>
      </c>
      <c r="F1972" s="122" t="s">
        <v>3</v>
      </c>
      <c r="G1972" s="122">
        <v>1590869</v>
      </c>
      <c r="H1972" s="126"/>
      <c r="I1972" s="130" t="s">
        <v>5438</v>
      </c>
      <c r="J1972" s="126"/>
      <c r="K1972" s="126"/>
      <c r="L1972" s="126"/>
      <c r="M1972" s="126"/>
      <c r="N1972" s="216">
        <v>0</v>
      </c>
      <c r="O1972" s="216">
        <v>1</v>
      </c>
      <c r="P1972" s="126" t="s">
        <v>1318</v>
      </c>
    </row>
    <row r="1973" spans="1:16" ht="51">
      <c r="A1973" s="126">
        <v>132</v>
      </c>
      <c r="B1973" s="126"/>
      <c r="C1973" s="127" t="s">
        <v>729</v>
      </c>
      <c r="D1973" s="121">
        <v>43125</v>
      </c>
      <c r="E1973" s="122" t="s">
        <v>3407</v>
      </c>
      <c r="F1973" s="122" t="s">
        <v>3</v>
      </c>
      <c r="G1973" s="122">
        <v>1590874</v>
      </c>
      <c r="H1973" s="126"/>
      <c r="I1973" s="130" t="s">
        <v>5439</v>
      </c>
      <c r="J1973" s="126"/>
      <c r="K1973" s="126"/>
      <c r="L1973" s="126"/>
      <c r="M1973" s="126"/>
      <c r="N1973" s="216">
        <v>0</v>
      </c>
      <c r="O1973" s="216">
        <v>5146</v>
      </c>
      <c r="P1973" s="126" t="s">
        <v>1318</v>
      </c>
    </row>
    <row r="1974" spans="1:16" ht="51">
      <c r="A1974" s="126">
        <v>234</v>
      </c>
      <c r="B1974" s="126"/>
      <c r="C1974" s="127" t="s">
        <v>124</v>
      </c>
      <c r="D1974" s="121">
        <v>43125</v>
      </c>
      <c r="E1974" s="122" t="s">
        <v>3408</v>
      </c>
      <c r="F1974" s="122" t="s">
        <v>3</v>
      </c>
      <c r="G1974" s="122">
        <v>1590882</v>
      </c>
      <c r="H1974" s="126"/>
      <c r="I1974" s="130" t="s">
        <v>5440</v>
      </c>
      <c r="J1974" s="126"/>
      <c r="K1974" s="126"/>
      <c r="L1974" s="126"/>
      <c r="M1974" s="126"/>
      <c r="N1974" s="216">
        <v>0</v>
      </c>
      <c r="O1974" s="216">
        <v>8.5</v>
      </c>
      <c r="P1974" s="126" t="s">
        <v>1318</v>
      </c>
    </row>
    <row r="1975" spans="1:16" ht="51">
      <c r="A1975" s="126">
        <v>234</v>
      </c>
      <c r="B1975" s="126"/>
      <c r="C1975" s="127" t="s">
        <v>124</v>
      </c>
      <c r="D1975" s="121">
        <v>43125</v>
      </c>
      <c r="E1975" s="122" t="s">
        <v>3409</v>
      </c>
      <c r="F1975" s="122" t="s">
        <v>3</v>
      </c>
      <c r="G1975" s="122">
        <v>1590883</v>
      </c>
      <c r="H1975" s="126"/>
      <c r="I1975" s="130" t="s">
        <v>5441</v>
      </c>
      <c r="J1975" s="126"/>
      <c r="K1975" s="126"/>
      <c r="L1975" s="126"/>
      <c r="M1975" s="126"/>
      <c r="N1975" s="216">
        <v>0</v>
      </c>
      <c r="O1975" s="216">
        <v>50</v>
      </c>
      <c r="P1975" s="126" t="s">
        <v>1318</v>
      </c>
    </row>
    <row r="1976" spans="1:16" ht="51">
      <c r="A1976" s="126">
        <v>234</v>
      </c>
      <c r="B1976" s="126"/>
      <c r="C1976" s="127" t="s">
        <v>124</v>
      </c>
      <c r="D1976" s="121">
        <v>43125</v>
      </c>
      <c r="E1976" s="122" t="s">
        <v>3410</v>
      </c>
      <c r="F1976" s="122" t="s">
        <v>3</v>
      </c>
      <c r="G1976" s="122">
        <v>1590885</v>
      </c>
      <c r="H1976" s="126"/>
      <c r="I1976" s="130" t="s">
        <v>5442</v>
      </c>
      <c r="J1976" s="126"/>
      <c r="K1976" s="126"/>
      <c r="L1976" s="126"/>
      <c r="M1976" s="126"/>
      <c r="N1976" s="216">
        <v>0</v>
      </c>
      <c r="O1976" s="216">
        <v>265.83999999999997</v>
      </c>
      <c r="P1976" s="126" t="s">
        <v>1318</v>
      </c>
    </row>
    <row r="1977" spans="1:16" ht="38.25">
      <c r="A1977" s="126">
        <v>46</v>
      </c>
      <c r="B1977" s="126"/>
      <c r="C1977" s="127" t="s">
        <v>699</v>
      </c>
      <c r="D1977" s="121">
        <v>43125</v>
      </c>
      <c r="E1977" s="122" t="s">
        <v>3411</v>
      </c>
      <c r="F1977" s="122" t="s">
        <v>3</v>
      </c>
      <c r="G1977" s="122">
        <v>1590890</v>
      </c>
      <c r="H1977" s="126"/>
      <c r="I1977" s="130" t="s">
        <v>5443</v>
      </c>
      <c r="J1977" s="126"/>
      <c r="K1977" s="126"/>
      <c r="L1977" s="126"/>
      <c r="M1977" s="126"/>
      <c r="N1977" s="216">
        <v>0</v>
      </c>
      <c r="O1977" s="216">
        <v>30859.3</v>
      </c>
      <c r="P1977" s="126" t="s">
        <v>1318</v>
      </c>
    </row>
    <row r="1978" spans="1:16" ht="51">
      <c r="A1978" s="126">
        <v>15</v>
      </c>
      <c r="B1978" s="126"/>
      <c r="C1978" s="127" t="s">
        <v>692</v>
      </c>
      <c r="D1978" s="121">
        <v>43125</v>
      </c>
      <c r="E1978" s="122" t="s">
        <v>3412</v>
      </c>
      <c r="F1978" s="122" t="s">
        <v>3</v>
      </c>
      <c r="G1978" s="122">
        <v>1590901</v>
      </c>
      <c r="H1978" s="126"/>
      <c r="I1978" s="130" t="s">
        <v>5444</v>
      </c>
      <c r="J1978" s="126"/>
      <c r="K1978" s="126"/>
      <c r="L1978" s="126"/>
      <c r="M1978" s="126"/>
      <c r="N1978" s="216">
        <v>0</v>
      </c>
      <c r="O1978" s="216">
        <v>73.319999999999993</v>
      </c>
      <c r="P1978" s="126" t="s">
        <v>1318</v>
      </c>
    </row>
    <row r="1979" spans="1:16" ht="51">
      <c r="A1979" s="126">
        <v>670</v>
      </c>
      <c r="B1979" s="126"/>
      <c r="C1979" s="127" t="s">
        <v>236</v>
      </c>
      <c r="D1979" s="121">
        <v>43125</v>
      </c>
      <c r="E1979" s="122" t="s">
        <v>3413</v>
      </c>
      <c r="F1979" s="122" t="s">
        <v>3</v>
      </c>
      <c r="G1979" s="122">
        <v>1590946</v>
      </c>
      <c r="H1979" s="126"/>
      <c r="I1979" s="130" t="s">
        <v>5445</v>
      </c>
      <c r="J1979" s="126"/>
      <c r="K1979" s="126"/>
      <c r="L1979" s="126"/>
      <c r="M1979" s="126"/>
      <c r="N1979" s="216">
        <v>0</v>
      </c>
      <c r="O1979" s="216">
        <v>112.5</v>
      </c>
      <c r="P1979" s="126" t="s">
        <v>1318</v>
      </c>
    </row>
    <row r="1980" spans="1:16" ht="38.25">
      <c r="A1980" s="126">
        <v>16</v>
      </c>
      <c r="B1980" s="126"/>
      <c r="C1980" s="127" t="s">
        <v>693</v>
      </c>
      <c r="D1980" s="121">
        <v>43125</v>
      </c>
      <c r="E1980" s="122" t="s">
        <v>3414</v>
      </c>
      <c r="F1980" s="122" t="s">
        <v>3</v>
      </c>
      <c r="G1980" s="122">
        <v>1590959</v>
      </c>
      <c r="H1980" s="126"/>
      <c r="I1980" s="130" t="s">
        <v>5446</v>
      </c>
      <c r="J1980" s="126"/>
      <c r="K1980" s="126"/>
      <c r="L1980" s="126"/>
      <c r="M1980" s="126"/>
      <c r="N1980" s="216">
        <v>0</v>
      </c>
      <c r="O1980" s="216">
        <v>269</v>
      </c>
      <c r="P1980" s="126" t="s">
        <v>1318</v>
      </c>
    </row>
    <row r="1981" spans="1:16" ht="63.75">
      <c r="A1981" s="126">
        <v>16</v>
      </c>
      <c r="B1981" s="126"/>
      <c r="C1981" s="127" t="s">
        <v>693</v>
      </c>
      <c r="D1981" s="121">
        <v>43125</v>
      </c>
      <c r="E1981" s="122" t="s">
        <v>3415</v>
      </c>
      <c r="F1981" s="122" t="s">
        <v>3</v>
      </c>
      <c r="G1981" s="122">
        <v>1590970</v>
      </c>
      <c r="H1981" s="126"/>
      <c r="I1981" s="130" t="s">
        <v>5447</v>
      </c>
      <c r="J1981" s="126"/>
      <c r="K1981" s="126"/>
      <c r="L1981" s="126"/>
      <c r="M1981" s="126"/>
      <c r="N1981" s="216">
        <v>0</v>
      </c>
      <c r="O1981" s="216">
        <v>4342</v>
      </c>
      <c r="P1981" s="126" t="s">
        <v>1318</v>
      </c>
    </row>
    <row r="1982" spans="1:16" ht="63.75">
      <c r="A1982" s="126">
        <v>16</v>
      </c>
      <c r="B1982" s="126"/>
      <c r="C1982" s="127" t="s">
        <v>693</v>
      </c>
      <c r="D1982" s="121">
        <v>43125</v>
      </c>
      <c r="E1982" s="122" t="s">
        <v>3416</v>
      </c>
      <c r="F1982" s="122" t="s">
        <v>3</v>
      </c>
      <c r="G1982" s="122">
        <v>1590982</v>
      </c>
      <c r="H1982" s="126"/>
      <c r="I1982" s="130" t="s">
        <v>5448</v>
      </c>
      <c r="J1982" s="126"/>
      <c r="K1982" s="126"/>
      <c r="L1982" s="126"/>
      <c r="M1982" s="126"/>
      <c r="N1982" s="216">
        <v>0</v>
      </c>
      <c r="O1982" s="216">
        <v>4060</v>
      </c>
      <c r="P1982" s="126" t="s">
        <v>1318</v>
      </c>
    </row>
    <row r="1983" spans="1:16" ht="38.25">
      <c r="A1983" s="126">
        <v>20</v>
      </c>
      <c r="B1983" s="126"/>
      <c r="C1983" s="127" t="s">
        <v>694</v>
      </c>
      <c r="D1983" s="121">
        <v>43125</v>
      </c>
      <c r="E1983" s="122" t="s">
        <v>3417</v>
      </c>
      <c r="F1983" s="122" t="s">
        <v>3</v>
      </c>
      <c r="G1983" s="122">
        <v>1590983</v>
      </c>
      <c r="H1983" s="126"/>
      <c r="I1983" s="130" t="s">
        <v>5449</v>
      </c>
      <c r="J1983" s="126"/>
      <c r="K1983" s="126"/>
      <c r="L1983" s="126"/>
      <c r="M1983" s="126"/>
      <c r="N1983" s="216">
        <v>0</v>
      </c>
      <c r="O1983" s="216">
        <v>160</v>
      </c>
      <c r="P1983" s="126" t="s">
        <v>1318</v>
      </c>
    </row>
    <row r="1984" spans="1:16" ht="51">
      <c r="A1984" s="126">
        <v>526</v>
      </c>
      <c r="B1984" s="126"/>
      <c r="C1984" s="127" t="s">
        <v>847</v>
      </c>
      <c r="D1984" s="121">
        <v>43125</v>
      </c>
      <c r="E1984" s="122" t="s">
        <v>3418</v>
      </c>
      <c r="F1984" s="122" t="s">
        <v>3</v>
      </c>
      <c r="G1984" s="122">
        <v>1591016</v>
      </c>
      <c r="H1984" s="126"/>
      <c r="I1984" s="130" t="s">
        <v>5450</v>
      </c>
      <c r="J1984" s="126"/>
      <c r="K1984" s="126"/>
      <c r="L1984" s="126"/>
      <c r="M1984" s="126"/>
      <c r="N1984" s="216">
        <v>0</v>
      </c>
      <c r="O1984" s="216">
        <v>169.76</v>
      </c>
      <c r="P1984" s="126" t="s">
        <v>1318</v>
      </c>
    </row>
    <row r="1985" spans="1:16" ht="38.25">
      <c r="A1985" s="126">
        <v>526</v>
      </c>
      <c r="B1985" s="126"/>
      <c r="C1985" s="127" t="s">
        <v>847</v>
      </c>
      <c r="D1985" s="121">
        <v>43125</v>
      </c>
      <c r="E1985" s="122" t="s">
        <v>3419</v>
      </c>
      <c r="F1985" s="122" t="s">
        <v>3</v>
      </c>
      <c r="G1985" s="122">
        <v>1591017</v>
      </c>
      <c r="H1985" s="126"/>
      <c r="I1985" s="130" t="s">
        <v>5451</v>
      </c>
      <c r="J1985" s="126"/>
      <c r="K1985" s="126"/>
      <c r="L1985" s="126"/>
      <c r="M1985" s="126"/>
      <c r="N1985" s="216">
        <v>0</v>
      </c>
      <c r="O1985" s="216">
        <v>278</v>
      </c>
      <c r="P1985" s="126" t="s">
        <v>1318</v>
      </c>
    </row>
    <row r="1986" spans="1:16" ht="51">
      <c r="A1986" s="126">
        <v>16</v>
      </c>
      <c r="B1986" s="126"/>
      <c r="C1986" s="127" t="s">
        <v>693</v>
      </c>
      <c r="D1986" s="121">
        <v>43125</v>
      </c>
      <c r="E1986" s="122" t="s">
        <v>3420</v>
      </c>
      <c r="F1986" s="122" t="s">
        <v>3</v>
      </c>
      <c r="G1986" s="122">
        <v>1591030</v>
      </c>
      <c r="H1986" s="126"/>
      <c r="I1986" s="130" t="s">
        <v>5452</v>
      </c>
      <c r="J1986" s="126"/>
      <c r="K1986" s="126"/>
      <c r="L1986" s="126"/>
      <c r="M1986" s="126"/>
      <c r="N1986" s="216">
        <v>0</v>
      </c>
      <c r="O1986" s="216">
        <v>1500</v>
      </c>
      <c r="P1986" s="126" t="s">
        <v>1318</v>
      </c>
    </row>
    <row r="1987" spans="1:16" ht="38.25">
      <c r="A1987" s="126">
        <v>70</v>
      </c>
      <c r="B1987" s="126"/>
      <c r="C1987" s="127" t="s">
        <v>706</v>
      </c>
      <c r="D1987" s="121">
        <v>43125</v>
      </c>
      <c r="E1987" s="122" t="s">
        <v>3421</v>
      </c>
      <c r="F1987" s="122" t="s">
        <v>3</v>
      </c>
      <c r="G1987" s="122">
        <v>1591033</v>
      </c>
      <c r="H1987" s="126"/>
      <c r="I1987" s="130" t="s">
        <v>5453</v>
      </c>
      <c r="J1987" s="126"/>
      <c r="K1987" s="126"/>
      <c r="L1987" s="126"/>
      <c r="M1987" s="126"/>
      <c r="N1987" s="216">
        <v>0</v>
      </c>
      <c r="O1987" s="216">
        <v>25.35</v>
      </c>
      <c r="P1987" s="126" t="s">
        <v>1318</v>
      </c>
    </row>
    <row r="1988" spans="1:16" ht="38.25">
      <c r="A1988" s="126">
        <v>70</v>
      </c>
      <c r="B1988" s="126"/>
      <c r="C1988" s="127" t="s">
        <v>706</v>
      </c>
      <c r="D1988" s="121">
        <v>43125</v>
      </c>
      <c r="E1988" s="122" t="s">
        <v>3422</v>
      </c>
      <c r="F1988" s="122" t="s">
        <v>3</v>
      </c>
      <c r="G1988" s="122">
        <v>1591037</v>
      </c>
      <c r="H1988" s="126"/>
      <c r="I1988" s="130" t="s">
        <v>5454</v>
      </c>
      <c r="J1988" s="126"/>
      <c r="K1988" s="126"/>
      <c r="L1988" s="126"/>
      <c r="M1988" s="126"/>
      <c r="N1988" s="216">
        <v>0</v>
      </c>
      <c r="O1988" s="216">
        <v>140</v>
      </c>
      <c r="P1988" s="126" t="s">
        <v>1318</v>
      </c>
    </row>
    <row r="1989" spans="1:16" ht="51">
      <c r="A1989" s="126">
        <v>70</v>
      </c>
      <c r="B1989" s="126"/>
      <c r="C1989" s="127" t="s">
        <v>706</v>
      </c>
      <c r="D1989" s="121">
        <v>43125</v>
      </c>
      <c r="E1989" s="122" t="s">
        <v>3423</v>
      </c>
      <c r="F1989" s="122" t="s">
        <v>3</v>
      </c>
      <c r="G1989" s="122">
        <v>1591046</v>
      </c>
      <c r="H1989" s="126"/>
      <c r="I1989" s="130" t="s">
        <v>5455</v>
      </c>
      <c r="J1989" s="126"/>
      <c r="K1989" s="126"/>
      <c r="L1989" s="126"/>
      <c r="M1989" s="126"/>
      <c r="N1989" s="216">
        <v>0</v>
      </c>
      <c r="O1989" s="216">
        <v>1244</v>
      </c>
      <c r="P1989" s="126" t="s">
        <v>1318</v>
      </c>
    </row>
    <row r="1990" spans="1:16" ht="51">
      <c r="A1990" s="126">
        <v>283</v>
      </c>
      <c r="B1990" s="126"/>
      <c r="C1990" s="127" t="s">
        <v>146</v>
      </c>
      <c r="D1990" s="121">
        <v>43125</v>
      </c>
      <c r="E1990" s="122" t="s">
        <v>3424</v>
      </c>
      <c r="F1990" s="122" t="s">
        <v>3</v>
      </c>
      <c r="G1990" s="122">
        <v>1591071</v>
      </c>
      <c r="H1990" s="126"/>
      <c r="I1990" s="130" t="s">
        <v>5456</v>
      </c>
      <c r="J1990" s="126"/>
      <c r="K1990" s="126"/>
      <c r="L1990" s="126"/>
      <c r="M1990" s="126"/>
      <c r="N1990" s="216">
        <v>0</v>
      </c>
      <c r="O1990" s="216">
        <v>1</v>
      </c>
      <c r="P1990" s="126" t="s">
        <v>1318</v>
      </c>
    </row>
    <row r="1991" spans="1:16" ht="51">
      <c r="A1991" s="126" t="s">
        <v>620</v>
      </c>
      <c r="B1991" s="126"/>
      <c r="C1991" s="127" t="s">
        <v>714</v>
      </c>
      <c r="D1991" s="121">
        <v>43125</v>
      </c>
      <c r="E1991" s="122" t="s">
        <v>3425</v>
      </c>
      <c r="F1991" s="122" t="s">
        <v>3</v>
      </c>
      <c r="G1991" s="122">
        <v>1591077</v>
      </c>
      <c r="H1991" s="126"/>
      <c r="I1991" s="130" t="s">
        <v>4751</v>
      </c>
      <c r="J1991" s="126"/>
      <c r="K1991" s="126"/>
      <c r="L1991" s="126"/>
      <c r="M1991" s="126"/>
      <c r="N1991" s="216">
        <v>0</v>
      </c>
      <c r="O1991" s="216">
        <v>572</v>
      </c>
      <c r="P1991" s="126" t="s">
        <v>1318</v>
      </c>
    </row>
    <row r="1992" spans="1:16" ht="51">
      <c r="A1992" s="126">
        <v>592</v>
      </c>
      <c r="B1992" s="126"/>
      <c r="C1992" s="127" t="s">
        <v>863</v>
      </c>
      <c r="D1992" s="121">
        <v>43125</v>
      </c>
      <c r="E1992" s="122" t="s">
        <v>3426</v>
      </c>
      <c r="F1992" s="122" t="s">
        <v>3</v>
      </c>
      <c r="G1992" s="122">
        <v>1591082</v>
      </c>
      <c r="H1992" s="126"/>
      <c r="I1992" s="130" t="s">
        <v>5457</v>
      </c>
      <c r="J1992" s="126"/>
      <c r="K1992" s="126"/>
      <c r="L1992" s="126"/>
      <c r="M1992" s="126"/>
      <c r="N1992" s="216">
        <v>0</v>
      </c>
      <c r="O1992" s="216">
        <v>94867</v>
      </c>
      <c r="P1992" s="126" t="s">
        <v>1318</v>
      </c>
    </row>
    <row r="1993" spans="1:16" ht="51">
      <c r="A1993" s="126">
        <v>591</v>
      </c>
      <c r="B1993" s="126"/>
      <c r="C1993" s="127" t="s">
        <v>862</v>
      </c>
      <c r="D1993" s="121">
        <v>43125</v>
      </c>
      <c r="E1993" s="122" t="s">
        <v>3427</v>
      </c>
      <c r="F1993" s="122" t="s">
        <v>3</v>
      </c>
      <c r="G1993" s="122">
        <v>1591108</v>
      </c>
      <c r="H1993" s="126"/>
      <c r="I1993" s="130" t="s">
        <v>5458</v>
      </c>
      <c r="J1993" s="126"/>
      <c r="K1993" s="126"/>
      <c r="L1993" s="126"/>
      <c r="M1993" s="126"/>
      <c r="N1993" s="216">
        <v>0</v>
      </c>
      <c r="O1993" s="216">
        <v>9156</v>
      </c>
      <c r="P1993" s="126" t="s">
        <v>1318</v>
      </c>
    </row>
    <row r="1994" spans="1:16" ht="38.25">
      <c r="A1994" s="126">
        <v>592</v>
      </c>
      <c r="B1994" s="126"/>
      <c r="C1994" s="127" t="s">
        <v>863</v>
      </c>
      <c r="D1994" s="121">
        <v>43125</v>
      </c>
      <c r="E1994" s="122" t="s">
        <v>3428</v>
      </c>
      <c r="F1994" s="122" t="s">
        <v>3</v>
      </c>
      <c r="G1994" s="122">
        <v>1591136</v>
      </c>
      <c r="H1994" s="126"/>
      <c r="I1994" s="130" t="s">
        <v>5459</v>
      </c>
      <c r="J1994" s="126"/>
      <c r="K1994" s="126"/>
      <c r="L1994" s="126"/>
      <c r="M1994" s="126"/>
      <c r="N1994" s="216">
        <v>0</v>
      </c>
      <c r="O1994" s="216">
        <v>400</v>
      </c>
      <c r="P1994" s="126" t="s">
        <v>1318</v>
      </c>
    </row>
    <row r="1995" spans="1:16" ht="89.25">
      <c r="A1995" s="126">
        <v>587</v>
      </c>
      <c r="B1995" s="126"/>
      <c r="C1995" s="127" t="s">
        <v>859</v>
      </c>
      <c r="D1995" s="121">
        <v>43126</v>
      </c>
      <c r="E1995" s="122" t="s">
        <v>3429</v>
      </c>
      <c r="F1995" s="122" t="s">
        <v>3</v>
      </c>
      <c r="G1995" s="122">
        <v>1591286</v>
      </c>
      <c r="H1995" s="126"/>
      <c r="I1995" s="130" t="s">
        <v>5460</v>
      </c>
      <c r="J1995" s="126"/>
      <c r="K1995" s="126"/>
      <c r="L1995" s="126"/>
      <c r="M1995" s="126"/>
      <c r="N1995" s="216">
        <v>0</v>
      </c>
      <c r="O1995" s="216">
        <v>1786915.56</v>
      </c>
      <c r="P1995" s="126" t="s">
        <v>1318</v>
      </c>
    </row>
    <row r="1996" spans="1:16" ht="63.75">
      <c r="A1996" s="126">
        <v>650</v>
      </c>
      <c r="B1996" s="126"/>
      <c r="C1996" s="127" t="s">
        <v>233</v>
      </c>
      <c r="D1996" s="121">
        <v>43126</v>
      </c>
      <c r="E1996" s="122" t="s">
        <v>3430</v>
      </c>
      <c r="F1996" s="122" t="s">
        <v>3</v>
      </c>
      <c r="G1996" s="122">
        <v>1591287</v>
      </c>
      <c r="H1996" s="126"/>
      <c r="I1996" s="130" t="s">
        <v>5461</v>
      </c>
      <c r="J1996" s="126"/>
      <c r="K1996" s="126"/>
      <c r="L1996" s="126"/>
      <c r="M1996" s="126"/>
      <c r="N1996" s="216">
        <v>0</v>
      </c>
      <c r="O1996" s="216">
        <v>100</v>
      </c>
      <c r="P1996" s="126" t="s">
        <v>1318</v>
      </c>
    </row>
    <row r="1997" spans="1:16" ht="63.75">
      <c r="A1997" s="126">
        <v>650</v>
      </c>
      <c r="B1997" s="126"/>
      <c r="C1997" s="127" t="s">
        <v>233</v>
      </c>
      <c r="D1997" s="121">
        <v>43126</v>
      </c>
      <c r="E1997" s="122" t="s">
        <v>3431</v>
      </c>
      <c r="F1997" s="122" t="s">
        <v>3</v>
      </c>
      <c r="G1997" s="122">
        <v>1591289</v>
      </c>
      <c r="H1997" s="126"/>
      <c r="I1997" s="130" t="s">
        <v>5462</v>
      </c>
      <c r="J1997" s="126"/>
      <c r="K1997" s="126"/>
      <c r="L1997" s="126"/>
      <c r="M1997" s="126"/>
      <c r="N1997" s="216">
        <v>0</v>
      </c>
      <c r="O1997" s="216">
        <v>35</v>
      </c>
      <c r="P1997" s="126" t="s">
        <v>1318</v>
      </c>
    </row>
    <row r="1998" spans="1:16" ht="63.75">
      <c r="A1998" s="126">
        <v>87</v>
      </c>
      <c r="B1998" s="126"/>
      <c r="C1998" s="127" t="s">
        <v>712</v>
      </c>
      <c r="D1998" s="121">
        <v>43126</v>
      </c>
      <c r="E1998" s="122" t="s">
        <v>3432</v>
      </c>
      <c r="F1998" s="122" t="s">
        <v>3</v>
      </c>
      <c r="G1998" s="122">
        <v>1591306</v>
      </c>
      <c r="H1998" s="126"/>
      <c r="I1998" s="130" t="s">
        <v>5463</v>
      </c>
      <c r="J1998" s="126"/>
      <c r="K1998" s="126"/>
      <c r="L1998" s="126"/>
      <c r="M1998" s="126"/>
      <c r="N1998" s="216">
        <v>0</v>
      </c>
      <c r="O1998" s="216">
        <v>585</v>
      </c>
      <c r="P1998" s="126" t="s">
        <v>1318</v>
      </c>
    </row>
    <row r="1999" spans="1:16" ht="63.75">
      <c r="A1999" s="126">
        <v>660</v>
      </c>
      <c r="B1999" s="126"/>
      <c r="C1999" s="127" t="s">
        <v>234</v>
      </c>
      <c r="D1999" s="121">
        <v>43126</v>
      </c>
      <c r="E1999" s="122" t="s">
        <v>3433</v>
      </c>
      <c r="F1999" s="122" t="s">
        <v>3</v>
      </c>
      <c r="G1999" s="122">
        <v>1591307</v>
      </c>
      <c r="H1999" s="126"/>
      <c r="I1999" s="130" t="s">
        <v>5464</v>
      </c>
      <c r="J1999" s="126"/>
      <c r="K1999" s="126"/>
      <c r="L1999" s="126"/>
      <c r="M1999" s="126"/>
      <c r="N1999" s="216">
        <v>0</v>
      </c>
      <c r="O1999" s="216">
        <v>148.12</v>
      </c>
      <c r="P1999" s="126" t="s">
        <v>1318</v>
      </c>
    </row>
    <row r="2000" spans="1:16" ht="76.5">
      <c r="A2000" s="126">
        <v>87</v>
      </c>
      <c r="B2000" s="126"/>
      <c r="C2000" s="127" t="s">
        <v>712</v>
      </c>
      <c r="D2000" s="121">
        <v>43126</v>
      </c>
      <c r="E2000" s="122" t="s">
        <v>3434</v>
      </c>
      <c r="F2000" s="122" t="s">
        <v>3</v>
      </c>
      <c r="G2000" s="122">
        <v>1591309</v>
      </c>
      <c r="H2000" s="126"/>
      <c r="I2000" s="130" t="s">
        <v>5465</v>
      </c>
      <c r="J2000" s="126"/>
      <c r="K2000" s="126"/>
      <c r="L2000" s="126"/>
      <c r="M2000" s="126"/>
      <c r="N2000" s="216">
        <v>0</v>
      </c>
      <c r="O2000" s="216">
        <v>744</v>
      </c>
      <c r="P2000" s="126" t="s">
        <v>1318</v>
      </c>
    </row>
    <row r="2001" spans="1:16" ht="51">
      <c r="A2001" s="126">
        <v>87</v>
      </c>
      <c r="B2001" s="126"/>
      <c r="C2001" s="127" t="s">
        <v>712</v>
      </c>
      <c r="D2001" s="121">
        <v>43126</v>
      </c>
      <c r="E2001" s="122" t="s">
        <v>3435</v>
      </c>
      <c r="F2001" s="122" t="s">
        <v>3</v>
      </c>
      <c r="G2001" s="122">
        <v>1591313</v>
      </c>
      <c r="H2001" s="126"/>
      <c r="I2001" s="130" t="s">
        <v>5466</v>
      </c>
      <c r="J2001" s="126"/>
      <c r="K2001" s="126"/>
      <c r="L2001" s="126"/>
      <c r="M2001" s="126"/>
      <c r="N2001" s="216">
        <v>0</v>
      </c>
      <c r="O2001" s="216">
        <v>1129.5</v>
      </c>
      <c r="P2001" s="126" t="s">
        <v>1318</v>
      </c>
    </row>
    <row r="2002" spans="1:16" ht="51">
      <c r="A2002" s="126">
        <v>523</v>
      </c>
      <c r="B2002" s="126"/>
      <c r="C2002" s="127" t="s">
        <v>846</v>
      </c>
      <c r="D2002" s="121">
        <v>43126</v>
      </c>
      <c r="E2002" s="122" t="s">
        <v>3436</v>
      </c>
      <c r="F2002" s="122" t="s">
        <v>3</v>
      </c>
      <c r="G2002" s="122">
        <v>1591316</v>
      </c>
      <c r="H2002" s="126"/>
      <c r="I2002" s="130" t="s">
        <v>5467</v>
      </c>
      <c r="J2002" s="126"/>
      <c r="K2002" s="126"/>
      <c r="L2002" s="126"/>
      <c r="M2002" s="126"/>
      <c r="N2002" s="216">
        <v>0</v>
      </c>
      <c r="O2002" s="216">
        <v>579</v>
      </c>
      <c r="P2002" s="126" t="s">
        <v>1318</v>
      </c>
    </row>
    <row r="2003" spans="1:16" ht="51">
      <c r="A2003" s="126">
        <v>523</v>
      </c>
      <c r="B2003" s="126"/>
      <c r="C2003" s="127" t="s">
        <v>846</v>
      </c>
      <c r="D2003" s="121">
        <v>43126</v>
      </c>
      <c r="E2003" s="122" t="s">
        <v>3437</v>
      </c>
      <c r="F2003" s="122" t="s">
        <v>3</v>
      </c>
      <c r="G2003" s="122">
        <v>1591323</v>
      </c>
      <c r="H2003" s="126"/>
      <c r="I2003" s="130" t="s">
        <v>5468</v>
      </c>
      <c r="J2003" s="126"/>
      <c r="K2003" s="126"/>
      <c r="L2003" s="126"/>
      <c r="M2003" s="126"/>
      <c r="N2003" s="216">
        <v>0</v>
      </c>
      <c r="O2003" s="216">
        <v>666</v>
      </c>
      <c r="P2003" s="126" t="s">
        <v>1318</v>
      </c>
    </row>
    <row r="2004" spans="1:16" ht="38.25">
      <c r="A2004" s="126">
        <v>523</v>
      </c>
      <c r="B2004" s="126"/>
      <c r="C2004" s="127" t="s">
        <v>846</v>
      </c>
      <c r="D2004" s="121">
        <v>43126</v>
      </c>
      <c r="E2004" s="122" t="s">
        <v>3438</v>
      </c>
      <c r="F2004" s="122" t="s">
        <v>3</v>
      </c>
      <c r="G2004" s="122">
        <v>1591324</v>
      </c>
      <c r="H2004" s="126"/>
      <c r="I2004" s="130" t="s">
        <v>5469</v>
      </c>
      <c r="J2004" s="126"/>
      <c r="K2004" s="126"/>
      <c r="L2004" s="126"/>
      <c r="M2004" s="126"/>
      <c r="N2004" s="216">
        <v>0</v>
      </c>
      <c r="O2004" s="216">
        <v>1641</v>
      </c>
      <c r="P2004" s="126" t="s">
        <v>1318</v>
      </c>
    </row>
    <row r="2005" spans="1:16" ht="63.75">
      <c r="A2005" s="126" t="s">
        <v>620</v>
      </c>
      <c r="B2005" s="126"/>
      <c r="C2005" s="127" t="s">
        <v>714</v>
      </c>
      <c r="D2005" s="121">
        <v>43126</v>
      </c>
      <c r="E2005" s="122" t="s">
        <v>3439</v>
      </c>
      <c r="F2005" s="122" t="s">
        <v>3</v>
      </c>
      <c r="G2005" s="122">
        <v>1591364</v>
      </c>
      <c r="H2005" s="126"/>
      <c r="I2005" s="130" t="s">
        <v>5470</v>
      </c>
      <c r="J2005" s="126"/>
      <c r="K2005" s="126"/>
      <c r="L2005" s="126"/>
      <c r="M2005" s="126"/>
      <c r="N2005" s="216">
        <v>0</v>
      </c>
      <c r="O2005" s="216">
        <v>437.78</v>
      </c>
      <c r="P2005" s="126" t="s">
        <v>1318</v>
      </c>
    </row>
    <row r="2006" spans="1:16" ht="63.75">
      <c r="A2006" s="126">
        <v>287</v>
      </c>
      <c r="B2006" s="126"/>
      <c r="C2006" s="127" t="s">
        <v>791</v>
      </c>
      <c r="D2006" s="121">
        <v>43126</v>
      </c>
      <c r="E2006" s="122" t="s">
        <v>3440</v>
      </c>
      <c r="F2006" s="122" t="s">
        <v>3</v>
      </c>
      <c r="G2006" s="122">
        <v>1591366</v>
      </c>
      <c r="H2006" s="126"/>
      <c r="I2006" s="130" t="s">
        <v>5471</v>
      </c>
      <c r="J2006" s="126"/>
      <c r="K2006" s="126"/>
      <c r="L2006" s="126"/>
      <c r="M2006" s="126"/>
      <c r="N2006" s="216">
        <v>0</v>
      </c>
      <c r="O2006" s="216">
        <v>326679</v>
      </c>
      <c r="P2006" s="126" t="s">
        <v>1318</v>
      </c>
    </row>
    <row r="2007" spans="1:16" ht="63.75">
      <c r="A2007" s="126">
        <v>287</v>
      </c>
      <c r="B2007" s="126"/>
      <c r="C2007" s="127" t="s">
        <v>791</v>
      </c>
      <c r="D2007" s="121">
        <v>43126</v>
      </c>
      <c r="E2007" s="122" t="s">
        <v>3441</v>
      </c>
      <c r="F2007" s="122" t="s">
        <v>3</v>
      </c>
      <c r="G2007" s="122">
        <v>1591369</v>
      </c>
      <c r="H2007" s="126"/>
      <c r="I2007" s="130" t="s">
        <v>5472</v>
      </c>
      <c r="J2007" s="126"/>
      <c r="K2007" s="126"/>
      <c r="L2007" s="126"/>
      <c r="M2007" s="126"/>
      <c r="N2007" s="216">
        <v>0</v>
      </c>
      <c r="O2007" s="216">
        <v>92933.22</v>
      </c>
      <c r="P2007" s="126" t="s">
        <v>1318</v>
      </c>
    </row>
    <row r="2008" spans="1:16" ht="63.75">
      <c r="A2008" s="126">
        <v>287</v>
      </c>
      <c r="B2008" s="126"/>
      <c r="C2008" s="127" t="s">
        <v>791</v>
      </c>
      <c r="D2008" s="121">
        <v>43126</v>
      </c>
      <c r="E2008" s="122" t="s">
        <v>3442</v>
      </c>
      <c r="F2008" s="122" t="s">
        <v>3</v>
      </c>
      <c r="G2008" s="122">
        <v>1591372</v>
      </c>
      <c r="H2008" s="126"/>
      <c r="I2008" s="130" t="s">
        <v>5473</v>
      </c>
      <c r="J2008" s="126"/>
      <c r="K2008" s="126"/>
      <c r="L2008" s="126"/>
      <c r="M2008" s="126"/>
      <c r="N2008" s="216">
        <v>0</v>
      </c>
      <c r="O2008" s="216">
        <v>74070.759999999995</v>
      </c>
      <c r="P2008" s="126" t="s">
        <v>1318</v>
      </c>
    </row>
    <row r="2009" spans="1:16" ht="63.75">
      <c r="A2009" s="126">
        <v>287</v>
      </c>
      <c r="B2009" s="126"/>
      <c r="C2009" s="127" t="s">
        <v>791</v>
      </c>
      <c r="D2009" s="121">
        <v>43126</v>
      </c>
      <c r="E2009" s="122" t="s">
        <v>3443</v>
      </c>
      <c r="F2009" s="122" t="s">
        <v>3</v>
      </c>
      <c r="G2009" s="122">
        <v>1591373</v>
      </c>
      <c r="H2009" s="126"/>
      <c r="I2009" s="130" t="s">
        <v>5474</v>
      </c>
      <c r="J2009" s="126"/>
      <c r="K2009" s="126"/>
      <c r="L2009" s="126"/>
      <c r="M2009" s="126"/>
      <c r="N2009" s="216">
        <v>0</v>
      </c>
      <c r="O2009" s="216">
        <v>119124.75</v>
      </c>
      <c r="P2009" s="126" t="s">
        <v>1318</v>
      </c>
    </row>
    <row r="2010" spans="1:16" ht="63.75">
      <c r="A2010" s="126">
        <v>650</v>
      </c>
      <c r="B2010" s="126"/>
      <c r="C2010" s="127" t="s">
        <v>233</v>
      </c>
      <c r="D2010" s="121">
        <v>43126</v>
      </c>
      <c r="E2010" s="122" t="s">
        <v>3444</v>
      </c>
      <c r="F2010" s="122" t="s">
        <v>3</v>
      </c>
      <c r="G2010" s="122">
        <v>1591417</v>
      </c>
      <c r="H2010" s="126"/>
      <c r="I2010" s="130" t="s">
        <v>5475</v>
      </c>
      <c r="J2010" s="126"/>
      <c r="K2010" s="126"/>
      <c r="L2010" s="126"/>
      <c r="M2010" s="126"/>
      <c r="N2010" s="216">
        <v>0</v>
      </c>
      <c r="O2010" s="216">
        <v>20865.16</v>
      </c>
      <c r="P2010" s="126" t="s">
        <v>1318</v>
      </c>
    </row>
    <row r="2011" spans="1:16" ht="63.75">
      <c r="A2011" s="126">
        <v>315</v>
      </c>
      <c r="B2011" s="126"/>
      <c r="C2011" s="127" t="s">
        <v>813</v>
      </c>
      <c r="D2011" s="121">
        <v>43126</v>
      </c>
      <c r="E2011" s="122" t="s">
        <v>3445</v>
      </c>
      <c r="F2011" s="122" t="s">
        <v>3</v>
      </c>
      <c r="G2011" s="122">
        <v>1591418</v>
      </c>
      <c r="H2011" s="126"/>
      <c r="I2011" s="130" t="s">
        <v>5476</v>
      </c>
      <c r="J2011" s="126"/>
      <c r="K2011" s="126"/>
      <c r="L2011" s="126"/>
      <c r="M2011" s="126"/>
      <c r="N2011" s="216">
        <v>0</v>
      </c>
      <c r="O2011" s="216">
        <v>5574.81</v>
      </c>
      <c r="P2011" s="126" t="s">
        <v>1318</v>
      </c>
    </row>
    <row r="2012" spans="1:16" ht="63.75">
      <c r="A2012" s="126">
        <v>155</v>
      </c>
      <c r="B2012" s="126"/>
      <c r="C2012" s="127" t="s">
        <v>745</v>
      </c>
      <c r="D2012" s="121">
        <v>43126</v>
      </c>
      <c r="E2012" s="122" t="s">
        <v>3446</v>
      </c>
      <c r="F2012" s="122" t="s">
        <v>3</v>
      </c>
      <c r="G2012" s="122">
        <v>1591420</v>
      </c>
      <c r="H2012" s="126"/>
      <c r="I2012" s="130" t="s">
        <v>5477</v>
      </c>
      <c r="J2012" s="126"/>
      <c r="K2012" s="126"/>
      <c r="L2012" s="126"/>
      <c r="M2012" s="126"/>
      <c r="N2012" s="216">
        <v>0</v>
      </c>
      <c r="O2012" s="216">
        <v>2715.66</v>
      </c>
      <c r="P2012" s="126" t="s">
        <v>1318</v>
      </c>
    </row>
    <row r="2013" spans="1:16" ht="51">
      <c r="A2013" s="126">
        <v>224</v>
      </c>
      <c r="B2013" s="126"/>
      <c r="C2013" s="127" t="s">
        <v>120</v>
      </c>
      <c r="D2013" s="121">
        <v>43126</v>
      </c>
      <c r="E2013" s="122" t="s">
        <v>3447</v>
      </c>
      <c r="F2013" s="122" t="s">
        <v>3</v>
      </c>
      <c r="G2013" s="122">
        <v>1591426</v>
      </c>
      <c r="H2013" s="126"/>
      <c r="I2013" s="130" t="s">
        <v>5478</v>
      </c>
      <c r="J2013" s="126"/>
      <c r="K2013" s="126"/>
      <c r="L2013" s="126"/>
      <c r="M2013" s="126"/>
      <c r="N2013" s="216">
        <v>0</v>
      </c>
      <c r="O2013" s="216">
        <v>150</v>
      </c>
      <c r="P2013" s="126" t="s">
        <v>1318</v>
      </c>
    </row>
    <row r="2014" spans="1:16" ht="38.25">
      <c r="A2014" s="126">
        <v>46</v>
      </c>
      <c r="B2014" s="126"/>
      <c r="C2014" s="127" t="s">
        <v>699</v>
      </c>
      <c r="D2014" s="121">
        <v>43126</v>
      </c>
      <c r="E2014" s="122" t="s">
        <v>3448</v>
      </c>
      <c r="F2014" s="122" t="s">
        <v>3</v>
      </c>
      <c r="G2014" s="122">
        <v>1591266</v>
      </c>
      <c r="H2014" s="126"/>
      <c r="I2014" s="130" t="s">
        <v>5479</v>
      </c>
      <c r="J2014" s="126"/>
      <c r="K2014" s="126"/>
      <c r="L2014" s="126"/>
      <c r="M2014" s="126"/>
      <c r="N2014" s="216">
        <v>0</v>
      </c>
      <c r="O2014" s="216">
        <v>1</v>
      </c>
      <c r="P2014" s="126" t="s">
        <v>1318</v>
      </c>
    </row>
    <row r="2015" spans="1:16" ht="51">
      <c r="A2015" s="126" t="s">
        <v>620</v>
      </c>
      <c r="B2015" s="126"/>
      <c r="C2015" s="127" t="s">
        <v>714</v>
      </c>
      <c r="D2015" s="121">
        <v>43126</v>
      </c>
      <c r="E2015" s="122" t="s">
        <v>3449</v>
      </c>
      <c r="F2015" s="122" t="s">
        <v>3</v>
      </c>
      <c r="G2015" s="122">
        <v>1591272</v>
      </c>
      <c r="H2015" s="126"/>
      <c r="I2015" s="130" t="s">
        <v>5480</v>
      </c>
      <c r="J2015" s="126"/>
      <c r="K2015" s="126"/>
      <c r="L2015" s="126"/>
      <c r="M2015" s="126"/>
      <c r="N2015" s="216">
        <v>0</v>
      </c>
      <c r="O2015" s="216">
        <v>541.20000000000005</v>
      </c>
      <c r="P2015" s="126" t="s">
        <v>1318</v>
      </c>
    </row>
    <row r="2016" spans="1:16" ht="38.25">
      <c r="A2016" s="126">
        <v>254</v>
      </c>
      <c r="B2016" s="126"/>
      <c r="C2016" s="127" t="s">
        <v>780</v>
      </c>
      <c r="D2016" s="121">
        <v>43126</v>
      </c>
      <c r="E2016" s="122" t="s">
        <v>3450</v>
      </c>
      <c r="F2016" s="122" t="s">
        <v>3</v>
      </c>
      <c r="G2016" s="122">
        <v>1591292</v>
      </c>
      <c r="H2016" s="126"/>
      <c r="I2016" s="130" t="s">
        <v>5481</v>
      </c>
      <c r="J2016" s="126"/>
      <c r="K2016" s="126"/>
      <c r="L2016" s="126"/>
      <c r="M2016" s="126"/>
      <c r="N2016" s="216">
        <v>0</v>
      </c>
      <c r="O2016" s="216">
        <v>25</v>
      </c>
      <c r="P2016" s="126" t="s">
        <v>1318</v>
      </c>
    </row>
    <row r="2017" spans="1:16" ht="38.25">
      <c r="A2017" s="126">
        <v>254</v>
      </c>
      <c r="B2017" s="126"/>
      <c r="C2017" s="127" t="s">
        <v>780</v>
      </c>
      <c r="D2017" s="121">
        <v>43126</v>
      </c>
      <c r="E2017" s="122" t="s">
        <v>3451</v>
      </c>
      <c r="F2017" s="122" t="s">
        <v>3</v>
      </c>
      <c r="G2017" s="122">
        <v>1591293</v>
      </c>
      <c r="H2017" s="126"/>
      <c r="I2017" s="130" t="s">
        <v>5482</v>
      </c>
      <c r="J2017" s="126"/>
      <c r="K2017" s="126"/>
      <c r="L2017" s="126"/>
      <c r="M2017" s="126"/>
      <c r="N2017" s="216">
        <v>0</v>
      </c>
      <c r="O2017" s="216">
        <v>90</v>
      </c>
      <c r="P2017" s="126" t="s">
        <v>1318</v>
      </c>
    </row>
    <row r="2018" spans="1:16" ht="38.25">
      <c r="A2018" s="126">
        <v>254</v>
      </c>
      <c r="B2018" s="126"/>
      <c r="C2018" s="127" t="s">
        <v>780</v>
      </c>
      <c r="D2018" s="121">
        <v>43126</v>
      </c>
      <c r="E2018" s="122" t="s">
        <v>3452</v>
      </c>
      <c r="F2018" s="122" t="s">
        <v>3</v>
      </c>
      <c r="G2018" s="122">
        <v>1591294</v>
      </c>
      <c r="H2018" s="126"/>
      <c r="I2018" s="130" t="s">
        <v>5483</v>
      </c>
      <c r="J2018" s="126"/>
      <c r="K2018" s="126"/>
      <c r="L2018" s="126"/>
      <c r="M2018" s="126"/>
      <c r="N2018" s="216">
        <v>0</v>
      </c>
      <c r="O2018" s="216">
        <v>30</v>
      </c>
      <c r="P2018" s="126" t="s">
        <v>1318</v>
      </c>
    </row>
    <row r="2019" spans="1:16" ht="51">
      <c r="A2019" s="126" t="s">
        <v>620</v>
      </c>
      <c r="B2019" s="126"/>
      <c r="C2019" s="127" t="s">
        <v>714</v>
      </c>
      <c r="D2019" s="121">
        <v>43126</v>
      </c>
      <c r="E2019" s="122" t="s">
        <v>3453</v>
      </c>
      <c r="F2019" s="122" t="s">
        <v>3</v>
      </c>
      <c r="G2019" s="122">
        <v>1591295</v>
      </c>
      <c r="H2019" s="126"/>
      <c r="I2019" s="130" t="s">
        <v>5484</v>
      </c>
      <c r="J2019" s="126"/>
      <c r="K2019" s="126"/>
      <c r="L2019" s="126"/>
      <c r="M2019" s="126"/>
      <c r="N2019" s="216">
        <v>0</v>
      </c>
      <c r="O2019" s="216">
        <v>70</v>
      </c>
      <c r="P2019" s="126" t="s">
        <v>1318</v>
      </c>
    </row>
    <row r="2020" spans="1:16" ht="38.25">
      <c r="A2020" s="126">
        <v>254</v>
      </c>
      <c r="B2020" s="126"/>
      <c r="C2020" s="127" t="s">
        <v>780</v>
      </c>
      <c r="D2020" s="121">
        <v>43126</v>
      </c>
      <c r="E2020" s="122" t="s">
        <v>3454</v>
      </c>
      <c r="F2020" s="122" t="s">
        <v>3</v>
      </c>
      <c r="G2020" s="122">
        <v>1591299</v>
      </c>
      <c r="H2020" s="126"/>
      <c r="I2020" s="130" t="s">
        <v>5481</v>
      </c>
      <c r="J2020" s="126"/>
      <c r="K2020" s="126"/>
      <c r="L2020" s="126"/>
      <c r="M2020" s="126"/>
      <c r="N2020" s="216">
        <v>0</v>
      </c>
      <c r="O2020" s="216">
        <v>40</v>
      </c>
      <c r="P2020" s="126" t="s">
        <v>1318</v>
      </c>
    </row>
    <row r="2021" spans="1:16" ht="38.25">
      <c r="A2021" s="126">
        <v>254</v>
      </c>
      <c r="B2021" s="126"/>
      <c r="C2021" s="127" t="s">
        <v>780</v>
      </c>
      <c r="D2021" s="121">
        <v>43126</v>
      </c>
      <c r="E2021" s="122" t="s">
        <v>3455</v>
      </c>
      <c r="F2021" s="122" t="s">
        <v>3</v>
      </c>
      <c r="G2021" s="122">
        <v>1591300</v>
      </c>
      <c r="H2021" s="126"/>
      <c r="I2021" s="130" t="s">
        <v>5485</v>
      </c>
      <c r="J2021" s="126"/>
      <c r="K2021" s="126"/>
      <c r="L2021" s="126"/>
      <c r="M2021" s="126"/>
      <c r="N2021" s="216">
        <v>0</v>
      </c>
      <c r="O2021" s="216">
        <v>110</v>
      </c>
      <c r="P2021" s="126" t="s">
        <v>1318</v>
      </c>
    </row>
    <row r="2022" spans="1:16" ht="51">
      <c r="A2022" s="126" t="s">
        <v>620</v>
      </c>
      <c r="B2022" s="126"/>
      <c r="C2022" s="127" t="s">
        <v>714</v>
      </c>
      <c r="D2022" s="121">
        <v>43126</v>
      </c>
      <c r="E2022" s="122" t="s">
        <v>3456</v>
      </c>
      <c r="F2022" s="122" t="s">
        <v>3</v>
      </c>
      <c r="G2022" s="122">
        <v>1591328</v>
      </c>
      <c r="H2022" s="126"/>
      <c r="I2022" s="130" t="s">
        <v>5486</v>
      </c>
      <c r="J2022" s="126"/>
      <c r="K2022" s="126"/>
      <c r="L2022" s="126"/>
      <c r="M2022" s="126"/>
      <c r="N2022" s="216">
        <v>0</v>
      </c>
      <c r="O2022" s="216">
        <v>3000</v>
      </c>
      <c r="P2022" s="126" t="s">
        <v>1318</v>
      </c>
    </row>
    <row r="2023" spans="1:16" ht="38.25">
      <c r="A2023" s="126">
        <v>16</v>
      </c>
      <c r="B2023" s="126"/>
      <c r="C2023" s="127" t="s">
        <v>693</v>
      </c>
      <c r="D2023" s="121">
        <v>43126</v>
      </c>
      <c r="E2023" s="122" t="s">
        <v>3457</v>
      </c>
      <c r="F2023" s="122" t="s">
        <v>3</v>
      </c>
      <c r="G2023" s="122">
        <v>1591340</v>
      </c>
      <c r="H2023" s="126"/>
      <c r="I2023" s="130" t="s">
        <v>5487</v>
      </c>
      <c r="J2023" s="126"/>
      <c r="K2023" s="126"/>
      <c r="L2023" s="126"/>
      <c r="M2023" s="126"/>
      <c r="N2023" s="216">
        <v>0</v>
      </c>
      <c r="O2023" s="216">
        <v>6804</v>
      </c>
      <c r="P2023" s="126" t="s">
        <v>1318</v>
      </c>
    </row>
    <row r="2024" spans="1:16" ht="51">
      <c r="A2024" s="126" t="s">
        <v>620</v>
      </c>
      <c r="B2024" s="126"/>
      <c r="C2024" s="127" t="s">
        <v>714</v>
      </c>
      <c r="D2024" s="121">
        <v>43126</v>
      </c>
      <c r="E2024" s="122" t="s">
        <v>3458</v>
      </c>
      <c r="F2024" s="122" t="s">
        <v>3</v>
      </c>
      <c r="G2024" s="122">
        <v>1591344</v>
      </c>
      <c r="H2024" s="126"/>
      <c r="I2024" s="130" t="s">
        <v>5488</v>
      </c>
      <c r="J2024" s="126"/>
      <c r="K2024" s="126"/>
      <c r="L2024" s="126"/>
      <c r="M2024" s="126"/>
      <c r="N2024" s="216">
        <v>0</v>
      </c>
      <c r="O2024" s="216">
        <v>1528.5</v>
      </c>
      <c r="P2024" s="126" t="s">
        <v>1318</v>
      </c>
    </row>
    <row r="2025" spans="1:16" ht="38.25">
      <c r="A2025" s="126">
        <v>16</v>
      </c>
      <c r="B2025" s="126"/>
      <c r="C2025" s="127" t="s">
        <v>693</v>
      </c>
      <c r="D2025" s="121">
        <v>43126</v>
      </c>
      <c r="E2025" s="122" t="s">
        <v>3459</v>
      </c>
      <c r="F2025" s="122" t="s">
        <v>3</v>
      </c>
      <c r="G2025" s="122">
        <v>1591346</v>
      </c>
      <c r="H2025" s="126"/>
      <c r="I2025" s="130" t="s">
        <v>5489</v>
      </c>
      <c r="J2025" s="126"/>
      <c r="K2025" s="126"/>
      <c r="L2025" s="126"/>
      <c r="M2025" s="126"/>
      <c r="N2025" s="216">
        <v>0</v>
      </c>
      <c r="O2025" s="216">
        <v>171</v>
      </c>
      <c r="P2025" s="126" t="s">
        <v>1318</v>
      </c>
    </row>
    <row r="2026" spans="1:16" ht="63.75">
      <c r="A2026" s="126">
        <v>70</v>
      </c>
      <c r="B2026" s="126"/>
      <c r="C2026" s="127" t="s">
        <v>706</v>
      </c>
      <c r="D2026" s="121">
        <v>43126</v>
      </c>
      <c r="E2026" s="122" t="s">
        <v>3460</v>
      </c>
      <c r="F2026" s="122" t="s">
        <v>3</v>
      </c>
      <c r="G2026" s="122">
        <v>1591356</v>
      </c>
      <c r="H2026" s="126"/>
      <c r="I2026" s="130" t="s">
        <v>5490</v>
      </c>
      <c r="J2026" s="126"/>
      <c r="K2026" s="126"/>
      <c r="L2026" s="126"/>
      <c r="M2026" s="126"/>
      <c r="N2026" s="216">
        <v>0</v>
      </c>
      <c r="O2026" s="216">
        <v>720</v>
      </c>
      <c r="P2026" s="126" t="s">
        <v>1318</v>
      </c>
    </row>
    <row r="2027" spans="1:16" ht="51">
      <c r="A2027" s="126">
        <v>46</v>
      </c>
      <c r="B2027" s="126"/>
      <c r="C2027" s="127" t="s">
        <v>699</v>
      </c>
      <c r="D2027" s="121">
        <v>43126</v>
      </c>
      <c r="E2027" s="122" t="s">
        <v>3461</v>
      </c>
      <c r="F2027" s="122" t="s">
        <v>3</v>
      </c>
      <c r="G2027" s="122">
        <v>1591357</v>
      </c>
      <c r="H2027" s="126"/>
      <c r="I2027" s="130" t="s">
        <v>5491</v>
      </c>
      <c r="J2027" s="126"/>
      <c r="K2027" s="126"/>
      <c r="L2027" s="126"/>
      <c r="M2027" s="126"/>
      <c r="N2027" s="216">
        <v>0</v>
      </c>
      <c r="O2027" s="216">
        <v>2052</v>
      </c>
      <c r="P2027" s="126" t="s">
        <v>1318</v>
      </c>
    </row>
    <row r="2028" spans="1:16" ht="51">
      <c r="A2028" s="126">
        <v>20</v>
      </c>
      <c r="B2028" s="126"/>
      <c r="C2028" s="127" t="s">
        <v>694</v>
      </c>
      <c r="D2028" s="121">
        <v>43126</v>
      </c>
      <c r="E2028" s="122" t="s">
        <v>3462</v>
      </c>
      <c r="F2028" s="122" t="s">
        <v>3</v>
      </c>
      <c r="G2028" s="122">
        <v>1591376</v>
      </c>
      <c r="H2028" s="126"/>
      <c r="I2028" s="130" t="s">
        <v>5492</v>
      </c>
      <c r="J2028" s="126"/>
      <c r="K2028" s="126"/>
      <c r="L2028" s="126"/>
      <c r="M2028" s="126"/>
      <c r="N2028" s="216">
        <v>0</v>
      </c>
      <c r="O2028" s="216">
        <v>9023</v>
      </c>
      <c r="P2028" s="126" t="s">
        <v>1318</v>
      </c>
    </row>
    <row r="2029" spans="1:16" ht="51">
      <c r="A2029" s="126">
        <v>526</v>
      </c>
      <c r="B2029" s="126"/>
      <c r="C2029" s="127" t="s">
        <v>847</v>
      </c>
      <c r="D2029" s="121">
        <v>43126</v>
      </c>
      <c r="E2029" s="122" t="s">
        <v>3463</v>
      </c>
      <c r="F2029" s="122" t="s">
        <v>3</v>
      </c>
      <c r="G2029" s="122">
        <v>1591394</v>
      </c>
      <c r="H2029" s="126"/>
      <c r="I2029" s="130" t="s">
        <v>5493</v>
      </c>
      <c r="J2029" s="126"/>
      <c r="K2029" s="126"/>
      <c r="L2029" s="126"/>
      <c r="M2029" s="126"/>
      <c r="N2029" s="216">
        <v>0</v>
      </c>
      <c r="O2029" s="216">
        <v>77</v>
      </c>
      <c r="P2029" s="126" t="s">
        <v>1318</v>
      </c>
    </row>
    <row r="2030" spans="1:16" ht="63.75">
      <c r="A2030" s="126">
        <v>313</v>
      </c>
      <c r="B2030" s="126"/>
      <c r="C2030" s="127" t="s">
        <v>811</v>
      </c>
      <c r="D2030" s="121">
        <v>43126</v>
      </c>
      <c r="E2030" s="122" t="s">
        <v>3464</v>
      </c>
      <c r="F2030" s="122" t="s">
        <v>3</v>
      </c>
      <c r="G2030" s="122">
        <v>1591429</v>
      </c>
      <c r="H2030" s="126"/>
      <c r="I2030" s="130" t="s">
        <v>5494</v>
      </c>
      <c r="J2030" s="126"/>
      <c r="K2030" s="126"/>
      <c r="L2030" s="126"/>
      <c r="M2030" s="126"/>
      <c r="N2030" s="216">
        <v>0</v>
      </c>
      <c r="O2030" s="216">
        <v>10850</v>
      </c>
      <c r="P2030" s="126" t="s">
        <v>1318</v>
      </c>
    </row>
    <row r="2031" spans="1:16" ht="51">
      <c r="A2031" s="126" t="s">
        <v>620</v>
      </c>
      <c r="B2031" s="126"/>
      <c r="C2031" s="127" t="s">
        <v>714</v>
      </c>
      <c r="D2031" s="121">
        <v>43126</v>
      </c>
      <c r="E2031" s="122" t="s">
        <v>3465</v>
      </c>
      <c r="F2031" s="122" t="s">
        <v>3</v>
      </c>
      <c r="G2031" s="122">
        <v>1591465</v>
      </c>
      <c r="H2031" s="126"/>
      <c r="I2031" s="130" t="s">
        <v>5495</v>
      </c>
      <c r="J2031" s="126"/>
      <c r="K2031" s="126"/>
      <c r="L2031" s="126"/>
      <c r="M2031" s="126"/>
      <c r="N2031" s="216">
        <v>0</v>
      </c>
      <c r="O2031" s="216">
        <v>1096</v>
      </c>
      <c r="P2031" s="126" t="s">
        <v>1318</v>
      </c>
    </row>
    <row r="2032" spans="1:16" ht="63.75">
      <c r="A2032" s="126">
        <v>20</v>
      </c>
      <c r="B2032" s="126"/>
      <c r="C2032" s="127" t="s">
        <v>694</v>
      </c>
      <c r="D2032" s="121">
        <v>43126</v>
      </c>
      <c r="E2032" s="122" t="s">
        <v>3466</v>
      </c>
      <c r="F2032" s="122" t="s">
        <v>3</v>
      </c>
      <c r="G2032" s="122">
        <v>1591467</v>
      </c>
      <c r="H2032" s="126"/>
      <c r="I2032" s="130" t="s">
        <v>5496</v>
      </c>
      <c r="J2032" s="126"/>
      <c r="K2032" s="126"/>
      <c r="L2032" s="126"/>
      <c r="M2032" s="126"/>
      <c r="N2032" s="216">
        <v>0</v>
      </c>
      <c r="O2032" s="216">
        <v>191</v>
      </c>
      <c r="P2032" s="126" t="s">
        <v>1318</v>
      </c>
    </row>
    <row r="2033" spans="1:16" ht="38.25">
      <c r="A2033" s="126">
        <v>130</v>
      </c>
      <c r="B2033" s="126"/>
      <c r="C2033" s="127" t="s">
        <v>728</v>
      </c>
      <c r="D2033" s="121">
        <v>43126</v>
      </c>
      <c r="E2033" s="122" t="s">
        <v>3467</v>
      </c>
      <c r="F2033" s="122" t="s">
        <v>3</v>
      </c>
      <c r="G2033" s="122">
        <v>1591474</v>
      </c>
      <c r="H2033" s="126"/>
      <c r="I2033" s="130" t="s">
        <v>1390</v>
      </c>
      <c r="J2033" s="126"/>
      <c r="K2033" s="126"/>
      <c r="L2033" s="126"/>
      <c r="M2033" s="126"/>
      <c r="N2033" s="216">
        <v>0</v>
      </c>
      <c r="O2033" s="216">
        <v>4.5</v>
      </c>
      <c r="P2033" s="126" t="s">
        <v>1318</v>
      </c>
    </row>
    <row r="2034" spans="1:16" ht="38.25">
      <c r="A2034" s="126">
        <v>291</v>
      </c>
      <c r="B2034" s="126"/>
      <c r="C2034" s="127" t="s">
        <v>795</v>
      </c>
      <c r="D2034" s="121">
        <v>43126</v>
      </c>
      <c r="E2034" s="122" t="s">
        <v>3468</v>
      </c>
      <c r="F2034" s="122" t="s">
        <v>3</v>
      </c>
      <c r="G2034" s="122">
        <v>1591482</v>
      </c>
      <c r="H2034" s="126"/>
      <c r="I2034" s="130" t="s">
        <v>5497</v>
      </c>
      <c r="J2034" s="126"/>
      <c r="K2034" s="126"/>
      <c r="L2034" s="126"/>
      <c r="M2034" s="126"/>
      <c r="N2034" s="216">
        <v>0</v>
      </c>
      <c r="O2034" s="216">
        <v>9031.2900000000009</v>
      </c>
      <c r="P2034" s="126" t="s">
        <v>1318</v>
      </c>
    </row>
    <row r="2035" spans="1:16" ht="51">
      <c r="A2035" s="126" t="s">
        <v>620</v>
      </c>
      <c r="B2035" s="126"/>
      <c r="C2035" s="127" t="s">
        <v>714</v>
      </c>
      <c r="D2035" s="121">
        <v>43126</v>
      </c>
      <c r="E2035" s="122" t="s">
        <v>3469</v>
      </c>
      <c r="F2035" s="122" t="s">
        <v>3</v>
      </c>
      <c r="G2035" s="122">
        <v>1591483</v>
      </c>
      <c r="H2035" s="126"/>
      <c r="I2035" s="130" t="s">
        <v>5498</v>
      </c>
      <c r="J2035" s="126"/>
      <c r="K2035" s="126"/>
      <c r="L2035" s="126"/>
      <c r="M2035" s="126"/>
      <c r="N2035" s="216">
        <v>0</v>
      </c>
      <c r="O2035" s="216">
        <v>140</v>
      </c>
      <c r="P2035" s="126" t="s">
        <v>1318</v>
      </c>
    </row>
    <row r="2036" spans="1:16" ht="51">
      <c r="A2036" s="126">
        <v>76</v>
      </c>
      <c r="B2036" s="126"/>
      <c r="C2036" s="127" t="s">
        <v>707</v>
      </c>
      <c r="D2036" s="121">
        <v>43126</v>
      </c>
      <c r="E2036" s="122" t="s">
        <v>3470</v>
      </c>
      <c r="F2036" s="122" t="s">
        <v>3</v>
      </c>
      <c r="G2036" s="122">
        <v>1591490</v>
      </c>
      <c r="H2036" s="126"/>
      <c r="I2036" s="130" t="s">
        <v>5499</v>
      </c>
      <c r="J2036" s="126"/>
      <c r="K2036" s="126"/>
      <c r="L2036" s="126"/>
      <c r="M2036" s="126"/>
      <c r="N2036" s="216">
        <v>0</v>
      </c>
      <c r="O2036" s="216">
        <v>42.4</v>
      </c>
      <c r="P2036" s="126" t="s">
        <v>1318</v>
      </c>
    </row>
    <row r="2037" spans="1:16" ht="51">
      <c r="A2037" s="126">
        <v>526</v>
      </c>
      <c r="B2037" s="126"/>
      <c r="C2037" s="127" t="s">
        <v>847</v>
      </c>
      <c r="D2037" s="121">
        <v>43126</v>
      </c>
      <c r="E2037" s="122" t="s">
        <v>3471</v>
      </c>
      <c r="F2037" s="122" t="s">
        <v>3</v>
      </c>
      <c r="G2037" s="122">
        <v>1591492</v>
      </c>
      <c r="H2037" s="126"/>
      <c r="I2037" s="130" t="s">
        <v>5187</v>
      </c>
      <c r="J2037" s="126"/>
      <c r="K2037" s="126"/>
      <c r="L2037" s="126"/>
      <c r="M2037" s="126"/>
      <c r="N2037" s="216">
        <v>0</v>
      </c>
      <c r="O2037" s="216">
        <v>77</v>
      </c>
      <c r="P2037" s="126" t="s">
        <v>1318</v>
      </c>
    </row>
    <row r="2038" spans="1:16" ht="51">
      <c r="A2038" s="126" t="s">
        <v>620</v>
      </c>
      <c r="B2038" s="126"/>
      <c r="C2038" s="127" t="s">
        <v>714</v>
      </c>
      <c r="D2038" s="121">
        <v>43126</v>
      </c>
      <c r="E2038" s="122" t="s">
        <v>3472</v>
      </c>
      <c r="F2038" s="122" t="s">
        <v>3</v>
      </c>
      <c r="G2038" s="122">
        <v>1591501</v>
      </c>
      <c r="H2038" s="126"/>
      <c r="I2038" s="130" t="s">
        <v>5500</v>
      </c>
      <c r="J2038" s="126"/>
      <c r="K2038" s="126"/>
      <c r="L2038" s="126"/>
      <c r="M2038" s="126"/>
      <c r="N2038" s="216">
        <v>0</v>
      </c>
      <c r="O2038" s="216">
        <v>1725.8</v>
      </c>
      <c r="P2038" s="126" t="s">
        <v>1318</v>
      </c>
    </row>
    <row r="2039" spans="1:16" ht="38.25">
      <c r="A2039" s="126">
        <v>290</v>
      </c>
      <c r="B2039" s="126"/>
      <c r="C2039" s="127" t="s">
        <v>794</v>
      </c>
      <c r="D2039" s="121">
        <v>43126</v>
      </c>
      <c r="E2039" s="122" t="s">
        <v>3473</v>
      </c>
      <c r="F2039" s="122" t="s">
        <v>3</v>
      </c>
      <c r="G2039" s="122">
        <v>1591510</v>
      </c>
      <c r="H2039" s="126"/>
      <c r="I2039" s="130" t="s">
        <v>5501</v>
      </c>
      <c r="J2039" s="126"/>
      <c r="K2039" s="126"/>
      <c r="L2039" s="126"/>
      <c r="M2039" s="126"/>
      <c r="N2039" s="216">
        <v>0</v>
      </c>
      <c r="O2039" s="216">
        <v>30</v>
      </c>
      <c r="P2039" s="126" t="s">
        <v>1318</v>
      </c>
    </row>
    <row r="2040" spans="1:16" ht="51">
      <c r="A2040" s="126">
        <v>16</v>
      </c>
      <c r="B2040" s="126"/>
      <c r="C2040" s="127" t="s">
        <v>693</v>
      </c>
      <c r="D2040" s="121">
        <v>43126</v>
      </c>
      <c r="E2040" s="122" t="s">
        <v>3474</v>
      </c>
      <c r="F2040" s="122" t="s">
        <v>3</v>
      </c>
      <c r="G2040" s="122">
        <v>1591518</v>
      </c>
      <c r="H2040" s="126"/>
      <c r="I2040" s="130" t="s">
        <v>5502</v>
      </c>
      <c r="J2040" s="126"/>
      <c r="K2040" s="126"/>
      <c r="L2040" s="126"/>
      <c r="M2040" s="126"/>
      <c r="N2040" s="216">
        <v>0</v>
      </c>
      <c r="O2040" s="216">
        <v>3056</v>
      </c>
      <c r="P2040" s="126" t="s">
        <v>1318</v>
      </c>
    </row>
    <row r="2041" spans="1:16" ht="51">
      <c r="A2041" s="126" t="s">
        <v>620</v>
      </c>
      <c r="B2041" s="126"/>
      <c r="C2041" s="127" t="s">
        <v>714</v>
      </c>
      <c r="D2041" s="121">
        <v>43126</v>
      </c>
      <c r="E2041" s="122" t="s">
        <v>3475</v>
      </c>
      <c r="F2041" s="122" t="s">
        <v>3</v>
      </c>
      <c r="G2041" s="122">
        <v>1591527</v>
      </c>
      <c r="H2041" s="126"/>
      <c r="I2041" s="130" t="s">
        <v>5503</v>
      </c>
      <c r="J2041" s="126"/>
      <c r="K2041" s="126"/>
      <c r="L2041" s="126"/>
      <c r="M2041" s="126"/>
      <c r="N2041" s="216">
        <v>0</v>
      </c>
      <c r="O2041" s="216">
        <v>535.5</v>
      </c>
      <c r="P2041" s="126" t="s">
        <v>1318</v>
      </c>
    </row>
    <row r="2042" spans="1:16" ht="51">
      <c r="A2042" s="126" t="s">
        <v>620</v>
      </c>
      <c r="B2042" s="126"/>
      <c r="C2042" s="127" t="s">
        <v>714</v>
      </c>
      <c r="D2042" s="121">
        <v>43126</v>
      </c>
      <c r="E2042" s="122" t="s">
        <v>3476</v>
      </c>
      <c r="F2042" s="122" t="s">
        <v>3</v>
      </c>
      <c r="G2042" s="122">
        <v>1591530</v>
      </c>
      <c r="H2042" s="126"/>
      <c r="I2042" s="130" t="s">
        <v>5504</v>
      </c>
      <c r="J2042" s="126"/>
      <c r="K2042" s="126"/>
      <c r="L2042" s="126"/>
      <c r="M2042" s="126"/>
      <c r="N2042" s="216">
        <v>0</v>
      </c>
      <c r="O2042" s="216">
        <v>2040.59</v>
      </c>
      <c r="P2042" s="126" t="s">
        <v>1318</v>
      </c>
    </row>
    <row r="2043" spans="1:16" ht="38.25">
      <c r="A2043" s="126">
        <v>526</v>
      </c>
      <c r="B2043" s="126"/>
      <c r="C2043" s="127" t="s">
        <v>847</v>
      </c>
      <c r="D2043" s="121">
        <v>43126</v>
      </c>
      <c r="E2043" s="122" t="s">
        <v>3477</v>
      </c>
      <c r="F2043" s="122" t="s">
        <v>3</v>
      </c>
      <c r="G2043" s="122">
        <v>1591554</v>
      </c>
      <c r="H2043" s="126"/>
      <c r="I2043" s="130" t="s">
        <v>5505</v>
      </c>
      <c r="J2043" s="126"/>
      <c r="K2043" s="126"/>
      <c r="L2043" s="126"/>
      <c r="M2043" s="126"/>
      <c r="N2043" s="216">
        <v>0</v>
      </c>
      <c r="O2043" s="216">
        <v>304</v>
      </c>
      <c r="P2043" s="126" t="s">
        <v>1318</v>
      </c>
    </row>
    <row r="2044" spans="1:16" ht="63.75">
      <c r="A2044" s="126">
        <v>512</v>
      </c>
      <c r="B2044" s="126"/>
      <c r="C2044" s="127" t="s">
        <v>841</v>
      </c>
      <c r="D2044" s="121">
        <v>43126</v>
      </c>
      <c r="E2044" s="122" t="s">
        <v>3478</v>
      </c>
      <c r="F2044" s="122" t="s">
        <v>3</v>
      </c>
      <c r="G2044" s="122">
        <v>1591556</v>
      </c>
      <c r="H2044" s="126"/>
      <c r="I2044" s="130" t="s">
        <v>5506</v>
      </c>
      <c r="J2044" s="126"/>
      <c r="K2044" s="126"/>
      <c r="L2044" s="126"/>
      <c r="M2044" s="126"/>
      <c r="N2044" s="216">
        <v>0</v>
      </c>
      <c r="O2044" s="216">
        <v>371</v>
      </c>
      <c r="P2044" s="126" t="s">
        <v>1318</v>
      </c>
    </row>
    <row r="2045" spans="1:16" ht="51">
      <c r="A2045" s="126">
        <v>526</v>
      </c>
      <c r="B2045" s="126"/>
      <c r="C2045" s="127" t="s">
        <v>847</v>
      </c>
      <c r="D2045" s="121">
        <v>43126</v>
      </c>
      <c r="E2045" s="122" t="s">
        <v>3479</v>
      </c>
      <c r="F2045" s="122" t="s">
        <v>3</v>
      </c>
      <c r="G2045" s="122">
        <v>1591564</v>
      </c>
      <c r="H2045" s="126"/>
      <c r="I2045" s="130" t="s">
        <v>5507</v>
      </c>
      <c r="J2045" s="126"/>
      <c r="K2045" s="126"/>
      <c r="L2045" s="126"/>
      <c r="M2045" s="126"/>
      <c r="N2045" s="216">
        <v>0</v>
      </c>
      <c r="O2045" s="216">
        <v>79.98</v>
      </c>
      <c r="P2045" s="126" t="s">
        <v>1318</v>
      </c>
    </row>
    <row r="2046" spans="1:16" ht="51">
      <c r="A2046" s="126">
        <v>41</v>
      </c>
      <c r="B2046" s="126"/>
      <c r="C2046" s="127" t="s">
        <v>698</v>
      </c>
      <c r="D2046" s="121">
        <v>43126</v>
      </c>
      <c r="E2046" s="122" t="s">
        <v>3480</v>
      </c>
      <c r="F2046" s="122" t="s">
        <v>3</v>
      </c>
      <c r="G2046" s="122">
        <v>1591580</v>
      </c>
      <c r="H2046" s="126"/>
      <c r="I2046" s="130" t="s">
        <v>5508</v>
      </c>
      <c r="J2046" s="126"/>
      <c r="K2046" s="126"/>
      <c r="L2046" s="126"/>
      <c r="M2046" s="126"/>
      <c r="N2046" s="216">
        <v>0</v>
      </c>
      <c r="O2046" s="216">
        <v>641.04</v>
      </c>
      <c r="P2046" s="126" t="s">
        <v>1318</v>
      </c>
    </row>
    <row r="2047" spans="1:16" ht="51">
      <c r="A2047" s="126">
        <v>46</v>
      </c>
      <c r="B2047" s="126"/>
      <c r="C2047" s="127" t="s">
        <v>699</v>
      </c>
      <c r="D2047" s="121">
        <v>43126</v>
      </c>
      <c r="E2047" s="122" t="s">
        <v>3481</v>
      </c>
      <c r="F2047" s="122" t="s">
        <v>3</v>
      </c>
      <c r="G2047" s="122">
        <v>1591584</v>
      </c>
      <c r="H2047" s="126"/>
      <c r="I2047" s="130" t="s">
        <v>5509</v>
      </c>
      <c r="J2047" s="126"/>
      <c r="K2047" s="126"/>
      <c r="L2047" s="126"/>
      <c r="M2047" s="126"/>
      <c r="N2047" s="216">
        <v>0</v>
      </c>
      <c r="O2047" s="216">
        <v>1575</v>
      </c>
      <c r="P2047" s="126" t="s">
        <v>1318</v>
      </c>
    </row>
    <row r="2048" spans="1:16" ht="51">
      <c r="A2048" s="126" t="s">
        <v>620</v>
      </c>
      <c r="B2048" s="126"/>
      <c r="C2048" s="127" t="s">
        <v>714</v>
      </c>
      <c r="D2048" s="121">
        <v>43126</v>
      </c>
      <c r="E2048" s="122" t="s">
        <v>3482</v>
      </c>
      <c r="F2048" s="122" t="s">
        <v>3</v>
      </c>
      <c r="G2048" s="122">
        <v>1591588</v>
      </c>
      <c r="H2048" s="126"/>
      <c r="I2048" s="130" t="s">
        <v>5510</v>
      </c>
      <c r="J2048" s="126"/>
      <c r="K2048" s="126"/>
      <c r="L2048" s="126"/>
      <c r="M2048" s="126"/>
      <c r="N2048" s="216">
        <v>0</v>
      </c>
      <c r="O2048" s="216">
        <v>266</v>
      </c>
      <c r="P2048" s="126" t="s">
        <v>1318</v>
      </c>
    </row>
    <row r="2049" spans="1:16" ht="51">
      <c r="A2049" s="126" t="s">
        <v>620</v>
      </c>
      <c r="B2049" s="126"/>
      <c r="C2049" s="127" t="s">
        <v>714</v>
      </c>
      <c r="D2049" s="121">
        <v>43126</v>
      </c>
      <c r="E2049" s="122" t="s">
        <v>3483</v>
      </c>
      <c r="F2049" s="122" t="s">
        <v>3</v>
      </c>
      <c r="G2049" s="122">
        <v>1591590</v>
      </c>
      <c r="H2049" s="126"/>
      <c r="I2049" s="130" t="s">
        <v>5511</v>
      </c>
      <c r="J2049" s="126"/>
      <c r="K2049" s="126"/>
      <c r="L2049" s="126"/>
      <c r="M2049" s="126"/>
      <c r="N2049" s="216">
        <v>0</v>
      </c>
      <c r="O2049" s="216">
        <v>676</v>
      </c>
      <c r="P2049" s="126" t="s">
        <v>1318</v>
      </c>
    </row>
    <row r="2050" spans="1:16" ht="63.75">
      <c r="A2050" s="126">
        <v>283</v>
      </c>
      <c r="B2050" s="126"/>
      <c r="C2050" s="127" t="s">
        <v>146</v>
      </c>
      <c r="D2050" s="121">
        <v>43126</v>
      </c>
      <c r="E2050" s="122" t="s">
        <v>3484</v>
      </c>
      <c r="F2050" s="122" t="s">
        <v>3</v>
      </c>
      <c r="G2050" s="122">
        <v>1591612</v>
      </c>
      <c r="H2050" s="126"/>
      <c r="I2050" s="130" t="s">
        <v>5512</v>
      </c>
      <c r="J2050" s="126"/>
      <c r="K2050" s="126"/>
      <c r="L2050" s="126"/>
      <c r="M2050" s="126"/>
      <c r="N2050" s="216">
        <v>0</v>
      </c>
      <c r="O2050" s="216">
        <v>742</v>
      </c>
      <c r="P2050" s="126" t="s">
        <v>1318</v>
      </c>
    </row>
    <row r="2051" spans="1:16" ht="51">
      <c r="A2051" s="126">
        <v>30</v>
      </c>
      <c r="B2051" s="126"/>
      <c r="C2051" s="127" t="s">
        <v>696</v>
      </c>
      <c r="D2051" s="121">
        <v>43126</v>
      </c>
      <c r="E2051" s="122" t="s">
        <v>3485</v>
      </c>
      <c r="F2051" s="122" t="s">
        <v>3</v>
      </c>
      <c r="G2051" s="122">
        <v>1591640</v>
      </c>
      <c r="H2051" s="126"/>
      <c r="I2051" s="130" t="s">
        <v>5513</v>
      </c>
      <c r="J2051" s="126"/>
      <c r="K2051" s="126"/>
      <c r="L2051" s="126"/>
      <c r="M2051" s="126"/>
      <c r="N2051" s="216">
        <v>0</v>
      </c>
      <c r="O2051" s="216">
        <v>341</v>
      </c>
      <c r="P2051" s="126" t="s">
        <v>1318</v>
      </c>
    </row>
    <row r="2052" spans="1:16" ht="63.75">
      <c r="A2052" s="126">
        <v>48</v>
      </c>
      <c r="B2052" s="126"/>
      <c r="C2052" s="127" t="s">
        <v>701</v>
      </c>
      <c r="D2052" s="121">
        <v>43126</v>
      </c>
      <c r="E2052" s="122" t="s">
        <v>3486</v>
      </c>
      <c r="F2052" s="122" t="s">
        <v>3</v>
      </c>
      <c r="G2052" s="122">
        <v>1591647</v>
      </c>
      <c r="H2052" s="126"/>
      <c r="I2052" s="130" t="s">
        <v>5514</v>
      </c>
      <c r="J2052" s="126"/>
      <c r="K2052" s="126"/>
      <c r="L2052" s="126"/>
      <c r="M2052" s="126"/>
      <c r="N2052" s="216">
        <v>0</v>
      </c>
      <c r="O2052" s="216">
        <v>1195</v>
      </c>
      <c r="P2052" s="126" t="s">
        <v>1318</v>
      </c>
    </row>
    <row r="2053" spans="1:16" ht="51">
      <c r="A2053" s="126">
        <v>52</v>
      </c>
      <c r="B2053" s="126"/>
      <c r="C2053" s="127" t="s">
        <v>704</v>
      </c>
      <c r="D2053" s="121">
        <v>43126</v>
      </c>
      <c r="E2053" s="122" t="s">
        <v>3487</v>
      </c>
      <c r="F2053" s="122" t="s">
        <v>3</v>
      </c>
      <c r="G2053" s="122">
        <v>1591656</v>
      </c>
      <c r="H2053" s="126"/>
      <c r="I2053" s="130" t="s">
        <v>5515</v>
      </c>
      <c r="J2053" s="126"/>
      <c r="K2053" s="126"/>
      <c r="L2053" s="126"/>
      <c r="M2053" s="126"/>
      <c r="N2053" s="216">
        <v>0</v>
      </c>
      <c r="O2053" s="216">
        <v>14</v>
      </c>
      <c r="P2053" s="126" t="s">
        <v>1318</v>
      </c>
    </row>
    <row r="2054" spans="1:16" ht="51">
      <c r="A2054" s="126" t="s">
        <v>620</v>
      </c>
      <c r="B2054" s="126"/>
      <c r="C2054" s="127" t="s">
        <v>714</v>
      </c>
      <c r="D2054" s="121">
        <v>43126</v>
      </c>
      <c r="E2054" s="122" t="s">
        <v>3488</v>
      </c>
      <c r="F2054" s="122" t="s">
        <v>3</v>
      </c>
      <c r="G2054" s="122">
        <v>1591679</v>
      </c>
      <c r="H2054" s="126"/>
      <c r="I2054" s="130" t="s">
        <v>5516</v>
      </c>
      <c r="J2054" s="126"/>
      <c r="K2054" s="126"/>
      <c r="L2054" s="126"/>
      <c r="M2054" s="126"/>
      <c r="N2054" s="216">
        <v>0</v>
      </c>
      <c r="O2054" s="216">
        <v>10820.59</v>
      </c>
      <c r="P2054" s="126" t="s">
        <v>1318</v>
      </c>
    </row>
    <row r="2055" spans="1:16" ht="51">
      <c r="A2055" s="126">
        <v>223</v>
      </c>
      <c r="B2055" s="126"/>
      <c r="C2055" s="127" t="s">
        <v>766</v>
      </c>
      <c r="D2055" s="121">
        <v>43126</v>
      </c>
      <c r="E2055" s="122" t="s">
        <v>3489</v>
      </c>
      <c r="F2055" s="122" t="s">
        <v>3</v>
      </c>
      <c r="G2055" s="122">
        <v>1591685</v>
      </c>
      <c r="H2055" s="126"/>
      <c r="I2055" s="130" t="s">
        <v>5517</v>
      </c>
      <c r="J2055" s="126"/>
      <c r="K2055" s="126"/>
      <c r="L2055" s="126"/>
      <c r="M2055" s="126"/>
      <c r="N2055" s="216">
        <v>0</v>
      </c>
      <c r="O2055" s="216">
        <v>339</v>
      </c>
      <c r="P2055" s="126" t="s">
        <v>1318</v>
      </c>
    </row>
    <row r="2056" spans="1:16" ht="51">
      <c r="A2056" s="126" t="s">
        <v>620</v>
      </c>
      <c r="B2056" s="126"/>
      <c r="C2056" s="127" t="s">
        <v>714</v>
      </c>
      <c r="D2056" s="121">
        <v>43126</v>
      </c>
      <c r="E2056" s="122" t="s">
        <v>3490</v>
      </c>
      <c r="F2056" s="122" t="s">
        <v>3</v>
      </c>
      <c r="G2056" s="122">
        <v>1591686</v>
      </c>
      <c r="H2056" s="126"/>
      <c r="I2056" s="130" t="s">
        <v>5518</v>
      </c>
      <c r="J2056" s="126"/>
      <c r="K2056" s="126"/>
      <c r="L2056" s="126"/>
      <c r="M2056" s="126"/>
      <c r="N2056" s="216">
        <v>0</v>
      </c>
      <c r="O2056" s="216">
        <v>2000</v>
      </c>
      <c r="P2056" s="126" t="s">
        <v>1318</v>
      </c>
    </row>
    <row r="2057" spans="1:16" ht="51">
      <c r="A2057" s="126">
        <v>283</v>
      </c>
      <c r="B2057" s="126"/>
      <c r="C2057" s="127" t="s">
        <v>146</v>
      </c>
      <c r="D2057" s="121">
        <v>43129</v>
      </c>
      <c r="E2057" s="122" t="s">
        <v>3491</v>
      </c>
      <c r="F2057" s="122" t="s">
        <v>3</v>
      </c>
      <c r="G2057" s="122">
        <v>1591857</v>
      </c>
      <c r="H2057" s="126"/>
      <c r="I2057" s="130" t="s">
        <v>5519</v>
      </c>
      <c r="J2057" s="126"/>
      <c r="K2057" s="126"/>
      <c r="L2057" s="126"/>
      <c r="M2057" s="126"/>
      <c r="N2057" s="216">
        <v>0</v>
      </c>
      <c r="O2057" s="216">
        <v>70</v>
      </c>
      <c r="P2057" s="126" t="s">
        <v>1318</v>
      </c>
    </row>
    <row r="2058" spans="1:16" ht="51">
      <c r="A2058" s="126">
        <v>523</v>
      </c>
      <c r="B2058" s="126"/>
      <c r="C2058" s="127" t="s">
        <v>846</v>
      </c>
      <c r="D2058" s="121">
        <v>43129</v>
      </c>
      <c r="E2058" s="122" t="s">
        <v>3492</v>
      </c>
      <c r="F2058" s="122" t="s">
        <v>3</v>
      </c>
      <c r="G2058" s="122">
        <v>1591859</v>
      </c>
      <c r="H2058" s="126"/>
      <c r="I2058" s="130" t="s">
        <v>5520</v>
      </c>
      <c r="J2058" s="126"/>
      <c r="K2058" s="126"/>
      <c r="L2058" s="126"/>
      <c r="M2058" s="126"/>
      <c r="N2058" s="216">
        <v>0</v>
      </c>
      <c r="O2058" s="216">
        <v>1709</v>
      </c>
      <c r="P2058" s="126" t="s">
        <v>1318</v>
      </c>
    </row>
    <row r="2059" spans="1:16" ht="51">
      <c r="A2059" s="126">
        <v>660</v>
      </c>
      <c r="B2059" s="126"/>
      <c r="C2059" s="127" t="s">
        <v>234</v>
      </c>
      <c r="D2059" s="121">
        <v>43129</v>
      </c>
      <c r="E2059" s="122" t="s">
        <v>3493</v>
      </c>
      <c r="F2059" s="122" t="s">
        <v>3</v>
      </c>
      <c r="G2059" s="122">
        <v>1591891</v>
      </c>
      <c r="H2059" s="126"/>
      <c r="I2059" s="130" t="s">
        <v>5521</v>
      </c>
      <c r="J2059" s="126"/>
      <c r="K2059" s="126"/>
      <c r="L2059" s="126"/>
      <c r="M2059" s="126"/>
      <c r="N2059" s="216">
        <v>0</v>
      </c>
      <c r="O2059" s="216">
        <v>2259</v>
      </c>
      <c r="P2059" s="126" t="s">
        <v>1318</v>
      </c>
    </row>
    <row r="2060" spans="1:16" ht="63.75">
      <c r="A2060" s="126">
        <v>660</v>
      </c>
      <c r="B2060" s="126"/>
      <c r="C2060" s="127" t="s">
        <v>234</v>
      </c>
      <c r="D2060" s="121">
        <v>43129</v>
      </c>
      <c r="E2060" s="122" t="s">
        <v>3494</v>
      </c>
      <c r="F2060" s="122" t="s">
        <v>3</v>
      </c>
      <c r="G2060" s="122">
        <v>1591894</v>
      </c>
      <c r="H2060" s="126"/>
      <c r="I2060" s="130" t="s">
        <v>5522</v>
      </c>
      <c r="J2060" s="126"/>
      <c r="K2060" s="126"/>
      <c r="L2060" s="126"/>
      <c r="M2060" s="126"/>
      <c r="N2060" s="216">
        <v>0</v>
      </c>
      <c r="O2060" s="216">
        <v>27</v>
      </c>
      <c r="P2060" s="126" t="s">
        <v>1318</v>
      </c>
    </row>
    <row r="2061" spans="1:16" ht="63.75">
      <c r="A2061" s="126">
        <v>660</v>
      </c>
      <c r="B2061" s="126"/>
      <c r="C2061" s="127" t="s">
        <v>234</v>
      </c>
      <c r="D2061" s="121">
        <v>43129</v>
      </c>
      <c r="E2061" s="122" t="s">
        <v>3495</v>
      </c>
      <c r="F2061" s="122" t="s">
        <v>3</v>
      </c>
      <c r="G2061" s="122">
        <v>1591898</v>
      </c>
      <c r="H2061" s="126"/>
      <c r="I2061" s="130" t="s">
        <v>5523</v>
      </c>
      <c r="J2061" s="126"/>
      <c r="K2061" s="126"/>
      <c r="L2061" s="126"/>
      <c r="M2061" s="126"/>
      <c r="N2061" s="216">
        <v>0</v>
      </c>
      <c r="O2061" s="216">
        <v>2416.3000000000002</v>
      </c>
      <c r="P2061" s="126" t="s">
        <v>1318</v>
      </c>
    </row>
    <row r="2062" spans="1:16" ht="51">
      <c r="A2062" s="126" t="s">
        <v>620</v>
      </c>
      <c r="B2062" s="126"/>
      <c r="C2062" s="127" t="s">
        <v>714</v>
      </c>
      <c r="D2062" s="121">
        <v>43129</v>
      </c>
      <c r="E2062" s="122" t="s">
        <v>3496</v>
      </c>
      <c r="F2062" s="122" t="s">
        <v>3</v>
      </c>
      <c r="G2062" s="122">
        <v>1591902</v>
      </c>
      <c r="H2062" s="126"/>
      <c r="I2062" s="130" t="s">
        <v>5524</v>
      </c>
      <c r="J2062" s="126"/>
      <c r="K2062" s="126"/>
      <c r="L2062" s="126"/>
      <c r="M2062" s="126"/>
      <c r="N2062" s="216">
        <v>0</v>
      </c>
      <c r="O2062" s="216">
        <v>280.66000000000003</v>
      </c>
      <c r="P2062" s="126" t="s">
        <v>1318</v>
      </c>
    </row>
    <row r="2063" spans="1:16" ht="51">
      <c r="A2063" s="126" t="s">
        <v>620</v>
      </c>
      <c r="B2063" s="126"/>
      <c r="C2063" s="127" t="s">
        <v>714</v>
      </c>
      <c r="D2063" s="121">
        <v>43129</v>
      </c>
      <c r="E2063" s="122" t="s">
        <v>3497</v>
      </c>
      <c r="F2063" s="122" t="s">
        <v>3</v>
      </c>
      <c r="G2063" s="122">
        <v>1591903</v>
      </c>
      <c r="H2063" s="126"/>
      <c r="I2063" s="130" t="s">
        <v>5525</v>
      </c>
      <c r="J2063" s="126"/>
      <c r="K2063" s="126"/>
      <c r="L2063" s="126"/>
      <c r="M2063" s="126"/>
      <c r="N2063" s="216">
        <v>0</v>
      </c>
      <c r="O2063" s="216">
        <v>15546.28</v>
      </c>
      <c r="P2063" s="126" t="s">
        <v>1318</v>
      </c>
    </row>
    <row r="2064" spans="1:16" ht="63.75">
      <c r="A2064" s="126">
        <v>591</v>
      </c>
      <c r="B2064" s="126"/>
      <c r="C2064" s="127" t="s">
        <v>862</v>
      </c>
      <c r="D2064" s="121">
        <v>43129</v>
      </c>
      <c r="E2064" s="122" t="s">
        <v>3498</v>
      </c>
      <c r="F2064" s="122" t="s">
        <v>3</v>
      </c>
      <c r="G2064" s="122">
        <v>1591968</v>
      </c>
      <c r="H2064" s="126"/>
      <c r="I2064" s="130" t="s">
        <v>5526</v>
      </c>
      <c r="J2064" s="126"/>
      <c r="K2064" s="126"/>
      <c r="L2064" s="126"/>
      <c r="M2064" s="126"/>
      <c r="N2064" s="216">
        <v>0</v>
      </c>
      <c r="O2064" s="216">
        <v>835</v>
      </c>
      <c r="P2064" s="126" t="s">
        <v>1318</v>
      </c>
    </row>
    <row r="2065" spans="1:16" ht="51">
      <c r="A2065" s="126">
        <v>670</v>
      </c>
      <c r="B2065" s="126"/>
      <c r="C2065" s="127" t="s">
        <v>236</v>
      </c>
      <c r="D2065" s="121">
        <v>43129</v>
      </c>
      <c r="E2065" s="122" t="s">
        <v>3499</v>
      </c>
      <c r="F2065" s="122" t="s">
        <v>3</v>
      </c>
      <c r="G2065" s="122">
        <v>1591971</v>
      </c>
      <c r="H2065" s="126"/>
      <c r="I2065" s="130" t="s">
        <v>5527</v>
      </c>
      <c r="J2065" s="126"/>
      <c r="K2065" s="126"/>
      <c r="L2065" s="126"/>
      <c r="M2065" s="126"/>
      <c r="N2065" s="216">
        <v>0</v>
      </c>
      <c r="O2065" s="216">
        <v>5575</v>
      </c>
      <c r="P2065" s="126" t="s">
        <v>1318</v>
      </c>
    </row>
    <row r="2066" spans="1:16" ht="51">
      <c r="A2066" s="126">
        <v>578</v>
      </c>
      <c r="B2066" s="126"/>
      <c r="C2066" s="127" t="s">
        <v>854</v>
      </c>
      <c r="D2066" s="121">
        <v>43129</v>
      </c>
      <c r="E2066" s="122" t="s">
        <v>3500</v>
      </c>
      <c r="F2066" s="122" t="s">
        <v>3</v>
      </c>
      <c r="G2066" s="122">
        <v>1591976</v>
      </c>
      <c r="H2066" s="126"/>
      <c r="I2066" s="130" t="s">
        <v>5528</v>
      </c>
      <c r="J2066" s="126"/>
      <c r="K2066" s="126"/>
      <c r="L2066" s="126"/>
      <c r="M2066" s="126"/>
      <c r="N2066" s="216">
        <v>0</v>
      </c>
      <c r="O2066" s="216">
        <v>3050</v>
      </c>
      <c r="P2066" s="126" t="s">
        <v>1318</v>
      </c>
    </row>
    <row r="2067" spans="1:16" ht="51">
      <c r="A2067" s="126">
        <v>578</v>
      </c>
      <c r="B2067" s="126"/>
      <c r="C2067" s="127" t="s">
        <v>854</v>
      </c>
      <c r="D2067" s="121">
        <v>43129</v>
      </c>
      <c r="E2067" s="122" t="s">
        <v>3501</v>
      </c>
      <c r="F2067" s="122" t="s">
        <v>3</v>
      </c>
      <c r="G2067" s="122">
        <v>1591977</v>
      </c>
      <c r="H2067" s="126"/>
      <c r="I2067" s="130" t="s">
        <v>5529</v>
      </c>
      <c r="J2067" s="126"/>
      <c r="K2067" s="126"/>
      <c r="L2067" s="126"/>
      <c r="M2067" s="126"/>
      <c r="N2067" s="216">
        <v>0</v>
      </c>
      <c r="O2067" s="216">
        <v>30435.14</v>
      </c>
      <c r="P2067" s="126" t="s">
        <v>1318</v>
      </c>
    </row>
    <row r="2068" spans="1:16" ht="51">
      <c r="A2068" s="126">
        <v>578</v>
      </c>
      <c r="B2068" s="126"/>
      <c r="C2068" s="127" t="s">
        <v>854</v>
      </c>
      <c r="D2068" s="121">
        <v>43129</v>
      </c>
      <c r="E2068" s="122" t="s">
        <v>3502</v>
      </c>
      <c r="F2068" s="122" t="s">
        <v>3</v>
      </c>
      <c r="G2068" s="122">
        <v>1591979</v>
      </c>
      <c r="H2068" s="126"/>
      <c r="I2068" s="130" t="s">
        <v>5530</v>
      </c>
      <c r="J2068" s="126"/>
      <c r="K2068" s="126"/>
      <c r="L2068" s="126"/>
      <c r="M2068" s="126"/>
      <c r="N2068" s="216">
        <v>0</v>
      </c>
      <c r="O2068" s="216">
        <v>15574.78</v>
      </c>
      <c r="P2068" s="126" t="s">
        <v>1318</v>
      </c>
    </row>
    <row r="2069" spans="1:16" ht="51">
      <c r="A2069" s="126">
        <v>578</v>
      </c>
      <c r="B2069" s="126"/>
      <c r="C2069" s="127" t="s">
        <v>854</v>
      </c>
      <c r="D2069" s="121">
        <v>43129</v>
      </c>
      <c r="E2069" s="122" t="s">
        <v>3503</v>
      </c>
      <c r="F2069" s="122" t="s">
        <v>3</v>
      </c>
      <c r="G2069" s="122">
        <v>1591982</v>
      </c>
      <c r="H2069" s="126"/>
      <c r="I2069" s="130" t="s">
        <v>5531</v>
      </c>
      <c r="J2069" s="126"/>
      <c r="K2069" s="126"/>
      <c r="L2069" s="126"/>
      <c r="M2069" s="126"/>
      <c r="N2069" s="216">
        <v>0</v>
      </c>
      <c r="O2069" s="216">
        <v>1704</v>
      </c>
      <c r="P2069" s="126" t="s">
        <v>1318</v>
      </c>
    </row>
    <row r="2070" spans="1:16" ht="51">
      <c r="A2070" s="126">
        <v>578</v>
      </c>
      <c r="B2070" s="126"/>
      <c r="C2070" s="127" t="s">
        <v>854</v>
      </c>
      <c r="D2070" s="121">
        <v>43129</v>
      </c>
      <c r="E2070" s="122" t="s">
        <v>3504</v>
      </c>
      <c r="F2070" s="122" t="s">
        <v>3</v>
      </c>
      <c r="G2070" s="122">
        <v>1591983</v>
      </c>
      <c r="H2070" s="126"/>
      <c r="I2070" s="130" t="s">
        <v>5532</v>
      </c>
      <c r="J2070" s="126"/>
      <c r="K2070" s="126"/>
      <c r="L2070" s="126"/>
      <c r="M2070" s="126"/>
      <c r="N2070" s="216">
        <v>0</v>
      </c>
      <c r="O2070" s="216">
        <v>2123.54</v>
      </c>
      <c r="P2070" s="126" t="s">
        <v>1318</v>
      </c>
    </row>
    <row r="2071" spans="1:16" ht="51">
      <c r="A2071" s="126">
        <v>578</v>
      </c>
      <c r="B2071" s="126"/>
      <c r="C2071" s="127" t="s">
        <v>854</v>
      </c>
      <c r="D2071" s="121">
        <v>43129</v>
      </c>
      <c r="E2071" s="122" t="s">
        <v>3505</v>
      </c>
      <c r="F2071" s="122" t="s">
        <v>3</v>
      </c>
      <c r="G2071" s="122">
        <v>1591985</v>
      </c>
      <c r="H2071" s="126"/>
      <c r="I2071" s="130" t="s">
        <v>5533</v>
      </c>
      <c r="J2071" s="126"/>
      <c r="K2071" s="126"/>
      <c r="L2071" s="126"/>
      <c r="M2071" s="126"/>
      <c r="N2071" s="216">
        <v>0</v>
      </c>
      <c r="O2071" s="216">
        <v>7000</v>
      </c>
      <c r="P2071" s="126" t="s">
        <v>1318</v>
      </c>
    </row>
    <row r="2072" spans="1:16" ht="51">
      <c r="A2072" s="126">
        <v>578</v>
      </c>
      <c r="B2072" s="126"/>
      <c r="C2072" s="127" t="s">
        <v>854</v>
      </c>
      <c r="D2072" s="121">
        <v>43129</v>
      </c>
      <c r="E2072" s="122" t="s">
        <v>3506</v>
      </c>
      <c r="F2072" s="122" t="s">
        <v>3</v>
      </c>
      <c r="G2072" s="122">
        <v>1591987</v>
      </c>
      <c r="H2072" s="126"/>
      <c r="I2072" s="130" t="s">
        <v>5534</v>
      </c>
      <c r="J2072" s="126"/>
      <c r="K2072" s="126"/>
      <c r="L2072" s="126"/>
      <c r="M2072" s="126"/>
      <c r="N2072" s="216">
        <v>0</v>
      </c>
      <c r="O2072" s="216">
        <v>2035.1</v>
      </c>
      <c r="P2072" s="126" t="s">
        <v>1318</v>
      </c>
    </row>
    <row r="2073" spans="1:16" ht="51">
      <c r="A2073" s="126">
        <v>578</v>
      </c>
      <c r="B2073" s="126"/>
      <c r="C2073" s="127" t="s">
        <v>854</v>
      </c>
      <c r="D2073" s="121">
        <v>43129</v>
      </c>
      <c r="E2073" s="122" t="s">
        <v>3507</v>
      </c>
      <c r="F2073" s="122" t="s">
        <v>3</v>
      </c>
      <c r="G2073" s="122">
        <v>1591991</v>
      </c>
      <c r="H2073" s="126"/>
      <c r="I2073" s="130" t="s">
        <v>5535</v>
      </c>
      <c r="J2073" s="126"/>
      <c r="K2073" s="126"/>
      <c r="L2073" s="126"/>
      <c r="M2073" s="126"/>
      <c r="N2073" s="216">
        <v>0</v>
      </c>
      <c r="O2073" s="216">
        <v>21954.15</v>
      </c>
      <c r="P2073" s="126" t="s">
        <v>1318</v>
      </c>
    </row>
    <row r="2074" spans="1:16" ht="51">
      <c r="A2074" s="126">
        <v>578</v>
      </c>
      <c r="B2074" s="126"/>
      <c r="C2074" s="127" t="s">
        <v>854</v>
      </c>
      <c r="D2074" s="121">
        <v>43129</v>
      </c>
      <c r="E2074" s="122" t="s">
        <v>3508</v>
      </c>
      <c r="F2074" s="122" t="s">
        <v>3</v>
      </c>
      <c r="G2074" s="122">
        <v>1591992</v>
      </c>
      <c r="H2074" s="126"/>
      <c r="I2074" s="130" t="s">
        <v>5536</v>
      </c>
      <c r="J2074" s="126"/>
      <c r="K2074" s="126"/>
      <c r="L2074" s="126"/>
      <c r="M2074" s="126"/>
      <c r="N2074" s="216">
        <v>0</v>
      </c>
      <c r="O2074" s="216">
        <v>229.7</v>
      </c>
      <c r="P2074" s="126" t="s">
        <v>1318</v>
      </c>
    </row>
    <row r="2075" spans="1:16" ht="51">
      <c r="A2075" s="126">
        <v>578</v>
      </c>
      <c r="B2075" s="126"/>
      <c r="C2075" s="127" t="s">
        <v>854</v>
      </c>
      <c r="D2075" s="121">
        <v>43129</v>
      </c>
      <c r="E2075" s="122" t="s">
        <v>3509</v>
      </c>
      <c r="F2075" s="122" t="s">
        <v>3</v>
      </c>
      <c r="G2075" s="122">
        <v>1591993</v>
      </c>
      <c r="H2075" s="126"/>
      <c r="I2075" s="130" t="s">
        <v>5537</v>
      </c>
      <c r="J2075" s="126"/>
      <c r="K2075" s="126"/>
      <c r="L2075" s="126"/>
      <c r="M2075" s="126"/>
      <c r="N2075" s="216">
        <v>0</v>
      </c>
      <c r="O2075" s="216">
        <v>896.68</v>
      </c>
      <c r="P2075" s="126" t="s">
        <v>1318</v>
      </c>
    </row>
    <row r="2076" spans="1:16" ht="51">
      <c r="A2076" s="126">
        <v>578</v>
      </c>
      <c r="B2076" s="126"/>
      <c r="C2076" s="127" t="s">
        <v>854</v>
      </c>
      <c r="D2076" s="121">
        <v>43129</v>
      </c>
      <c r="E2076" s="122" t="s">
        <v>3510</v>
      </c>
      <c r="F2076" s="122" t="s">
        <v>3</v>
      </c>
      <c r="G2076" s="122">
        <v>1591995</v>
      </c>
      <c r="H2076" s="126"/>
      <c r="I2076" s="130" t="s">
        <v>5538</v>
      </c>
      <c r="J2076" s="126"/>
      <c r="K2076" s="126"/>
      <c r="L2076" s="126"/>
      <c r="M2076" s="126"/>
      <c r="N2076" s="216">
        <v>0</v>
      </c>
      <c r="O2076" s="216">
        <v>133.99</v>
      </c>
      <c r="P2076" s="126" t="s">
        <v>1318</v>
      </c>
    </row>
    <row r="2077" spans="1:16" ht="63.75">
      <c r="A2077" s="126" t="s">
        <v>620</v>
      </c>
      <c r="B2077" s="126"/>
      <c r="C2077" s="127" t="s">
        <v>714</v>
      </c>
      <c r="D2077" s="121">
        <v>43129</v>
      </c>
      <c r="E2077" s="122" t="s">
        <v>3511</v>
      </c>
      <c r="F2077" s="122" t="s">
        <v>3</v>
      </c>
      <c r="G2077" s="122">
        <v>1591843</v>
      </c>
      <c r="H2077" s="126"/>
      <c r="I2077" s="130" t="s">
        <v>5539</v>
      </c>
      <c r="J2077" s="126"/>
      <c r="K2077" s="126"/>
      <c r="L2077" s="126"/>
      <c r="M2077" s="126"/>
      <c r="N2077" s="216">
        <v>0</v>
      </c>
      <c r="O2077" s="216">
        <v>105.83</v>
      </c>
      <c r="P2077" s="126" t="s">
        <v>1318</v>
      </c>
    </row>
    <row r="2078" spans="1:16" ht="51">
      <c r="A2078" s="126" t="s">
        <v>620</v>
      </c>
      <c r="B2078" s="126"/>
      <c r="C2078" s="127" t="s">
        <v>714</v>
      </c>
      <c r="D2078" s="121">
        <v>43129</v>
      </c>
      <c r="E2078" s="122" t="s">
        <v>3512</v>
      </c>
      <c r="F2078" s="122" t="s">
        <v>3</v>
      </c>
      <c r="G2078" s="122">
        <v>1591846</v>
      </c>
      <c r="H2078" s="126"/>
      <c r="I2078" s="130" t="s">
        <v>1377</v>
      </c>
      <c r="J2078" s="126"/>
      <c r="K2078" s="126"/>
      <c r="L2078" s="126"/>
      <c r="M2078" s="126"/>
      <c r="N2078" s="216">
        <v>0</v>
      </c>
      <c r="O2078" s="216">
        <v>545</v>
      </c>
      <c r="P2078" s="126" t="s">
        <v>1318</v>
      </c>
    </row>
    <row r="2079" spans="1:16" ht="51">
      <c r="A2079" s="126" t="s">
        <v>620</v>
      </c>
      <c r="B2079" s="126"/>
      <c r="C2079" s="127" t="s">
        <v>714</v>
      </c>
      <c r="D2079" s="121">
        <v>43129</v>
      </c>
      <c r="E2079" s="122" t="s">
        <v>3513</v>
      </c>
      <c r="F2079" s="122" t="s">
        <v>3</v>
      </c>
      <c r="G2079" s="122">
        <v>1591875</v>
      </c>
      <c r="H2079" s="126"/>
      <c r="I2079" s="130" t="s">
        <v>5540</v>
      </c>
      <c r="J2079" s="126"/>
      <c r="K2079" s="126"/>
      <c r="L2079" s="126"/>
      <c r="M2079" s="126"/>
      <c r="N2079" s="216">
        <v>0</v>
      </c>
      <c r="O2079" s="216">
        <v>212</v>
      </c>
      <c r="P2079" s="126" t="s">
        <v>1318</v>
      </c>
    </row>
    <row r="2080" spans="1:16" ht="51">
      <c r="A2080" s="126" t="s">
        <v>620</v>
      </c>
      <c r="B2080" s="126"/>
      <c r="C2080" s="127" t="s">
        <v>714</v>
      </c>
      <c r="D2080" s="121">
        <v>43129</v>
      </c>
      <c r="E2080" s="122" t="s">
        <v>3514</v>
      </c>
      <c r="F2080" s="122" t="s">
        <v>3</v>
      </c>
      <c r="G2080" s="122">
        <v>1591877</v>
      </c>
      <c r="H2080" s="126"/>
      <c r="I2080" s="130" t="s">
        <v>5541</v>
      </c>
      <c r="J2080" s="126"/>
      <c r="K2080" s="126"/>
      <c r="L2080" s="126"/>
      <c r="M2080" s="126"/>
      <c r="N2080" s="216">
        <v>0</v>
      </c>
      <c r="O2080" s="216">
        <v>236</v>
      </c>
      <c r="P2080" s="126" t="s">
        <v>1318</v>
      </c>
    </row>
    <row r="2081" spans="1:16" ht="51">
      <c r="A2081" s="126" t="s">
        <v>620</v>
      </c>
      <c r="B2081" s="126"/>
      <c r="C2081" s="127" t="s">
        <v>714</v>
      </c>
      <c r="D2081" s="121">
        <v>43129</v>
      </c>
      <c r="E2081" s="122" t="s">
        <v>3515</v>
      </c>
      <c r="F2081" s="122" t="s">
        <v>3</v>
      </c>
      <c r="G2081" s="122">
        <v>1591879</v>
      </c>
      <c r="H2081" s="126"/>
      <c r="I2081" s="130" t="s">
        <v>5542</v>
      </c>
      <c r="J2081" s="126"/>
      <c r="K2081" s="126"/>
      <c r="L2081" s="126"/>
      <c r="M2081" s="126"/>
      <c r="N2081" s="216">
        <v>0</v>
      </c>
      <c r="O2081" s="216">
        <v>212</v>
      </c>
      <c r="P2081" s="126" t="s">
        <v>1318</v>
      </c>
    </row>
    <row r="2082" spans="1:16" ht="38.25">
      <c r="A2082" s="126">
        <v>70</v>
      </c>
      <c r="B2082" s="126"/>
      <c r="C2082" s="127" t="s">
        <v>706</v>
      </c>
      <c r="D2082" s="121">
        <v>43129</v>
      </c>
      <c r="E2082" s="122" t="s">
        <v>3516</v>
      </c>
      <c r="F2082" s="122" t="s">
        <v>3</v>
      </c>
      <c r="G2082" s="122">
        <v>1591886</v>
      </c>
      <c r="H2082" s="126"/>
      <c r="I2082" s="130" t="s">
        <v>5543</v>
      </c>
      <c r="J2082" s="126"/>
      <c r="K2082" s="126"/>
      <c r="L2082" s="126"/>
      <c r="M2082" s="126"/>
      <c r="N2082" s="216">
        <v>0</v>
      </c>
      <c r="O2082" s="216">
        <v>433.48</v>
      </c>
      <c r="P2082" s="126" t="s">
        <v>1318</v>
      </c>
    </row>
    <row r="2083" spans="1:16" ht="51">
      <c r="A2083" s="126" t="s">
        <v>620</v>
      </c>
      <c r="B2083" s="126"/>
      <c r="C2083" s="127" t="s">
        <v>714</v>
      </c>
      <c r="D2083" s="121">
        <v>43129</v>
      </c>
      <c r="E2083" s="122" t="s">
        <v>3517</v>
      </c>
      <c r="F2083" s="122" t="s">
        <v>3</v>
      </c>
      <c r="G2083" s="122">
        <v>1591905</v>
      </c>
      <c r="H2083" s="126"/>
      <c r="I2083" s="130" t="s">
        <v>5544</v>
      </c>
      <c r="J2083" s="126"/>
      <c r="K2083" s="126"/>
      <c r="L2083" s="126"/>
      <c r="M2083" s="126"/>
      <c r="N2083" s="216">
        <v>0</v>
      </c>
      <c r="O2083" s="216">
        <v>798</v>
      </c>
      <c r="P2083" s="126" t="s">
        <v>1318</v>
      </c>
    </row>
    <row r="2084" spans="1:16" ht="51">
      <c r="A2084" s="126" t="s">
        <v>620</v>
      </c>
      <c r="B2084" s="126"/>
      <c r="C2084" s="127" t="s">
        <v>714</v>
      </c>
      <c r="D2084" s="121">
        <v>43129</v>
      </c>
      <c r="E2084" s="122" t="s">
        <v>3518</v>
      </c>
      <c r="F2084" s="122" t="s">
        <v>3</v>
      </c>
      <c r="G2084" s="122">
        <v>1591915</v>
      </c>
      <c r="H2084" s="126"/>
      <c r="I2084" s="130" t="s">
        <v>5545</v>
      </c>
      <c r="J2084" s="126"/>
      <c r="K2084" s="126"/>
      <c r="L2084" s="126"/>
      <c r="M2084" s="126"/>
      <c r="N2084" s="216">
        <v>0</v>
      </c>
      <c r="O2084" s="216">
        <v>479.9</v>
      </c>
      <c r="P2084" s="126" t="s">
        <v>1318</v>
      </c>
    </row>
    <row r="2085" spans="1:16" ht="51">
      <c r="A2085" s="126" t="s">
        <v>620</v>
      </c>
      <c r="B2085" s="126"/>
      <c r="C2085" s="127" t="s">
        <v>714</v>
      </c>
      <c r="D2085" s="121">
        <v>43129</v>
      </c>
      <c r="E2085" s="122" t="s">
        <v>3519</v>
      </c>
      <c r="F2085" s="122" t="s">
        <v>3</v>
      </c>
      <c r="G2085" s="122">
        <v>1591921</v>
      </c>
      <c r="H2085" s="126"/>
      <c r="I2085" s="130" t="s">
        <v>1425</v>
      </c>
      <c r="J2085" s="126"/>
      <c r="K2085" s="126"/>
      <c r="L2085" s="126"/>
      <c r="M2085" s="126"/>
      <c r="N2085" s="216">
        <v>0</v>
      </c>
      <c r="O2085" s="216">
        <v>1476.96</v>
      </c>
      <c r="P2085" s="126" t="s">
        <v>1318</v>
      </c>
    </row>
    <row r="2086" spans="1:16" ht="51">
      <c r="A2086" s="126" t="s">
        <v>620</v>
      </c>
      <c r="B2086" s="126"/>
      <c r="C2086" s="127" t="s">
        <v>714</v>
      </c>
      <c r="D2086" s="121">
        <v>43129</v>
      </c>
      <c r="E2086" s="122" t="s">
        <v>3520</v>
      </c>
      <c r="F2086" s="122" t="s">
        <v>3</v>
      </c>
      <c r="G2086" s="122">
        <v>1591926</v>
      </c>
      <c r="H2086" s="126"/>
      <c r="I2086" s="130" t="s">
        <v>5546</v>
      </c>
      <c r="J2086" s="126"/>
      <c r="K2086" s="126"/>
      <c r="L2086" s="126"/>
      <c r="M2086" s="126"/>
      <c r="N2086" s="216">
        <v>0</v>
      </c>
      <c r="O2086" s="216">
        <v>374</v>
      </c>
      <c r="P2086" s="126" t="s">
        <v>1318</v>
      </c>
    </row>
    <row r="2087" spans="1:16" ht="51">
      <c r="A2087" s="126">
        <v>203</v>
      </c>
      <c r="B2087" s="126"/>
      <c r="C2087" s="127" t="s">
        <v>758</v>
      </c>
      <c r="D2087" s="121">
        <v>43129</v>
      </c>
      <c r="E2087" s="122" t="s">
        <v>3521</v>
      </c>
      <c r="F2087" s="122" t="s">
        <v>3</v>
      </c>
      <c r="G2087" s="122">
        <v>1591936</v>
      </c>
      <c r="H2087" s="126"/>
      <c r="I2087" s="130" t="s">
        <v>5547</v>
      </c>
      <c r="J2087" s="126"/>
      <c r="K2087" s="126"/>
      <c r="L2087" s="126"/>
      <c r="M2087" s="126"/>
      <c r="N2087" s="216">
        <v>0</v>
      </c>
      <c r="O2087" s="216">
        <v>371</v>
      </c>
      <c r="P2087" s="126" t="s">
        <v>1318</v>
      </c>
    </row>
    <row r="2088" spans="1:16" ht="51">
      <c r="A2088" s="126">
        <v>342</v>
      </c>
      <c r="B2088" s="126"/>
      <c r="C2088" s="127" t="s">
        <v>817</v>
      </c>
      <c r="D2088" s="121">
        <v>43129</v>
      </c>
      <c r="E2088" s="122" t="s">
        <v>3522</v>
      </c>
      <c r="F2088" s="122" t="s">
        <v>3</v>
      </c>
      <c r="G2088" s="122">
        <v>1591950</v>
      </c>
      <c r="H2088" s="126"/>
      <c r="I2088" s="130" t="s">
        <v>5548</v>
      </c>
      <c r="J2088" s="126"/>
      <c r="K2088" s="126"/>
      <c r="L2088" s="126"/>
      <c r="M2088" s="126"/>
      <c r="N2088" s="216">
        <v>0</v>
      </c>
      <c r="O2088" s="216">
        <v>108</v>
      </c>
      <c r="P2088" s="126" t="s">
        <v>1318</v>
      </c>
    </row>
    <row r="2089" spans="1:16" ht="63.75">
      <c r="A2089" s="126">
        <v>234</v>
      </c>
      <c r="B2089" s="126"/>
      <c r="C2089" s="127" t="s">
        <v>124</v>
      </c>
      <c r="D2089" s="121">
        <v>43129</v>
      </c>
      <c r="E2089" s="122" t="s">
        <v>3523</v>
      </c>
      <c r="F2089" s="122" t="s">
        <v>3</v>
      </c>
      <c r="G2089" s="122">
        <v>1591951</v>
      </c>
      <c r="H2089" s="126"/>
      <c r="I2089" s="130" t="s">
        <v>5549</v>
      </c>
      <c r="J2089" s="126"/>
      <c r="K2089" s="126"/>
      <c r="L2089" s="126"/>
      <c r="M2089" s="126"/>
      <c r="N2089" s="216">
        <v>0</v>
      </c>
      <c r="O2089" s="216">
        <v>94.98</v>
      </c>
      <c r="P2089" s="126" t="s">
        <v>1318</v>
      </c>
    </row>
    <row r="2090" spans="1:16" ht="51">
      <c r="A2090" s="126">
        <v>15</v>
      </c>
      <c r="B2090" s="126"/>
      <c r="C2090" s="127" t="s">
        <v>692</v>
      </c>
      <c r="D2090" s="121">
        <v>43129</v>
      </c>
      <c r="E2090" s="122" t="s">
        <v>3524</v>
      </c>
      <c r="F2090" s="122" t="s">
        <v>3</v>
      </c>
      <c r="G2090" s="122">
        <v>1591963</v>
      </c>
      <c r="H2090" s="126"/>
      <c r="I2090" s="130" t="s">
        <v>5550</v>
      </c>
      <c r="J2090" s="126"/>
      <c r="K2090" s="126"/>
      <c r="L2090" s="126"/>
      <c r="M2090" s="126"/>
      <c r="N2090" s="216">
        <v>0</v>
      </c>
      <c r="O2090" s="216">
        <v>16350</v>
      </c>
      <c r="P2090" s="126" t="s">
        <v>1318</v>
      </c>
    </row>
    <row r="2091" spans="1:16" ht="38.25">
      <c r="A2091" s="126">
        <v>66</v>
      </c>
      <c r="B2091" s="126"/>
      <c r="C2091" s="127" t="s">
        <v>705</v>
      </c>
      <c r="D2091" s="121">
        <v>43129</v>
      </c>
      <c r="E2091" s="122" t="s">
        <v>3525</v>
      </c>
      <c r="F2091" s="122" t="s">
        <v>3</v>
      </c>
      <c r="G2091" s="122">
        <v>1591984</v>
      </c>
      <c r="H2091" s="126"/>
      <c r="I2091" s="130" t="s">
        <v>5551</v>
      </c>
      <c r="J2091" s="126"/>
      <c r="K2091" s="126"/>
      <c r="L2091" s="126"/>
      <c r="M2091" s="126"/>
      <c r="N2091" s="216">
        <v>0</v>
      </c>
      <c r="O2091" s="216">
        <v>30</v>
      </c>
      <c r="P2091" s="126" t="s">
        <v>1318</v>
      </c>
    </row>
    <row r="2092" spans="1:16" ht="51">
      <c r="A2092" s="126" t="s">
        <v>620</v>
      </c>
      <c r="B2092" s="126"/>
      <c r="C2092" s="127" t="s">
        <v>714</v>
      </c>
      <c r="D2092" s="121">
        <v>43129</v>
      </c>
      <c r="E2092" s="122" t="s">
        <v>3526</v>
      </c>
      <c r="F2092" s="122" t="s">
        <v>3</v>
      </c>
      <c r="G2092" s="122">
        <v>1592006</v>
      </c>
      <c r="H2092" s="126"/>
      <c r="I2092" s="130" t="s">
        <v>5552</v>
      </c>
      <c r="J2092" s="126"/>
      <c r="K2092" s="126"/>
      <c r="L2092" s="126"/>
      <c r="M2092" s="126"/>
      <c r="N2092" s="216">
        <v>0</v>
      </c>
      <c r="O2092" s="216">
        <v>39585.800000000003</v>
      </c>
      <c r="P2092" s="126" t="s">
        <v>1318</v>
      </c>
    </row>
    <row r="2093" spans="1:16" ht="51">
      <c r="A2093" s="126" t="s">
        <v>620</v>
      </c>
      <c r="B2093" s="126"/>
      <c r="C2093" s="127" t="s">
        <v>714</v>
      </c>
      <c r="D2093" s="121">
        <v>43129</v>
      </c>
      <c r="E2093" s="122" t="s">
        <v>3527</v>
      </c>
      <c r="F2093" s="122" t="s">
        <v>3</v>
      </c>
      <c r="G2093" s="122">
        <v>1592013</v>
      </c>
      <c r="H2093" s="126"/>
      <c r="I2093" s="130" t="s">
        <v>5553</v>
      </c>
      <c r="J2093" s="126"/>
      <c r="K2093" s="126"/>
      <c r="L2093" s="126"/>
      <c r="M2093" s="126"/>
      <c r="N2093" s="216">
        <v>0</v>
      </c>
      <c r="O2093" s="216">
        <v>140</v>
      </c>
      <c r="P2093" s="126" t="s">
        <v>1318</v>
      </c>
    </row>
    <row r="2094" spans="1:16" ht="51">
      <c r="A2094" s="126" t="s">
        <v>620</v>
      </c>
      <c r="B2094" s="126"/>
      <c r="C2094" s="127" t="s">
        <v>714</v>
      </c>
      <c r="D2094" s="121">
        <v>43129</v>
      </c>
      <c r="E2094" s="122" t="s">
        <v>3528</v>
      </c>
      <c r="F2094" s="122" t="s">
        <v>3</v>
      </c>
      <c r="G2094" s="122">
        <v>1592014</v>
      </c>
      <c r="H2094" s="126"/>
      <c r="I2094" s="130" t="s">
        <v>5554</v>
      </c>
      <c r="J2094" s="126"/>
      <c r="K2094" s="126"/>
      <c r="L2094" s="126"/>
      <c r="M2094" s="126"/>
      <c r="N2094" s="216">
        <v>0</v>
      </c>
      <c r="O2094" s="216">
        <v>140</v>
      </c>
      <c r="P2094" s="126" t="s">
        <v>1318</v>
      </c>
    </row>
    <row r="2095" spans="1:16" ht="51">
      <c r="A2095" s="126" t="s">
        <v>620</v>
      </c>
      <c r="B2095" s="126"/>
      <c r="C2095" s="127" t="s">
        <v>714</v>
      </c>
      <c r="D2095" s="121">
        <v>43129</v>
      </c>
      <c r="E2095" s="122" t="s">
        <v>3529</v>
      </c>
      <c r="F2095" s="122" t="s">
        <v>3</v>
      </c>
      <c r="G2095" s="122">
        <v>1592016</v>
      </c>
      <c r="H2095" s="126"/>
      <c r="I2095" s="130" t="s">
        <v>5555</v>
      </c>
      <c r="J2095" s="126"/>
      <c r="K2095" s="126"/>
      <c r="L2095" s="126"/>
      <c r="M2095" s="126"/>
      <c r="N2095" s="216">
        <v>0</v>
      </c>
      <c r="O2095" s="216">
        <v>140</v>
      </c>
      <c r="P2095" s="126" t="s">
        <v>1318</v>
      </c>
    </row>
    <row r="2096" spans="1:16" ht="51">
      <c r="A2096" s="126" t="s">
        <v>620</v>
      </c>
      <c r="B2096" s="126"/>
      <c r="C2096" s="127" t="s">
        <v>714</v>
      </c>
      <c r="D2096" s="121">
        <v>43129</v>
      </c>
      <c r="E2096" s="122" t="s">
        <v>3530</v>
      </c>
      <c r="F2096" s="122" t="s">
        <v>3</v>
      </c>
      <c r="G2096" s="122">
        <v>1592017</v>
      </c>
      <c r="H2096" s="126"/>
      <c r="I2096" s="130" t="s">
        <v>5556</v>
      </c>
      <c r="J2096" s="126"/>
      <c r="K2096" s="126"/>
      <c r="L2096" s="126"/>
      <c r="M2096" s="126"/>
      <c r="N2096" s="216">
        <v>0</v>
      </c>
      <c r="O2096" s="216">
        <v>21714.3</v>
      </c>
      <c r="P2096" s="126" t="s">
        <v>1318</v>
      </c>
    </row>
    <row r="2097" spans="1:16" ht="51">
      <c r="A2097" s="126" t="s">
        <v>620</v>
      </c>
      <c r="B2097" s="126"/>
      <c r="C2097" s="127" t="s">
        <v>714</v>
      </c>
      <c r="D2097" s="121">
        <v>43129</v>
      </c>
      <c r="E2097" s="122" t="s">
        <v>3531</v>
      </c>
      <c r="F2097" s="122" t="s">
        <v>3</v>
      </c>
      <c r="G2097" s="122">
        <v>1592019</v>
      </c>
      <c r="H2097" s="126"/>
      <c r="I2097" s="130" t="s">
        <v>5557</v>
      </c>
      <c r="J2097" s="126"/>
      <c r="K2097" s="126"/>
      <c r="L2097" s="126"/>
      <c r="M2097" s="126"/>
      <c r="N2097" s="216">
        <v>0</v>
      </c>
      <c r="O2097" s="216">
        <v>27</v>
      </c>
      <c r="P2097" s="126" t="s">
        <v>1318</v>
      </c>
    </row>
    <row r="2098" spans="1:16" ht="51">
      <c r="A2098" s="126" t="s">
        <v>620</v>
      </c>
      <c r="B2098" s="126"/>
      <c r="C2098" s="127" t="s">
        <v>714</v>
      </c>
      <c r="D2098" s="121">
        <v>43129</v>
      </c>
      <c r="E2098" s="122" t="s">
        <v>3532</v>
      </c>
      <c r="F2098" s="122" t="s">
        <v>3</v>
      </c>
      <c r="G2098" s="122">
        <v>1592022</v>
      </c>
      <c r="H2098" s="126"/>
      <c r="I2098" s="130" t="s">
        <v>5558</v>
      </c>
      <c r="J2098" s="126"/>
      <c r="K2098" s="126"/>
      <c r="L2098" s="126"/>
      <c r="M2098" s="126"/>
      <c r="N2098" s="216">
        <v>0</v>
      </c>
      <c r="O2098" s="216">
        <v>342707.4</v>
      </c>
      <c r="P2098" s="126" t="s">
        <v>1318</v>
      </c>
    </row>
    <row r="2099" spans="1:16" ht="51">
      <c r="A2099" s="126">
        <v>290</v>
      </c>
      <c r="B2099" s="126"/>
      <c r="C2099" s="127" t="s">
        <v>794</v>
      </c>
      <c r="D2099" s="121">
        <v>43129</v>
      </c>
      <c r="E2099" s="122" t="s">
        <v>3533</v>
      </c>
      <c r="F2099" s="122" t="s">
        <v>3</v>
      </c>
      <c r="G2099" s="122">
        <v>1592024</v>
      </c>
      <c r="H2099" s="126"/>
      <c r="I2099" s="130" t="s">
        <v>5559</v>
      </c>
      <c r="J2099" s="126"/>
      <c r="K2099" s="126"/>
      <c r="L2099" s="126"/>
      <c r="M2099" s="126"/>
      <c r="N2099" s="216">
        <v>0</v>
      </c>
      <c r="O2099" s="216">
        <v>15</v>
      </c>
      <c r="P2099" s="126" t="s">
        <v>1318</v>
      </c>
    </row>
    <row r="2100" spans="1:16" ht="51">
      <c r="A2100" s="126">
        <v>290</v>
      </c>
      <c r="B2100" s="126"/>
      <c r="C2100" s="127" t="s">
        <v>794</v>
      </c>
      <c r="D2100" s="121">
        <v>43129</v>
      </c>
      <c r="E2100" s="122" t="s">
        <v>3534</v>
      </c>
      <c r="F2100" s="122" t="s">
        <v>3</v>
      </c>
      <c r="G2100" s="122">
        <v>1592025</v>
      </c>
      <c r="H2100" s="126"/>
      <c r="I2100" s="130" t="s">
        <v>5559</v>
      </c>
      <c r="J2100" s="126"/>
      <c r="K2100" s="126"/>
      <c r="L2100" s="126"/>
      <c r="M2100" s="126"/>
      <c r="N2100" s="216">
        <v>0</v>
      </c>
      <c r="O2100" s="216">
        <v>30</v>
      </c>
      <c r="P2100" s="126" t="s">
        <v>1318</v>
      </c>
    </row>
    <row r="2101" spans="1:16" ht="38.25">
      <c r="A2101" s="126">
        <v>580</v>
      </c>
      <c r="B2101" s="126"/>
      <c r="C2101" s="127" t="s">
        <v>218</v>
      </c>
      <c r="D2101" s="121">
        <v>43129</v>
      </c>
      <c r="E2101" s="122" t="s">
        <v>3535</v>
      </c>
      <c r="F2101" s="122" t="s">
        <v>3</v>
      </c>
      <c r="G2101" s="122">
        <v>1592051</v>
      </c>
      <c r="H2101" s="126"/>
      <c r="I2101" s="130" t="s">
        <v>5560</v>
      </c>
      <c r="J2101" s="126"/>
      <c r="K2101" s="126"/>
      <c r="L2101" s="126"/>
      <c r="M2101" s="126"/>
      <c r="N2101" s="216">
        <v>0</v>
      </c>
      <c r="O2101" s="216">
        <v>60</v>
      </c>
      <c r="P2101" s="126" t="s">
        <v>1318</v>
      </c>
    </row>
    <row r="2102" spans="1:16" ht="51">
      <c r="A2102" s="126">
        <v>580</v>
      </c>
      <c r="B2102" s="126"/>
      <c r="C2102" s="127" t="s">
        <v>218</v>
      </c>
      <c r="D2102" s="121">
        <v>43129</v>
      </c>
      <c r="E2102" s="122" t="s">
        <v>3536</v>
      </c>
      <c r="F2102" s="122" t="s">
        <v>3</v>
      </c>
      <c r="G2102" s="122">
        <v>1592052</v>
      </c>
      <c r="H2102" s="126"/>
      <c r="I2102" s="130" t="s">
        <v>5561</v>
      </c>
      <c r="J2102" s="126"/>
      <c r="K2102" s="126"/>
      <c r="L2102" s="126"/>
      <c r="M2102" s="126"/>
      <c r="N2102" s="216">
        <v>0</v>
      </c>
      <c r="O2102" s="216">
        <v>60</v>
      </c>
      <c r="P2102" s="126" t="s">
        <v>1318</v>
      </c>
    </row>
    <row r="2103" spans="1:16" ht="51">
      <c r="A2103" s="126">
        <v>580</v>
      </c>
      <c r="B2103" s="126"/>
      <c r="C2103" s="127" t="s">
        <v>218</v>
      </c>
      <c r="D2103" s="121">
        <v>43129</v>
      </c>
      <c r="E2103" s="122" t="s">
        <v>3537</v>
      </c>
      <c r="F2103" s="122" t="s">
        <v>3</v>
      </c>
      <c r="G2103" s="122">
        <v>1592053</v>
      </c>
      <c r="H2103" s="126"/>
      <c r="I2103" s="130" t="s">
        <v>5562</v>
      </c>
      <c r="J2103" s="126"/>
      <c r="K2103" s="126"/>
      <c r="L2103" s="126"/>
      <c r="M2103" s="126"/>
      <c r="N2103" s="216">
        <v>0</v>
      </c>
      <c r="O2103" s="216">
        <v>60</v>
      </c>
      <c r="P2103" s="126" t="s">
        <v>1318</v>
      </c>
    </row>
    <row r="2104" spans="1:16" ht="38.25">
      <c r="A2104" s="126">
        <v>580</v>
      </c>
      <c r="B2104" s="126"/>
      <c r="C2104" s="127" t="s">
        <v>218</v>
      </c>
      <c r="D2104" s="121">
        <v>43129</v>
      </c>
      <c r="E2104" s="122" t="s">
        <v>3538</v>
      </c>
      <c r="F2104" s="122" t="s">
        <v>3</v>
      </c>
      <c r="G2104" s="122">
        <v>1592054</v>
      </c>
      <c r="H2104" s="126"/>
      <c r="I2104" s="130" t="s">
        <v>5563</v>
      </c>
      <c r="J2104" s="126"/>
      <c r="K2104" s="126"/>
      <c r="L2104" s="126"/>
      <c r="M2104" s="126"/>
      <c r="N2104" s="216">
        <v>0</v>
      </c>
      <c r="O2104" s="216">
        <v>60</v>
      </c>
      <c r="P2104" s="126" t="s">
        <v>1318</v>
      </c>
    </row>
    <row r="2105" spans="1:16" ht="51">
      <c r="A2105" s="126">
        <v>580</v>
      </c>
      <c r="B2105" s="126"/>
      <c r="C2105" s="127" t="s">
        <v>218</v>
      </c>
      <c r="D2105" s="121">
        <v>43129</v>
      </c>
      <c r="E2105" s="122" t="s">
        <v>3539</v>
      </c>
      <c r="F2105" s="122" t="s">
        <v>3</v>
      </c>
      <c r="G2105" s="122">
        <v>1592056</v>
      </c>
      <c r="H2105" s="126"/>
      <c r="I2105" s="130" t="s">
        <v>5564</v>
      </c>
      <c r="J2105" s="126"/>
      <c r="K2105" s="126"/>
      <c r="L2105" s="126"/>
      <c r="M2105" s="126"/>
      <c r="N2105" s="216">
        <v>0</v>
      </c>
      <c r="O2105" s="216">
        <v>60</v>
      </c>
      <c r="P2105" s="126" t="s">
        <v>1318</v>
      </c>
    </row>
    <row r="2106" spans="1:16" ht="51">
      <c r="A2106" s="126">
        <v>580</v>
      </c>
      <c r="B2106" s="126"/>
      <c r="C2106" s="127" t="s">
        <v>218</v>
      </c>
      <c r="D2106" s="121">
        <v>43129</v>
      </c>
      <c r="E2106" s="122" t="s">
        <v>3540</v>
      </c>
      <c r="F2106" s="122" t="s">
        <v>3</v>
      </c>
      <c r="G2106" s="122">
        <v>1592057</v>
      </c>
      <c r="H2106" s="126"/>
      <c r="I2106" s="130" t="s">
        <v>5565</v>
      </c>
      <c r="J2106" s="126"/>
      <c r="K2106" s="126"/>
      <c r="L2106" s="126"/>
      <c r="M2106" s="126"/>
      <c r="N2106" s="216">
        <v>0</v>
      </c>
      <c r="O2106" s="216">
        <v>60</v>
      </c>
      <c r="P2106" s="126" t="s">
        <v>1318</v>
      </c>
    </row>
    <row r="2107" spans="1:16" ht="51">
      <c r="A2107" s="126">
        <v>580</v>
      </c>
      <c r="B2107" s="126"/>
      <c r="C2107" s="127" t="s">
        <v>218</v>
      </c>
      <c r="D2107" s="121">
        <v>43129</v>
      </c>
      <c r="E2107" s="122" t="s">
        <v>3541</v>
      </c>
      <c r="F2107" s="122" t="s">
        <v>3</v>
      </c>
      <c r="G2107" s="122">
        <v>1592060</v>
      </c>
      <c r="H2107" s="126"/>
      <c r="I2107" s="130" t="s">
        <v>5566</v>
      </c>
      <c r="J2107" s="126"/>
      <c r="K2107" s="126"/>
      <c r="L2107" s="126"/>
      <c r="M2107" s="126"/>
      <c r="N2107" s="216">
        <v>0</v>
      </c>
      <c r="O2107" s="216">
        <v>1564</v>
      </c>
      <c r="P2107" s="126" t="s">
        <v>1318</v>
      </c>
    </row>
    <row r="2108" spans="1:16" ht="51">
      <c r="A2108" s="126" t="s">
        <v>620</v>
      </c>
      <c r="B2108" s="126"/>
      <c r="C2108" s="127" t="s">
        <v>714</v>
      </c>
      <c r="D2108" s="121">
        <v>43129</v>
      </c>
      <c r="E2108" s="122" t="s">
        <v>3542</v>
      </c>
      <c r="F2108" s="122" t="s">
        <v>3</v>
      </c>
      <c r="G2108" s="122">
        <v>1592067</v>
      </c>
      <c r="H2108" s="126"/>
      <c r="I2108" s="130" t="s">
        <v>5567</v>
      </c>
      <c r="J2108" s="126"/>
      <c r="K2108" s="126"/>
      <c r="L2108" s="126"/>
      <c r="M2108" s="126"/>
      <c r="N2108" s="216">
        <v>0</v>
      </c>
      <c r="O2108" s="216">
        <v>1024.6400000000001</v>
      </c>
      <c r="P2108" s="126" t="s">
        <v>1318</v>
      </c>
    </row>
    <row r="2109" spans="1:16" ht="51">
      <c r="A2109" s="126" t="s">
        <v>620</v>
      </c>
      <c r="B2109" s="126"/>
      <c r="C2109" s="127" t="s">
        <v>714</v>
      </c>
      <c r="D2109" s="121">
        <v>43129</v>
      </c>
      <c r="E2109" s="122" t="s">
        <v>3543</v>
      </c>
      <c r="F2109" s="122" t="s">
        <v>3</v>
      </c>
      <c r="G2109" s="122">
        <v>1592068</v>
      </c>
      <c r="H2109" s="126"/>
      <c r="I2109" s="130" t="s">
        <v>5568</v>
      </c>
      <c r="J2109" s="126"/>
      <c r="K2109" s="126"/>
      <c r="L2109" s="126"/>
      <c r="M2109" s="126"/>
      <c r="N2109" s="216">
        <v>0</v>
      </c>
      <c r="O2109" s="216">
        <v>793</v>
      </c>
      <c r="P2109" s="126" t="s">
        <v>1318</v>
      </c>
    </row>
    <row r="2110" spans="1:16" ht="38.25">
      <c r="A2110" s="126">
        <v>20</v>
      </c>
      <c r="B2110" s="126"/>
      <c r="C2110" s="127" t="s">
        <v>694</v>
      </c>
      <c r="D2110" s="121">
        <v>43129</v>
      </c>
      <c r="E2110" s="122" t="s">
        <v>3544</v>
      </c>
      <c r="F2110" s="122" t="s">
        <v>3</v>
      </c>
      <c r="G2110" s="122">
        <v>1592078</v>
      </c>
      <c r="H2110" s="126"/>
      <c r="I2110" s="130" t="s">
        <v>5569</v>
      </c>
      <c r="J2110" s="126"/>
      <c r="K2110" s="126"/>
      <c r="L2110" s="126"/>
      <c r="M2110" s="126"/>
      <c r="N2110" s="216">
        <v>0</v>
      </c>
      <c r="O2110" s="216">
        <v>20956</v>
      </c>
      <c r="P2110" s="126" t="s">
        <v>1318</v>
      </c>
    </row>
    <row r="2111" spans="1:16" ht="51">
      <c r="A2111" s="126" t="s">
        <v>620</v>
      </c>
      <c r="B2111" s="126"/>
      <c r="C2111" s="127" t="s">
        <v>714</v>
      </c>
      <c r="D2111" s="121">
        <v>43129</v>
      </c>
      <c r="E2111" s="122" t="s">
        <v>3545</v>
      </c>
      <c r="F2111" s="122" t="s">
        <v>3</v>
      </c>
      <c r="G2111" s="122">
        <v>1592112</v>
      </c>
      <c r="H2111" s="126"/>
      <c r="I2111" s="130" t="s">
        <v>5570</v>
      </c>
      <c r="J2111" s="126"/>
      <c r="K2111" s="126"/>
      <c r="L2111" s="126"/>
      <c r="M2111" s="126"/>
      <c r="N2111" s="216">
        <v>0</v>
      </c>
      <c r="O2111" s="216">
        <v>140</v>
      </c>
      <c r="P2111" s="126" t="s">
        <v>1318</v>
      </c>
    </row>
    <row r="2112" spans="1:16" ht="63.75">
      <c r="A2112" s="126">
        <v>344</v>
      </c>
      <c r="B2112" s="126"/>
      <c r="C2112" s="127" t="s">
        <v>819</v>
      </c>
      <c r="D2112" s="121">
        <v>43129</v>
      </c>
      <c r="E2112" s="122" t="s">
        <v>3546</v>
      </c>
      <c r="F2112" s="122" t="s">
        <v>3</v>
      </c>
      <c r="G2112" s="122">
        <v>1592114</v>
      </c>
      <c r="H2112" s="126"/>
      <c r="I2112" s="130" t="s">
        <v>5571</v>
      </c>
      <c r="J2112" s="126"/>
      <c r="K2112" s="126"/>
      <c r="L2112" s="126"/>
      <c r="M2112" s="126"/>
      <c r="N2112" s="216">
        <v>0</v>
      </c>
      <c r="O2112" s="216">
        <v>700</v>
      </c>
      <c r="P2112" s="126" t="s">
        <v>1318</v>
      </c>
    </row>
    <row r="2113" spans="1:16" ht="51">
      <c r="A2113" s="126">
        <v>592</v>
      </c>
      <c r="B2113" s="126"/>
      <c r="C2113" s="127" t="s">
        <v>863</v>
      </c>
      <c r="D2113" s="121">
        <v>43129</v>
      </c>
      <c r="E2113" s="122" t="s">
        <v>3547</v>
      </c>
      <c r="F2113" s="122" t="s">
        <v>3</v>
      </c>
      <c r="G2113" s="122">
        <v>1592115</v>
      </c>
      <c r="H2113" s="126"/>
      <c r="I2113" s="130" t="s">
        <v>5572</v>
      </c>
      <c r="J2113" s="126"/>
      <c r="K2113" s="126"/>
      <c r="L2113" s="126"/>
      <c r="M2113" s="126"/>
      <c r="N2113" s="216">
        <v>0</v>
      </c>
      <c r="O2113" s="216">
        <v>60</v>
      </c>
      <c r="P2113" s="126" t="s">
        <v>1318</v>
      </c>
    </row>
    <row r="2114" spans="1:16" ht="51">
      <c r="A2114" s="126" t="s">
        <v>620</v>
      </c>
      <c r="B2114" s="126"/>
      <c r="C2114" s="127" t="s">
        <v>714</v>
      </c>
      <c r="D2114" s="121">
        <v>43129</v>
      </c>
      <c r="E2114" s="122" t="s">
        <v>3548</v>
      </c>
      <c r="F2114" s="122" t="s">
        <v>3</v>
      </c>
      <c r="G2114" s="122">
        <v>1592147</v>
      </c>
      <c r="H2114" s="126"/>
      <c r="I2114" s="130" t="s">
        <v>4704</v>
      </c>
      <c r="J2114" s="126"/>
      <c r="K2114" s="126"/>
      <c r="L2114" s="126"/>
      <c r="M2114" s="126"/>
      <c r="N2114" s="216">
        <v>0</v>
      </c>
      <c r="O2114" s="216">
        <v>525.46</v>
      </c>
      <c r="P2114" s="126" t="s">
        <v>1318</v>
      </c>
    </row>
    <row r="2115" spans="1:16" ht="51">
      <c r="A2115" s="126" t="s">
        <v>620</v>
      </c>
      <c r="B2115" s="126"/>
      <c r="C2115" s="127" t="s">
        <v>714</v>
      </c>
      <c r="D2115" s="121">
        <v>43129</v>
      </c>
      <c r="E2115" s="122" t="s">
        <v>3549</v>
      </c>
      <c r="F2115" s="122" t="s">
        <v>3</v>
      </c>
      <c r="G2115" s="122">
        <v>1592150</v>
      </c>
      <c r="H2115" s="126"/>
      <c r="I2115" s="130" t="s">
        <v>5573</v>
      </c>
      <c r="J2115" s="126"/>
      <c r="K2115" s="126"/>
      <c r="L2115" s="126"/>
      <c r="M2115" s="126"/>
      <c r="N2115" s="216">
        <v>0</v>
      </c>
      <c r="O2115" s="216">
        <v>9006</v>
      </c>
      <c r="P2115" s="126" t="s">
        <v>1318</v>
      </c>
    </row>
    <row r="2116" spans="1:16" ht="51">
      <c r="A2116" s="126">
        <v>514</v>
      </c>
      <c r="B2116" s="126"/>
      <c r="C2116" s="127" t="s">
        <v>842</v>
      </c>
      <c r="D2116" s="121">
        <v>43129</v>
      </c>
      <c r="E2116" s="122" t="s">
        <v>3550</v>
      </c>
      <c r="F2116" s="122" t="s">
        <v>3</v>
      </c>
      <c r="G2116" s="122">
        <v>1592157</v>
      </c>
      <c r="H2116" s="126"/>
      <c r="I2116" s="130" t="s">
        <v>5574</v>
      </c>
      <c r="J2116" s="126"/>
      <c r="K2116" s="126"/>
      <c r="L2116" s="126"/>
      <c r="M2116" s="126"/>
      <c r="N2116" s="216">
        <v>0</v>
      </c>
      <c r="O2116" s="216">
        <v>11765.54</v>
      </c>
      <c r="P2116" s="126" t="s">
        <v>1318</v>
      </c>
    </row>
    <row r="2117" spans="1:16" ht="38.25">
      <c r="A2117" s="126">
        <v>46</v>
      </c>
      <c r="B2117" s="126"/>
      <c r="C2117" s="127" t="s">
        <v>699</v>
      </c>
      <c r="D2117" s="121">
        <v>43129</v>
      </c>
      <c r="E2117" s="122" t="s">
        <v>3551</v>
      </c>
      <c r="F2117" s="122" t="s">
        <v>3</v>
      </c>
      <c r="G2117" s="122">
        <v>1592211</v>
      </c>
      <c r="H2117" s="126"/>
      <c r="I2117" s="130" t="s">
        <v>5575</v>
      </c>
      <c r="J2117" s="126"/>
      <c r="K2117" s="126"/>
      <c r="L2117" s="126"/>
      <c r="M2117" s="126"/>
      <c r="N2117" s="216">
        <v>0</v>
      </c>
      <c r="O2117" s="216">
        <v>6025</v>
      </c>
      <c r="P2117" s="126" t="s">
        <v>1318</v>
      </c>
    </row>
    <row r="2118" spans="1:16" ht="51">
      <c r="A2118" s="126">
        <v>48</v>
      </c>
      <c r="B2118" s="126"/>
      <c r="C2118" s="127" t="s">
        <v>701</v>
      </c>
      <c r="D2118" s="121">
        <v>43129</v>
      </c>
      <c r="E2118" s="122" t="s">
        <v>3552</v>
      </c>
      <c r="F2118" s="122" t="s">
        <v>3</v>
      </c>
      <c r="G2118" s="122">
        <v>1592238</v>
      </c>
      <c r="H2118" s="126"/>
      <c r="I2118" s="130" t="s">
        <v>5576</v>
      </c>
      <c r="J2118" s="126"/>
      <c r="K2118" s="126"/>
      <c r="L2118" s="126"/>
      <c r="M2118" s="126"/>
      <c r="N2118" s="216">
        <v>0</v>
      </c>
      <c r="O2118" s="216">
        <v>1.93</v>
      </c>
      <c r="P2118" s="126" t="s">
        <v>1318</v>
      </c>
    </row>
    <row r="2119" spans="1:16" ht="51">
      <c r="A2119" s="126">
        <v>291</v>
      </c>
      <c r="B2119" s="126"/>
      <c r="C2119" s="127" t="s">
        <v>795</v>
      </c>
      <c r="D2119" s="121">
        <v>43130</v>
      </c>
      <c r="E2119" s="122" t="s">
        <v>3553</v>
      </c>
      <c r="F2119" s="122" t="s">
        <v>3</v>
      </c>
      <c r="G2119" s="122">
        <v>1592375</v>
      </c>
      <c r="H2119" s="126"/>
      <c r="I2119" s="130" t="s">
        <v>5577</v>
      </c>
      <c r="J2119" s="126"/>
      <c r="K2119" s="126"/>
      <c r="L2119" s="126"/>
      <c r="M2119" s="126"/>
      <c r="N2119" s="216">
        <v>0</v>
      </c>
      <c r="O2119" s="216">
        <v>10225896</v>
      </c>
      <c r="P2119" s="126" t="s">
        <v>1318</v>
      </c>
    </row>
    <row r="2120" spans="1:16" ht="51">
      <c r="A2120" s="126">
        <v>224</v>
      </c>
      <c r="B2120" s="126"/>
      <c r="C2120" s="127" t="s">
        <v>120</v>
      </c>
      <c r="D2120" s="121">
        <v>43130</v>
      </c>
      <c r="E2120" s="122" t="s">
        <v>3554</v>
      </c>
      <c r="F2120" s="122" t="s">
        <v>3</v>
      </c>
      <c r="G2120" s="122">
        <v>1592398</v>
      </c>
      <c r="H2120" s="126"/>
      <c r="I2120" s="130" t="s">
        <v>5578</v>
      </c>
      <c r="J2120" s="126"/>
      <c r="K2120" s="126"/>
      <c r="L2120" s="126"/>
      <c r="M2120" s="126"/>
      <c r="N2120" s="216">
        <v>0</v>
      </c>
      <c r="O2120" s="216">
        <v>434932.58</v>
      </c>
      <c r="P2120" s="126" t="s">
        <v>1318</v>
      </c>
    </row>
    <row r="2121" spans="1:16" ht="51">
      <c r="A2121" s="126">
        <v>523</v>
      </c>
      <c r="B2121" s="126"/>
      <c r="C2121" s="127" t="s">
        <v>846</v>
      </c>
      <c r="D2121" s="121">
        <v>43130</v>
      </c>
      <c r="E2121" s="122" t="s">
        <v>3555</v>
      </c>
      <c r="F2121" s="122" t="s">
        <v>3</v>
      </c>
      <c r="G2121" s="122">
        <v>1592410</v>
      </c>
      <c r="H2121" s="126"/>
      <c r="I2121" s="130" t="s">
        <v>5579</v>
      </c>
      <c r="J2121" s="126"/>
      <c r="K2121" s="126"/>
      <c r="L2121" s="126"/>
      <c r="M2121" s="126"/>
      <c r="N2121" s="216">
        <v>0</v>
      </c>
      <c r="O2121" s="216">
        <v>269</v>
      </c>
      <c r="P2121" s="126" t="s">
        <v>1318</v>
      </c>
    </row>
    <row r="2122" spans="1:16" ht="89.25">
      <c r="A2122" s="126">
        <v>587</v>
      </c>
      <c r="B2122" s="126"/>
      <c r="C2122" s="127" t="s">
        <v>859</v>
      </c>
      <c r="D2122" s="121">
        <v>43130</v>
      </c>
      <c r="E2122" s="122" t="s">
        <v>3556</v>
      </c>
      <c r="F2122" s="122" t="s">
        <v>3</v>
      </c>
      <c r="G2122" s="122">
        <v>1592445</v>
      </c>
      <c r="H2122" s="126"/>
      <c r="I2122" s="130" t="s">
        <v>5580</v>
      </c>
      <c r="J2122" s="126"/>
      <c r="K2122" s="126"/>
      <c r="L2122" s="126"/>
      <c r="M2122" s="126"/>
      <c r="N2122" s="216">
        <v>0</v>
      </c>
      <c r="O2122" s="216">
        <v>2682092.2200000002</v>
      </c>
      <c r="P2122" s="126" t="s">
        <v>1318</v>
      </c>
    </row>
    <row r="2123" spans="1:16" ht="63.75">
      <c r="A2123" s="126">
        <v>682</v>
      </c>
      <c r="B2123" s="126"/>
      <c r="C2123" s="127" t="s">
        <v>868</v>
      </c>
      <c r="D2123" s="121">
        <v>43130</v>
      </c>
      <c r="E2123" s="122" t="s">
        <v>3557</v>
      </c>
      <c r="F2123" s="122" t="s">
        <v>3</v>
      </c>
      <c r="G2123" s="122">
        <v>1592454</v>
      </c>
      <c r="H2123" s="126"/>
      <c r="I2123" s="130" t="s">
        <v>5581</v>
      </c>
      <c r="J2123" s="126"/>
      <c r="K2123" s="126"/>
      <c r="L2123" s="126"/>
      <c r="M2123" s="126"/>
      <c r="N2123" s="216">
        <v>0</v>
      </c>
      <c r="O2123" s="216">
        <v>35</v>
      </c>
      <c r="P2123" s="126" t="s">
        <v>1318</v>
      </c>
    </row>
    <row r="2124" spans="1:16" ht="63.75">
      <c r="A2124" s="126">
        <v>682</v>
      </c>
      <c r="B2124" s="126"/>
      <c r="C2124" s="127" t="s">
        <v>868</v>
      </c>
      <c r="D2124" s="121">
        <v>43130</v>
      </c>
      <c r="E2124" s="122" t="s">
        <v>3558</v>
      </c>
      <c r="F2124" s="122" t="s">
        <v>3</v>
      </c>
      <c r="G2124" s="122">
        <v>1592459</v>
      </c>
      <c r="H2124" s="126"/>
      <c r="I2124" s="130" t="s">
        <v>5582</v>
      </c>
      <c r="J2124" s="126"/>
      <c r="K2124" s="126"/>
      <c r="L2124" s="126"/>
      <c r="M2124" s="126"/>
      <c r="N2124" s="216">
        <v>0</v>
      </c>
      <c r="O2124" s="216">
        <v>89.16</v>
      </c>
      <c r="P2124" s="126" t="s">
        <v>1318</v>
      </c>
    </row>
    <row r="2125" spans="1:16" ht="51">
      <c r="A2125" s="126">
        <v>47</v>
      </c>
      <c r="B2125" s="126"/>
      <c r="C2125" s="127" t="s">
        <v>700</v>
      </c>
      <c r="D2125" s="121">
        <v>43130</v>
      </c>
      <c r="E2125" s="122" t="s">
        <v>3559</v>
      </c>
      <c r="F2125" s="122" t="s">
        <v>3</v>
      </c>
      <c r="G2125" s="122">
        <v>1592461</v>
      </c>
      <c r="H2125" s="126"/>
      <c r="I2125" s="130" t="s">
        <v>5583</v>
      </c>
      <c r="J2125" s="126"/>
      <c r="K2125" s="126"/>
      <c r="L2125" s="126"/>
      <c r="M2125" s="126"/>
      <c r="N2125" s="216">
        <v>0</v>
      </c>
      <c r="O2125" s="216">
        <v>106691.71</v>
      </c>
      <c r="P2125" s="126" t="s">
        <v>1318</v>
      </c>
    </row>
    <row r="2126" spans="1:16" ht="63.75">
      <c r="A2126" s="126">
        <v>682</v>
      </c>
      <c r="B2126" s="126"/>
      <c r="C2126" s="127" t="s">
        <v>868</v>
      </c>
      <c r="D2126" s="121">
        <v>43130</v>
      </c>
      <c r="E2126" s="122" t="s">
        <v>3560</v>
      </c>
      <c r="F2126" s="122" t="s">
        <v>3</v>
      </c>
      <c r="G2126" s="122">
        <v>1592463</v>
      </c>
      <c r="H2126" s="126"/>
      <c r="I2126" s="130" t="s">
        <v>5584</v>
      </c>
      <c r="J2126" s="126"/>
      <c r="K2126" s="126"/>
      <c r="L2126" s="126"/>
      <c r="M2126" s="126"/>
      <c r="N2126" s="216">
        <v>0</v>
      </c>
      <c r="O2126" s="216">
        <v>132</v>
      </c>
      <c r="P2126" s="126" t="s">
        <v>1318</v>
      </c>
    </row>
    <row r="2127" spans="1:16" ht="51">
      <c r="A2127" s="126">
        <v>593</v>
      </c>
      <c r="B2127" s="126"/>
      <c r="C2127" s="127" t="s">
        <v>864</v>
      </c>
      <c r="D2127" s="121">
        <v>43130</v>
      </c>
      <c r="E2127" s="122" t="s">
        <v>3561</v>
      </c>
      <c r="F2127" s="122" t="s">
        <v>3</v>
      </c>
      <c r="G2127" s="122">
        <v>1592472</v>
      </c>
      <c r="H2127" s="126"/>
      <c r="I2127" s="130" t="s">
        <v>5585</v>
      </c>
      <c r="J2127" s="126"/>
      <c r="K2127" s="126"/>
      <c r="L2127" s="126"/>
      <c r="M2127" s="126"/>
      <c r="N2127" s="216">
        <v>0</v>
      </c>
      <c r="O2127" s="216">
        <v>367155.64</v>
      </c>
      <c r="P2127" s="126" t="s">
        <v>1318</v>
      </c>
    </row>
    <row r="2128" spans="1:16" ht="63.75">
      <c r="A2128" s="126">
        <v>650</v>
      </c>
      <c r="B2128" s="126"/>
      <c r="C2128" s="127" t="s">
        <v>233</v>
      </c>
      <c r="D2128" s="121">
        <v>43130</v>
      </c>
      <c r="E2128" s="122" t="s">
        <v>3562</v>
      </c>
      <c r="F2128" s="122" t="s">
        <v>3</v>
      </c>
      <c r="G2128" s="122">
        <v>1592473</v>
      </c>
      <c r="H2128" s="126"/>
      <c r="I2128" s="130" t="s">
        <v>5586</v>
      </c>
      <c r="J2128" s="126"/>
      <c r="K2128" s="126"/>
      <c r="L2128" s="126"/>
      <c r="M2128" s="126"/>
      <c r="N2128" s="216">
        <v>0</v>
      </c>
      <c r="O2128" s="216">
        <v>96</v>
      </c>
      <c r="P2128" s="126" t="s">
        <v>1318</v>
      </c>
    </row>
    <row r="2129" spans="1:16" ht="51">
      <c r="A2129" s="126">
        <v>593</v>
      </c>
      <c r="B2129" s="126"/>
      <c r="C2129" s="127" t="s">
        <v>864</v>
      </c>
      <c r="D2129" s="121">
        <v>43130</v>
      </c>
      <c r="E2129" s="122" t="s">
        <v>3563</v>
      </c>
      <c r="F2129" s="122" t="s">
        <v>3</v>
      </c>
      <c r="G2129" s="122">
        <v>1592474</v>
      </c>
      <c r="H2129" s="126"/>
      <c r="I2129" s="130" t="s">
        <v>5587</v>
      </c>
      <c r="J2129" s="126"/>
      <c r="K2129" s="126"/>
      <c r="L2129" s="126"/>
      <c r="M2129" s="126"/>
      <c r="N2129" s="216">
        <v>0</v>
      </c>
      <c r="O2129" s="216">
        <v>203341.03</v>
      </c>
      <c r="P2129" s="126" t="s">
        <v>1318</v>
      </c>
    </row>
    <row r="2130" spans="1:16" ht="63.75">
      <c r="A2130" s="126">
        <v>650</v>
      </c>
      <c r="B2130" s="126"/>
      <c r="C2130" s="127" t="s">
        <v>233</v>
      </c>
      <c r="D2130" s="121">
        <v>43130</v>
      </c>
      <c r="E2130" s="122" t="s">
        <v>3564</v>
      </c>
      <c r="F2130" s="122" t="s">
        <v>3</v>
      </c>
      <c r="G2130" s="122">
        <v>1592475</v>
      </c>
      <c r="H2130" s="126"/>
      <c r="I2130" s="130" t="s">
        <v>5588</v>
      </c>
      <c r="J2130" s="126"/>
      <c r="K2130" s="126"/>
      <c r="L2130" s="126"/>
      <c r="M2130" s="126"/>
      <c r="N2130" s="216">
        <v>0</v>
      </c>
      <c r="O2130" s="216">
        <v>216</v>
      </c>
      <c r="P2130" s="126" t="s">
        <v>1318</v>
      </c>
    </row>
    <row r="2131" spans="1:16" ht="51">
      <c r="A2131" s="126">
        <v>523</v>
      </c>
      <c r="B2131" s="126"/>
      <c r="C2131" s="127" t="s">
        <v>846</v>
      </c>
      <c r="D2131" s="121">
        <v>43130</v>
      </c>
      <c r="E2131" s="122" t="s">
        <v>3565</v>
      </c>
      <c r="F2131" s="122" t="s">
        <v>3</v>
      </c>
      <c r="G2131" s="122">
        <v>1592493</v>
      </c>
      <c r="H2131" s="126"/>
      <c r="I2131" s="130" t="s">
        <v>5589</v>
      </c>
      <c r="J2131" s="126"/>
      <c r="K2131" s="126"/>
      <c r="L2131" s="126"/>
      <c r="M2131" s="126"/>
      <c r="N2131" s="216">
        <v>0</v>
      </c>
      <c r="O2131" s="216">
        <v>5709</v>
      </c>
      <c r="P2131" s="126" t="s">
        <v>1318</v>
      </c>
    </row>
    <row r="2132" spans="1:16" ht="63.75">
      <c r="A2132" s="126">
        <v>591</v>
      </c>
      <c r="B2132" s="126"/>
      <c r="C2132" s="127" t="s">
        <v>862</v>
      </c>
      <c r="D2132" s="121">
        <v>43130</v>
      </c>
      <c r="E2132" s="122" t="s">
        <v>3566</v>
      </c>
      <c r="F2132" s="122" t="s">
        <v>3</v>
      </c>
      <c r="G2132" s="122">
        <v>1592512</v>
      </c>
      <c r="H2132" s="126"/>
      <c r="I2132" s="130" t="s">
        <v>5590</v>
      </c>
      <c r="J2132" s="126"/>
      <c r="K2132" s="126"/>
      <c r="L2132" s="126"/>
      <c r="M2132" s="126"/>
      <c r="N2132" s="216">
        <v>0</v>
      </c>
      <c r="O2132" s="216">
        <v>2620960.62</v>
      </c>
      <c r="P2132" s="126" t="s">
        <v>1318</v>
      </c>
    </row>
    <row r="2133" spans="1:16" ht="51">
      <c r="A2133" s="126">
        <v>283</v>
      </c>
      <c r="B2133" s="126"/>
      <c r="C2133" s="127" t="s">
        <v>146</v>
      </c>
      <c r="D2133" s="121">
        <v>43130</v>
      </c>
      <c r="E2133" s="122" t="s">
        <v>3567</v>
      </c>
      <c r="F2133" s="122" t="s">
        <v>3</v>
      </c>
      <c r="G2133" s="122">
        <v>1592513</v>
      </c>
      <c r="H2133" s="126"/>
      <c r="I2133" s="130" t="s">
        <v>5591</v>
      </c>
      <c r="J2133" s="126"/>
      <c r="K2133" s="126"/>
      <c r="L2133" s="126"/>
      <c r="M2133" s="126"/>
      <c r="N2133" s="216">
        <v>0</v>
      </c>
      <c r="O2133" s="216">
        <v>4279.29</v>
      </c>
      <c r="P2133" s="126" t="s">
        <v>1318</v>
      </c>
    </row>
    <row r="2134" spans="1:16" ht="51">
      <c r="A2134" s="126">
        <v>283</v>
      </c>
      <c r="B2134" s="126"/>
      <c r="C2134" s="127" t="s">
        <v>146</v>
      </c>
      <c r="D2134" s="121">
        <v>43130</v>
      </c>
      <c r="E2134" s="122" t="s">
        <v>3568</v>
      </c>
      <c r="F2134" s="122" t="s">
        <v>3</v>
      </c>
      <c r="G2134" s="122">
        <v>1592514</v>
      </c>
      <c r="H2134" s="126"/>
      <c r="I2134" s="130" t="s">
        <v>5592</v>
      </c>
      <c r="J2134" s="126"/>
      <c r="K2134" s="126"/>
      <c r="L2134" s="126"/>
      <c r="M2134" s="126"/>
      <c r="N2134" s="216">
        <v>0</v>
      </c>
      <c r="O2134" s="216">
        <v>39.869999999999997</v>
      </c>
      <c r="P2134" s="126" t="s">
        <v>1318</v>
      </c>
    </row>
    <row r="2135" spans="1:16" ht="63.75">
      <c r="A2135" s="126">
        <v>670</v>
      </c>
      <c r="B2135" s="126"/>
      <c r="C2135" s="127" t="s">
        <v>236</v>
      </c>
      <c r="D2135" s="121">
        <v>43130</v>
      </c>
      <c r="E2135" s="122" t="s">
        <v>3569</v>
      </c>
      <c r="F2135" s="122" t="s">
        <v>3</v>
      </c>
      <c r="G2135" s="122">
        <v>1592525</v>
      </c>
      <c r="H2135" s="126"/>
      <c r="I2135" s="130" t="s">
        <v>5593</v>
      </c>
      <c r="J2135" s="126"/>
      <c r="K2135" s="126"/>
      <c r="L2135" s="126"/>
      <c r="M2135" s="126"/>
      <c r="N2135" s="216">
        <v>0</v>
      </c>
      <c r="O2135" s="216">
        <v>51700</v>
      </c>
      <c r="P2135" s="126" t="s">
        <v>1318</v>
      </c>
    </row>
    <row r="2136" spans="1:16" ht="51">
      <c r="A2136" s="126">
        <v>283</v>
      </c>
      <c r="B2136" s="126"/>
      <c r="C2136" s="127" t="s">
        <v>146</v>
      </c>
      <c r="D2136" s="121">
        <v>43130</v>
      </c>
      <c r="E2136" s="122" t="s">
        <v>3570</v>
      </c>
      <c r="F2136" s="122" t="s">
        <v>3</v>
      </c>
      <c r="G2136" s="122">
        <v>1592542</v>
      </c>
      <c r="H2136" s="126"/>
      <c r="I2136" s="130" t="s">
        <v>5594</v>
      </c>
      <c r="J2136" s="126"/>
      <c r="K2136" s="126"/>
      <c r="L2136" s="126"/>
      <c r="M2136" s="126"/>
      <c r="N2136" s="216">
        <v>0</v>
      </c>
      <c r="O2136" s="216">
        <v>17000</v>
      </c>
      <c r="P2136" s="126" t="s">
        <v>1318</v>
      </c>
    </row>
    <row r="2137" spans="1:16" ht="63.75">
      <c r="A2137" s="126" t="s">
        <v>620</v>
      </c>
      <c r="B2137" s="126"/>
      <c r="C2137" s="127" t="s">
        <v>714</v>
      </c>
      <c r="D2137" s="121">
        <v>43130</v>
      </c>
      <c r="E2137" s="122" t="s">
        <v>3571</v>
      </c>
      <c r="F2137" s="122" t="s">
        <v>3</v>
      </c>
      <c r="G2137" s="122">
        <v>1592370</v>
      </c>
      <c r="H2137" s="126"/>
      <c r="I2137" s="130" t="s">
        <v>5595</v>
      </c>
      <c r="J2137" s="126"/>
      <c r="K2137" s="126"/>
      <c r="L2137" s="126"/>
      <c r="M2137" s="126"/>
      <c r="N2137" s="216">
        <v>0</v>
      </c>
      <c r="O2137" s="216">
        <v>47</v>
      </c>
      <c r="P2137" s="126" t="s">
        <v>1318</v>
      </c>
    </row>
    <row r="2138" spans="1:16" ht="51">
      <c r="A2138" s="126" t="s">
        <v>620</v>
      </c>
      <c r="B2138" s="126"/>
      <c r="C2138" s="127" t="s">
        <v>714</v>
      </c>
      <c r="D2138" s="121">
        <v>43130</v>
      </c>
      <c r="E2138" s="122" t="s">
        <v>3572</v>
      </c>
      <c r="F2138" s="122" t="s">
        <v>3</v>
      </c>
      <c r="G2138" s="122">
        <v>1592379</v>
      </c>
      <c r="H2138" s="126"/>
      <c r="I2138" s="130" t="s">
        <v>5596</v>
      </c>
      <c r="J2138" s="126"/>
      <c r="K2138" s="126"/>
      <c r="L2138" s="126"/>
      <c r="M2138" s="126"/>
      <c r="N2138" s="216">
        <v>0</v>
      </c>
      <c r="O2138" s="216">
        <v>140</v>
      </c>
      <c r="P2138" s="126" t="s">
        <v>1318</v>
      </c>
    </row>
    <row r="2139" spans="1:16" ht="51">
      <c r="A2139" s="126" t="s">
        <v>620</v>
      </c>
      <c r="B2139" s="126"/>
      <c r="C2139" s="127" t="s">
        <v>714</v>
      </c>
      <c r="D2139" s="121">
        <v>43130</v>
      </c>
      <c r="E2139" s="122" t="s">
        <v>3573</v>
      </c>
      <c r="F2139" s="122" t="s">
        <v>3</v>
      </c>
      <c r="G2139" s="122">
        <v>1592380</v>
      </c>
      <c r="H2139" s="126"/>
      <c r="I2139" s="130" t="s">
        <v>5597</v>
      </c>
      <c r="J2139" s="126"/>
      <c r="K2139" s="126"/>
      <c r="L2139" s="126"/>
      <c r="M2139" s="126"/>
      <c r="N2139" s="216">
        <v>0</v>
      </c>
      <c r="O2139" s="216">
        <v>140</v>
      </c>
      <c r="P2139" s="126" t="s">
        <v>1318</v>
      </c>
    </row>
    <row r="2140" spans="1:16" ht="51">
      <c r="A2140" s="126" t="s">
        <v>620</v>
      </c>
      <c r="B2140" s="126"/>
      <c r="C2140" s="127" t="s">
        <v>714</v>
      </c>
      <c r="D2140" s="121">
        <v>43130</v>
      </c>
      <c r="E2140" s="122" t="s">
        <v>3574</v>
      </c>
      <c r="F2140" s="122" t="s">
        <v>3</v>
      </c>
      <c r="G2140" s="122">
        <v>1592411</v>
      </c>
      <c r="H2140" s="126"/>
      <c r="I2140" s="130" t="s">
        <v>5598</v>
      </c>
      <c r="J2140" s="126"/>
      <c r="K2140" s="126"/>
      <c r="L2140" s="126"/>
      <c r="M2140" s="126"/>
      <c r="N2140" s="216">
        <v>0</v>
      </c>
      <c r="O2140" s="216">
        <v>2654.93</v>
      </c>
      <c r="P2140" s="126" t="s">
        <v>1318</v>
      </c>
    </row>
    <row r="2141" spans="1:16" ht="51">
      <c r="A2141" s="126" t="s">
        <v>620</v>
      </c>
      <c r="B2141" s="126"/>
      <c r="C2141" s="127" t="s">
        <v>714</v>
      </c>
      <c r="D2141" s="121">
        <v>43130</v>
      </c>
      <c r="E2141" s="122" t="s">
        <v>3575</v>
      </c>
      <c r="F2141" s="122" t="s">
        <v>3</v>
      </c>
      <c r="G2141" s="122">
        <v>1592430</v>
      </c>
      <c r="H2141" s="126"/>
      <c r="I2141" s="130" t="s">
        <v>5599</v>
      </c>
      <c r="J2141" s="126"/>
      <c r="K2141" s="126"/>
      <c r="L2141" s="126"/>
      <c r="M2141" s="126"/>
      <c r="N2141" s="216">
        <v>0</v>
      </c>
      <c r="O2141" s="216">
        <v>505.03</v>
      </c>
      <c r="P2141" s="126" t="s">
        <v>1318</v>
      </c>
    </row>
    <row r="2142" spans="1:16" ht="51">
      <c r="A2142" s="126" t="s">
        <v>620</v>
      </c>
      <c r="B2142" s="126"/>
      <c r="C2142" s="127" t="s">
        <v>714</v>
      </c>
      <c r="D2142" s="121">
        <v>43130</v>
      </c>
      <c r="E2142" s="122" t="s">
        <v>3576</v>
      </c>
      <c r="F2142" s="122" t="s">
        <v>3</v>
      </c>
      <c r="G2142" s="122">
        <v>1592431</v>
      </c>
      <c r="H2142" s="126"/>
      <c r="I2142" s="130" t="s">
        <v>5600</v>
      </c>
      <c r="J2142" s="126"/>
      <c r="K2142" s="126"/>
      <c r="L2142" s="126"/>
      <c r="M2142" s="126"/>
      <c r="N2142" s="216">
        <v>0</v>
      </c>
      <c r="O2142" s="216">
        <v>631.87</v>
      </c>
      <c r="P2142" s="126" t="s">
        <v>1318</v>
      </c>
    </row>
    <row r="2143" spans="1:16" ht="51">
      <c r="A2143" s="126" t="s">
        <v>620</v>
      </c>
      <c r="B2143" s="126"/>
      <c r="C2143" s="127" t="s">
        <v>714</v>
      </c>
      <c r="D2143" s="121">
        <v>43130</v>
      </c>
      <c r="E2143" s="122" t="s">
        <v>3577</v>
      </c>
      <c r="F2143" s="122" t="s">
        <v>3</v>
      </c>
      <c r="G2143" s="122">
        <v>1592433</v>
      </c>
      <c r="H2143" s="126"/>
      <c r="I2143" s="130" t="s">
        <v>5601</v>
      </c>
      <c r="J2143" s="126"/>
      <c r="K2143" s="126"/>
      <c r="L2143" s="126"/>
      <c r="M2143" s="126"/>
      <c r="N2143" s="216">
        <v>0</v>
      </c>
      <c r="O2143" s="216">
        <v>631.87</v>
      </c>
      <c r="P2143" s="126" t="s">
        <v>1318</v>
      </c>
    </row>
    <row r="2144" spans="1:16" ht="51">
      <c r="A2144" s="126" t="s">
        <v>620</v>
      </c>
      <c r="B2144" s="126"/>
      <c r="C2144" s="127" t="s">
        <v>714</v>
      </c>
      <c r="D2144" s="121">
        <v>43130</v>
      </c>
      <c r="E2144" s="122" t="s">
        <v>3578</v>
      </c>
      <c r="F2144" s="122" t="s">
        <v>3</v>
      </c>
      <c r="G2144" s="122">
        <v>1592434</v>
      </c>
      <c r="H2144" s="126"/>
      <c r="I2144" s="130" t="s">
        <v>5602</v>
      </c>
      <c r="J2144" s="126"/>
      <c r="K2144" s="126"/>
      <c r="L2144" s="126"/>
      <c r="M2144" s="126"/>
      <c r="N2144" s="216">
        <v>0</v>
      </c>
      <c r="O2144" s="216">
        <v>50408.28</v>
      </c>
      <c r="P2144" s="126" t="s">
        <v>1318</v>
      </c>
    </row>
    <row r="2145" spans="1:16" ht="38.25">
      <c r="A2145" s="126">
        <v>46</v>
      </c>
      <c r="B2145" s="126"/>
      <c r="C2145" s="127" t="s">
        <v>699</v>
      </c>
      <c r="D2145" s="121">
        <v>43130</v>
      </c>
      <c r="E2145" s="122" t="s">
        <v>3579</v>
      </c>
      <c r="F2145" s="122" t="s">
        <v>3</v>
      </c>
      <c r="G2145" s="122">
        <v>1592437</v>
      </c>
      <c r="H2145" s="126"/>
      <c r="I2145" s="130" t="s">
        <v>5603</v>
      </c>
      <c r="J2145" s="126"/>
      <c r="K2145" s="126"/>
      <c r="L2145" s="126"/>
      <c r="M2145" s="126"/>
      <c r="N2145" s="216">
        <v>0</v>
      </c>
      <c r="O2145" s="216">
        <v>700</v>
      </c>
      <c r="P2145" s="126" t="s">
        <v>1318</v>
      </c>
    </row>
    <row r="2146" spans="1:16" ht="51">
      <c r="A2146" s="126" t="s">
        <v>620</v>
      </c>
      <c r="B2146" s="126"/>
      <c r="C2146" s="127" t="s">
        <v>714</v>
      </c>
      <c r="D2146" s="121">
        <v>43130</v>
      </c>
      <c r="E2146" s="122" t="s">
        <v>3580</v>
      </c>
      <c r="F2146" s="122" t="s">
        <v>3</v>
      </c>
      <c r="G2146" s="122">
        <v>1592440</v>
      </c>
      <c r="H2146" s="126"/>
      <c r="I2146" s="130" t="s">
        <v>5604</v>
      </c>
      <c r="J2146" s="126"/>
      <c r="K2146" s="126"/>
      <c r="L2146" s="126"/>
      <c r="M2146" s="126"/>
      <c r="N2146" s="216">
        <v>0</v>
      </c>
      <c r="O2146" s="216">
        <v>140</v>
      </c>
      <c r="P2146" s="126" t="s">
        <v>1318</v>
      </c>
    </row>
    <row r="2147" spans="1:16" ht="51">
      <c r="A2147" s="126" t="s">
        <v>620</v>
      </c>
      <c r="B2147" s="126"/>
      <c r="C2147" s="127" t="s">
        <v>714</v>
      </c>
      <c r="D2147" s="121">
        <v>43130</v>
      </c>
      <c r="E2147" s="122" t="s">
        <v>3581</v>
      </c>
      <c r="F2147" s="122" t="s">
        <v>3</v>
      </c>
      <c r="G2147" s="122">
        <v>1592444</v>
      </c>
      <c r="H2147" s="126"/>
      <c r="I2147" s="130" t="s">
        <v>5605</v>
      </c>
      <c r="J2147" s="126"/>
      <c r="K2147" s="126"/>
      <c r="L2147" s="126"/>
      <c r="M2147" s="126"/>
      <c r="N2147" s="216">
        <v>0</v>
      </c>
      <c r="O2147" s="216">
        <v>67.13</v>
      </c>
      <c r="P2147" s="126" t="s">
        <v>1318</v>
      </c>
    </row>
    <row r="2148" spans="1:16" ht="51">
      <c r="A2148" s="126" t="s">
        <v>620</v>
      </c>
      <c r="B2148" s="126"/>
      <c r="C2148" s="127" t="s">
        <v>714</v>
      </c>
      <c r="D2148" s="121">
        <v>43130</v>
      </c>
      <c r="E2148" s="122" t="s">
        <v>3582</v>
      </c>
      <c r="F2148" s="122" t="s">
        <v>3</v>
      </c>
      <c r="G2148" s="122">
        <v>1592447</v>
      </c>
      <c r="H2148" s="126"/>
      <c r="I2148" s="130" t="s">
        <v>5606</v>
      </c>
      <c r="J2148" s="126"/>
      <c r="K2148" s="126"/>
      <c r="L2148" s="126"/>
      <c r="M2148" s="126"/>
      <c r="N2148" s="216">
        <v>0</v>
      </c>
      <c r="O2148" s="216">
        <v>67.13</v>
      </c>
      <c r="P2148" s="126" t="s">
        <v>1318</v>
      </c>
    </row>
    <row r="2149" spans="1:16" ht="51">
      <c r="A2149" s="126" t="s">
        <v>620</v>
      </c>
      <c r="B2149" s="126"/>
      <c r="C2149" s="127" t="s">
        <v>714</v>
      </c>
      <c r="D2149" s="121">
        <v>43130</v>
      </c>
      <c r="E2149" s="122" t="s">
        <v>3583</v>
      </c>
      <c r="F2149" s="122" t="s">
        <v>3</v>
      </c>
      <c r="G2149" s="122">
        <v>1592448</v>
      </c>
      <c r="H2149" s="126"/>
      <c r="I2149" s="130" t="s">
        <v>5607</v>
      </c>
      <c r="J2149" s="126"/>
      <c r="K2149" s="126"/>
      <c r="L2149" s="126"/>
      <c r="M2149" s="126"/>
      <c r="N2149" s="216">
        <v>0</v>
      </c>
      <c r="O2149" s="216">
        <v>3826</v>
      </c>
      <c r="P2149" s="126" t="s">
        <v>1318</v>
      </c>
    </row>
    <row r="2150" spans="1:16" ht="51">
      <c r="A2150" s="126" t="s">
        <v>620</v>
      </c>
      <c r="B2150" s="126"/>
      <c r="C2150" s="127" t="s">
        <v>714</v>
      </c>
      <c r="D2150" s="121">
        <v>43130</v>
      </c>
      <c r="E2150" s="122" t="s">
        <v>3584</v>
      </c>
      <c r="F2150" s="122" t="s">
        <v>3</v>
      </c>
      <c r="G2150" s="122">
        <v>1592449</v>
      </c>
      <c r="H2150" s="126"/>
      <c r="I2150" s="130" t="s">
        <v>5608</v>
      </c>
      <c r="J2150" s="126"/>
      <c r="K2150" s="126"/>
      <c r="L2150" s="126"/>
      <c r="M2150" s="126"/>
      <c r="N2150" s="216">
        <v>0</v>
      </c>
      <c r="O2150" s="216">
        <v>39</v>
      </c>
      <c r="P2150" s="126" t="s">
        <v>1318</v>
      </c>
    </row>
    <row r="2151" spans="1:16" ht="51">
      <c r="A2151" s="126" t="s">
        <v>620</v>
      </c>
      <c r="B2151" s="126"/>
      <c r="C2151" s="127" t="s">
        <v>714</v>
      </c>
      <c r="D2151" s="121">
        <v>43130</v>
      </c>
      <c r="E2151" s="122" t="s">
        <v>3585</v>
      </c>
      <c r="F2151" s="122" t="s">
        <v>3</v>
      </c>
      <c r="G2151" s="122">
        <v>1592451</v>
      </c>
      <c r="H2151" s="126"/>
      <c r="I2151" s="130" t="s">
        <v>5609</v>
      </c>
      <c r="J2151" s="126"/>
      <c r="K2151" s="126"/>
      <c r="L2151" s="126"/>
      <c r="M2151" s="126"/>
      <c r="N2151" s="216">
        <v>0</v>
      </c>
      <c r="O2151" s="216">
        <v>3826</v>
      </c>
      <c r="P2151" s="126" t="s">
        <v>1318</v>
      </c>
    </row>
    <row r="2152" spans="1:16" ht="38.25">
      <c r="A2152" s="126">
        <v>526</v>
      </c>
      <c r="B2152" s="126"/>
      <c r="C2152" s="127" t="s">
        <v>847</v>
      </c>
      <c r="D2152" s="121">
        <v>43130</v>
      </c>
      <c r="E2152" s="122" t="s">
        <v>3586</v>
      </c>
      <c r="F2152" s="122" t="s">
        <v>3</v>
      </c>
      <c r="G2152" s="122">
        <v>1592462</v>
      </c>
      <c r="H2152" s="126"/>
      <c r="I2152" s="130" t="s">
        <v>5610</v>
      </c>
      <c r="J2152" s="126"/>
      <c r="K2152" s="126"/>
      <c r="L2152" s="126"/>
      <c r="M2152" s="126"/>
      <c r="N2152" s="216">
        <v>0</v>
      </c>
      <c r="O2152" s="216">
        <v>40</v>
      </c>
      <c r="P2152" s="126" t="s">
        <v>1318</v>
      </c>
    </row>
    <row r="2153" spans="1:16" ht="38.25">
      <c r="A2153" s="126">
        <v>526</v>
      </c>
      <c r="B2153" s="126"/>
      <c r="C2153" s="127" t="s">
        <v>847</v>
      </c>
      <c r="D2153" s="121">
        <v>43130</v>
      </c>
      <c r="E2153" s="122" t="s">
        <v>3587</v>
      </c>
      <c r="F2153" s="122" t="s">
        <v>3</v>
      </c>
      <c r="G2153" s="122">
        <v>1592464</v>
      </c>
      <c r="H2153" s="126"/>
      <c r="I2153" s="130" t="s">
        <v>5611</v>
      </c>
      <c r="J2153" s="126"/>
      <c r="K2153" s="126"/>
      <c r="L2153" s="126"/>
      <c r="M2153" s="126"/>
      <c r="N2153" s="216">
        <v>0</v>
      </c>
      <c r="O2153" s="216">
        <v>40</v>
      </c>
      <c r="P2153" s="126" t="s">
        <v>1318</v>
      </c>
    </row>
    <row r="2154" spans="1:16" ht="51">
      <c r="A2154" s="126" t="s">
        <v>620</v>
      </c>
      <c r="B2154" s="126"/>
      <c r="C2154" s="127" t="s">
        <v>714</v>
      </c>
      <c r="D2154" s="121">
        <v>43130</v>
      </c>
      <c r="E2154" s="122" t="s">
        <v>3588</v>
      </c>
      <c r="F2154" s="122" t="s">
        <v>3</v>
      </c>
      <c r="G2154" s="122">
        <v>1592466</v>
      </c>
      <c r="H2154" s="126"/>
      <c r="I2154" s="130" t="s">
        <v>5612</v>
      </c>
      <c r="J2154" s="126"/>
      <c r="K2154" s="126"/>
      <c r="L2154" s="126"/>
      <c r="M2154" s="126"/>
      <c r="N2154" s="216">
        <v>0</v>
      </c>
      <c r="O2154" s="216">
        <v>12</v>
      </c>
      <c r="P2154" s="126" t="s">
        <v>1318</v>
      </c>
    </row>
    <row r="2155" spans="1:16" ht="51">
      <c r="A2155" s="126" t="s">
        <v>620</v>
      </c>
      <c r="B2155" s="126"/>
      <c r="C2155" s="127" t="s">
        <v>714</v>
      </c>
      <c r="D2155" s="121">
        <v>43130</v>
      </c>
      <c r="E2155" s="122" t="s">
        <v>3589</v>
      </c>
      <c r="F2155" s="122" t="s">
        <v>3</v>
      </c>
      <c r="G2155" s="122">
        <v>1592467</v>
      </c>
      <c r="H2155" s="126"/>
      <c r="I2155" s="130" t="s">
        <v>5613</v>
      </c>
      <c r="J2155" s="126"/>
      <c r="K2155" s="126"/>
      <c r="L2155" s="126"/>
      <c r="M2155" s="126"/>
      <c r="N2155" s="216">
        <v>0</v>
      </c>
      <c r="O2155" s="216">
        <v>140</v>
      </c>
      <c r="P2155" s="126" t="s">
        <v>1318</v>
      </c>
    </row>
    <row r="2156" spans="1:16" ht="51">
      <c r="A2156" s="126">
        <v>190</v>
      </c>
      <c r="B2156" s="126"/>
      <c r="C2156" s="127" t="s">
        <v>107</v>
      </c>
      <c r="D2156" s="121">
        <v>43130</v>
      </c>
      <c r="E2156" s="122" t="s">
        <v>3590</v>
      </c>
      <c r="F2156" s="122" t="s">
        <v>3</v>
      </c>
      <c r="G2156" s="122">
        <v>1592484</v>
      </c>
      <c r="H2156" s="126"/>
      <c r="I2156" s="130" t="s">
        <v>5614</v>
      </c>
      <c r="J2156" s="126"/>
      <c r="K2156" s="126"/>
      <c r="L2156" s="126"/>
      <c r="M2156" s="126"/>
      <c r="N2156" s="216">
        <v>0</v>
      </c>
      <c r="O2156" s="216">
        <v>400</v>
      </c>
      <c r="P2156" s="126" t="s">
        <v>1318</v>
      </c>
    </row>
    <row r="2157" spans="1:16" ht="38.25">
      <c r="A2157" s="126">
        <v>592</v>
      </c>
      <c r="B2157" s="126"/>
      <c r="C2157" s="127" t="s">
        <v>863</v>
      </c>
      <c r="D2157" s="121">
        <v>43130</v>
      </c>
      <c r="E2157" s="122" t="s">
        <v>3591</v>
      </c>
      <c r="F2157" s="122" t="s">
        <v>3</v>
      </c>
      <c r="G2157" s="122">
        <v>1592488</v>
      </c>
      <c r="H2157" s="126"/>
      <c r="I2157" s="130" t="s">
        <v>5615</v>
      </c>
      <c r="J2157" s="126"/>
      <c r="K2157" s="126"/>
      <c r="L2157" s="126"/>
      <c r="M2157" s="126"/>
      <c r="N2157" s="216">
        <v>0</v>
      </c>
      <c r="O2157" s="216">
        <v>138.25</v>
      </c>
      <c r="P2157" s="126" t="s">
        <v>1318</v>
      </c>
    </row>
    <row r="2158" spans="1:16" ht="38.25">
      <c r="A2158" s="126">
        <v>526</v>
      </c>
      <c r="B2158" s="126"/>
      <c r="C2158" s="127" t="s">
        <v>847</v>
      </c>
      <c r="D2158" s="121">
        <v>43130</v>
      </c>
      <c r="E2158" s="122" t="s">
        <v>3592</v>
      </c>
      <c r="F2158" s="122" t="s">
        <v>3</v>
      </c>
      <c r="G2158" s="122">
        <v>1592523</v>
      </c>
      <c r="H2158" s="126"/>
      <c r="I2158" s="130" t="s">
        <v>5616</v>
      </c>
      <c r="J2158" s="126"/>
      <c r="K2158" s="126"/>
      <c r="L2158" s="126"/>
      <c r="M2158" s="126"/>
      <c r="N2158" s="216">
        <v>0</v>
      </c>
      <c r="O2158" s="216">
        <v>102</v>
      </c>
      <c r="P2158" s="126" t="s">
        <v>1318</v>
      </c>
    </row>
    <row r="2159" spans="1:16" ht="38.25">
      <c r="A2159" s="126">
        <v>30</v>
      </c>
      <c r="B2159" s="126"/>
      <c r="C2159" s="127" t="s">
        <v>696</v>
      </c>
      <c r="D2159" s="121">
        <v>43130</v>
      </c>
      <c r="E2159" s="122" t="s">
        <v>3593</v>
      </c>
      <c r="F2159" s="122" t="s">
        <v>3</v>
      </c>
      <c r="G2159" s="122">
        <v>1592538</v>
      </c>
      <c r="H2159" s="126"/>
      <c r="I2159" s="130" t="s">
        <v>5617</v>
      </c>
      <c r="J2159" s="126"/>
      <c r="K2159" s="126"/>
      <c r="L2159" s="126"/>
      <c r="M2159" s="126"/>
      <c r="N2159" s="216">
        <v>0</v>
      </c>
      <c r="O2159" s="216">
        <v>25000</v>
      </c>
      <c r="P2159" s="126" t="s">
        <v>1318</v>
      </c>
    </row>
    <row r="2160" spans="1:16" ht="38.25">
      <c r="A2160" s="126">
        <v>20</v>
      </c>
      <c r="B2160" s="126"/>
      <c r="C2160" s="127" t="s">
        <v>694</v>
      </c>
      <c r="D2160" s="121">
        <v>43130</v>
      </c>
      <c r="E2160" s="122" t="s">
        <v>3594</v>
      </c>
      <c r="F2160" s="122" t="s">
        <v>3</v>
      </c>
      <c r="G2160" s="122">
        <v>1592571</v>
      </c>
      <c r="H2160" s="126"/>
      <c r="I2160" s="130" t="s">
        <v>5618</v>
      </c>
      <c r="J2160" s="126"/>
      <c r="K2160" s="126"/>
      <c r="L2160" s="126"/>
      <c r="M2160" s="126"/>
      <c r="N2160" s="216">
        <v>0</v>
      </c>
      <c r="O2160" s="216">
        <v>120</v>
      </c>
      <c r="P2160" s="126" t="s">
        <v>1318</v>
      </c>
    </row>
    <row r="2161" spans="1:16" ht="38.25">
      <c r="A2161" s="126">
        <v>20</v>
      </c>
      <c r="B2161" s="126"/>
      <c r="C2161" s="127" t="s">
        <v>694</v>
      </c>
      <c r="D2161" s="121">
        <v>43130</v>
      </c>
      <c r="E2161" s="122" t="s">
        <v>3595</v>
      </c>
      <c r="F2161" s="122" t="s">
        <v>3</v>
      </c>
      <c r="G2161" s="122">
        <v>1592576</v>
      </c>
      <c r="H2161" s="126"/>
      <c r="I2161" s="130" t="s">
        <v>5619</v>
      </c>
      <c r="J2161" s="126"/>
      <c r="K2161" s="126"/>
      <c r="L2161" s="126"/>
      <c r="M2161" s="126"/>
      <c r="N2161" s="216">
        <v>0</v>
      </c>
      <c r="O2161" s="216">
        <v>120</v>
      </c>
      <c r="P2161" s="126" t="s">
        <v>1318</v>
      </c>
    </row>
    <row r="2162" spans="1:16" ht="51">
      <c r="A2162" s="126" t="s">
        <v>620</v>
      </c>
      <c r="B2162" s="126"/>
      <c r="C2162" s="127" t="s">
        <v>714</v>
      </c>
      <c r="D2162" s="121">
        <v>43130</v>
      </c>
      <c r="E2162" s="122" t="s">
        <v>3596</v>
      </c>
      <c r="F2162" s="122" t="s">
        <v>3</v>
      </c>
      <c r="G2162" s="122">
        <v>1592581</v>
      </c>
      <c r="H2162" s="126"/>
      <c r="I2162" s="130" t="s">
        <v>5620</v>
      </c>
      <c r="J2162" s="126"/>
      <c r="K2162" s="126"/>
      <c r="L2162" s="126"/>
      <c r="M2162" s="126"/>
      <c r="N2162" s="216">
        <v>0</v>
      </c>
      <c r="O2162" s="216">
        <v>199.54</v>
      </c>
      <c r="P2162" s="126" t="s">
        <v>1318</v>
      </c>
    </row>
    <row r="2163" spans="1:16" ht="51">
      <c r="A2163" s="126" t="s">
        <v>620</v>
      </c>
      <c r="B2163" s="126"/>
      <c r="C2163" s="127" t="s">
        <v>714</v>
      </c>
      <c r="D2163" s="121">
        <v>43130</v>
      </c>
      <c r="E2163" s="122" t="s">
        <v>3597</v>
      </c>
      <c r="F2163" s="122" t="s">
        <v>3</v>
      </c>
      <c r="G2163" s="122">
        <v>1592584</v>
      </c>
      <c r="H2163" s="126"/>
      <c r="I2163" s="130" t="s">
        <v>5621</v>
      </c>
      <c r="J2163" s="126"/>
      <c r="K2163" s="126"/>
      <c r="L2163" s="126"/>
      <c r="M2163" s="126"/>
      <c r="N2163" s="216">
        <v>0</v>
      </c>
      <c r="O2163" s="216">
        <v>140</v>
      </c>
      <c r="P2163" s="126" t="s">
        <v>1318</v>
      </c>
    </row>
    <row r="2164" spans="1:16" ht="51">
      <c r="A2164" s="126">
        <v>20</v>
      </c>
      <c r="B2164" s="126"/>
      <c r="C2164" s="127" t="s">
        <v>694</v>
      </c>
      <c r="D2164" s="121">
        <v>43130</v>
      </c>
      <c r="E2164" s="122" t="s">
        <v>3598</v>
      </c>
      <c r="F2164" s="122" t="s">
        <v>3</v>
      </c>
      <c r="G2164" s="122">
        <v>1592587</v>
      </c>
      <c r="H2164" s="126"/>
      <c r="I2164" s="130" t="s">
        <v>5622</v>
      </c>
      <c r="J2164" s="126"/>
      <c r="K2164" s="126"/>
      <c r="L2164" s="126"/>
      <c r="M2164" s="126"/>
      <c r="N2164" s="216">
        <v>0</v>
      </c>
      <c r="O2164" s="216">
        <v>120</v>
      </c>
      <c r="P2164" s="126" t="s">
        <v>1318</v>
      </c>
    </row>
    <row r="2165" spans="1:16" ht="51">
      <c r="A2165" s="126" t="s">
        <v>620</v>
      </c>
      <c r="B2165" s="126"/>
      <c r="C2165" s="127" t="s">
        <v>714</v>
      </c>
      <c r="D2165" s="121">
        <v>43130</v>
      </c>
      <c r="E2165" s="122" t="s">
        <v>3599</v>
      </c>
      <c r="F2165" s="122" t="s">
        <v>3</v>
      </c>
      <c r="G2165" s="122">
        <v>1592601</v>
      </c>
      <c r="H2165" s="126"/>
      <c r="I2165" s="130" t="s">
        <v>5623</v>
      </c>
      <c r="J2165" s="126"/>
      <c r="K2165" s="126"/>
      <c r="L2165" s="126"/>
      <c r="M2165" s="126"/>
      <c r="N2165" s="216">
        <v>0</v>
      </c>
      <c r="O2165" s="216">
        <v>267.3</v>
      </c>
      <c r="P2165" s="126" t="s">
        <v>1318</v>
      </c>
    </row>
    <row r="2166" spans="1:16" ht="51">
      <c r="A2166" s="126">
        <v>41</v>
      </c>
      <c r="B2166" s="126"/>
      <c r="C2166" s="127" t="s">
        <v>698</v>
      </c>
      <c r="D2166" s="121">
        <v>43130</v>
      </c>
      <c r="E2166" s="122" t="s">
        <v>3600</v>
      </c>
      <c r="F2166" s="122" t="s">
        <v>3</v>
      </c>
      <c r="G2166" s="122">
        <v>1592605</v>
      </c>
      <c r="H2166" s="126"/>
      <c r="I2166" s="130" t="s">
        <v>5624</v>
      </c>
      <c r="J2166" s="126"/>
      <c r="K2166" s="126"/>
      <c r="L2166" s="126"/>
      <c r="M2166" s="126"/>
      <c r="N2166" s="216">
        <v>0</v>
      </c>
      <c r="O2166" s="216">
        <v>15</v>
      </c>
      <c r="P2166" s="126" t="s">
        <v>1318</v>
      </c>
    </row>
    <row r="2167" spans="1:16" ht="51">
      <c r="A2167" s="126">
        <v>287</v>
      </c>
      <c r="B2167" s="126"/>
      <c r="C2167" s="127" t="s">
        <v>791</v>
      </c>
      <c r="D2167" s="121">
        <v>43130</v>
      </c>
      <c r="E2167" s="122" t="s">
        <v>3601</v>
      </c>
      <c r="F2167" s="122" t="s">
        <v>3</v>
      </c>
      <c r="G2167" s="122">
        <v>1592615</v>
      </c>
      <c r="H2167" s="126"/>
      <c r="I2167" s="130" t="s">
        <v>5625</v>
      </c>
      <c r="J2167" s="126"/>
      <c r="K2167" s="126"/>
      <c r="L2167" s="126"/>
      <c r="M2167" s="126"/>
      <c r="N2167" s="216">
        <v>0</v>
      </c>
      <c r="O2167" s="216">
        <v>1719.59</v>
      </c>
      <c r="P2167" s="126" t="s">
        <v>1318</v>
      </c>
    </row>
    <row r="2168" spans="1:16" ht="63.75">
      <c r="A2168" s="126">
        <v>310</v>
      </c>
      <c r="B2168" s="126"/>
      <c r="C2168" s="127" t="s">
        <v>808</v>
      </c>
      <c r="D2168" s="121">
        <v>43130</v>
      </c>
      <c r="E2168" s="122" t="s">
        <v>3602</v>
      </c>
      <c r="F2168" s="122" t="s">
        <v>3</v>
      </c>
      <c r="G2168" s="122">
        <v>1592631</v>
      </c>
      <c r="H2168" s="126"/>
      <c r="I2168" s="130" t="s">
        <v>5626</v>
      </c>
      <c r="J2168" s="126"/>
      <c r="K2168" s="126"/>
      <c r="L2168" s="126"/>
      <c r="M2168" s="126"/>
      <c r="N2168" s="216">
        <v>0</v>
      </c>
      <c r="O2168" s="216">
        <v>371</v>
      </c>
      <c r="P2168" s="126" t="s">
        <v>1318</v>
      </c>
    </row>
    <row r="2169" spans="1:16" ht="51">
      <c r="A2169" s="126" t="s">
        <v>620</v>
      </c>
      <c r="B2169" s="126"/>
      <c r="C2169" s="127" t="s">
        <v>714</v>
      </c>
      <c r="D2169" s="121">
        <v>43130</v>
      </c>
      <c r="E2169" s="122" t="s">
        <v>3603</v>
      </c>
      <c r="F2169" s="122" t="s">
        <v>3</v>
      </c>
      <c r="G2169" s="122">
        <v>1592632</v>
      </c>
      <c r="H2169" s="126"/>
      <c r="I2169" s="130" t="s">
        <v>5627</v>
      </c>
      <c r="J2169" s="126"/>
      <c r="K2169" s="126"/>
      <c r="L2169" s="126"/>
      <c r="M2169" s="126"/>
      <c r="N2169" s="216">
        <v>0</v>
      </c>
      <c r="O2169" s="216">
        <v>15.15</v>
      </c>
      <c r="P2169" s="126" t="s">
        <v>1318</v>
      </c>
    </row>
    <row r="2170" spans="1:16" ht="51">
      <c r="A2170" s="126" t="s">
        <v>620</v>
      </c>
      <c r="B2170" s="126"/>
      <c r="C2170" s="127" t="s">
        <v>714</v>
      </c>
      <c r="D2170" s="121">
        <v>43130</v>
      </c>
      <c r="E2170" s="122" t="s">
        <v>3604</v>
      </c>
      <c r="F2170" s="122" t="s">
        <v>3</v>
      </c>
      <c r="G2170" s="122">
        <v>1592638</v>
      </c>
      <c r="H2170" s="126"/>
      <c r="I2170" s="130" t="s">
        <v>5628</v>
      </c>
      <c r="J2170" s="126"/>
      <c r="K2170" s="126"/>
      <c r="L2170" s="126"/>
      <c r="M2170" s="126"/>
      <c r="N2170" s="216">
        <v>0</v>
      </c>
      <c r="O2170" s="216">
        <v>199.15</v>
      </c>
      <c r="P2170" s="126" t="s">
        <v>1318</v>
      </c>
    </row>
    <row r="2171" spans="1:16" ht="51">
      <c r="A2171" s="126" t="s">
        <v>620</v>
      </c>
      <c r="B2171" s="126"/>
      <c r="C2171" s="127" t="s">
        <v>714</v>
      </c>
      <c r="D2171" s="121">
        <v>43130</v>
      </c>
      <c r="E2171" s="122" t="s">
        <v>3605</v>
      </c>
      <c r="F2171" s="122" t="s">
        <v>3</v>
      </c>
      <c r="G2171" s="122">
        <v>1592642</v>
      </c>
      <c r="H2171" s="126"/>
      <c r="I2171" s="130" t="s">
        <v>5629</v>
      </c>
      <c r="J2171" s="126"/>
      <c r="K2171" s="126"/>
      <c r="L2171" s="126"/>
      <c r="M2171" s="126"/>
      <c r="N2171" s="216">
        <v>0</v>
      </c>
      <c r="O2171" s="216">
        <v>105.95</v>
      </c>
      <c r="P2171" s="126" t="s">
        <v>1318</v>
      </c>
    </row>
    <row r="2172" spans="1:16" ht="51">
      <c r="A2172" s="126" t="s">
        <v>620</v>
      </c>
      <c r="B2172" s="126"/>
      <c r="C2172" s="127" t="s">
        <v>714</v>
      </c>
      <c r="D2172" s="121">
        <v>43130</v>
      </c>
      <c r="E2172" s="122" t="s">
        <v>3606</v>
      </c>
      <c r="F2172" s="122" t="s">
        <v>3</v>
      </c>
      <c r="G2172" s="122">
        <v>1592643</v>
      </c>
      <c r="H2172" s="126"/>
      <c r="I2172" s="130" t="s">
        <v>5630</v>
      </c>
      <c r="J2172" s="126"/>
      <c r="K2172" s="126"/>
      <c r="L2172" s="126"/>
      <c r="M2172" s="126"/>
      <c r="N2172" s="216">
        <v>0</v>
      </c>
      <c r="O2172" s="216">
        <v>25.31</v>
      </c>
      <c r="P2172" s="126" t="s">
        <v>1318</v>
      </c>
    </row>
    <row r="2173" spans="1:16" ht="51">
      <c r="A2173" s="126" t="s">
        <v>620</v>
      </c>
      <c r="B2173" s="126"/>
      <c r="C2173" s="127" t="s">
        <v>714</v>
      </c>
      <c r="D2173" s="121">
        <v>43130</v>
      </c>
      <c r="E2173" s="122" t="s">
        <v>3607</v>
      </c>
      <c r="F2173" s="122" t="s">
        <v>3</v>
      </c>
      <c r="G2173" s="122">
        <v>1592645</v>
      </c>
      <c r="H2173" s="126"/>
      <c r="I2173" s="130" t="s">
        <v>5631</v>
      </c>
      <c r="J2173" s="126"/>
      <c r="K2173" s="126"/>
      <c r="L2173" s="126"/>
      <c r="M2173" s="126"/>
      <c r="N2173" s="216">
        <v>0</v>
      </c>
      <c r="O2173" s="216">
        <v>15.22</v>
      </c>
      <c r="P2173" s="126" t="s">
        <v>1318</v>
      </c>
    </row>
    <row r="2174" spans="1:16" ht="51">
      <c r="A2174" s="126">
        <v>592</v>
      </c>
      <c r="B2174" s="126"/>
      <c r="C2174" s="127" t="s">
        <v>863</v>
      </c>
      <c r="D2174" s="121">
        <v>43130</v>
      </c>
      <c r="E2174" s="122" t="s">
        <v>3608</v>
      </c>
      <c r="F2174" s="122" t="s">
        <v>3</v>
      </c>
      <c r="G2174" s="122">
        <v>1592649</v>
      </c>
      <c r="H2174" s="126"/>
      <c r="I2174" s="130" t="s">
        <v>5632</v>
      </c>
      <c r="J2174" s="126"/>
      <c r="K2174" s="126"/>
      <c r="L2174" s="126"/>
      <c r="M2174" s="126"/>
      <c r="N2174" s="216">
        <v>0</v>
      </c>
      <c r="O2174" s="216">
        <v>555.88</v>
      </c>
      <c r="P2174" s="126" t="s">
        <v>1318</v>
      </c>
    </row>
    <row r="2175" spans="1:16" ht="51">
      <c r="A2175" s="126">
        <v>592</v>
      </c>
      <c r="B2175" s="126"/>
      <c r="C2175" s="127" t="s">
        <v>863</v>
      </c>
      <c r="D2175" s="121">
        <v>43130</v>
      </c>
      <c r="E2175" s="122" t="s">
        <v>3609</v>
      </c>
      <c r="F2175" s="122" t="s">
        <v>3</v>
      </c>
      <c r="G2175" s="122">
        <v>1592650</v>
      </c>
      <c r="H2175" s="126"/>
      <c r="I2175" s="130" t="s">
        <v>5633</v>
      </c>
      <c r="J2175" s="126"/>
      <c r="K2175" s="126"/>
      <c r="L2175" s="126"/>
      <c r="M2175" s="126"/>
      <c r="N2175" s="216">
        <v>0</v>
      </c>
      <c r="O2175" s="216">
        <v>102.02</v>
      </c>
      <c r="P2175" s="126" t="s">
        <v>1318</v>
      </c>
    </row>
    <row r="2176" spans="1:16" ht="51">
      <c r="A2176" s="126">
        <v>592</v>
      </c>
      <c r="B2176" s="126"/>
      <c r="C2176" s="127" t="s">
        <v>863</v>
      </c>
      <c r="D2176" s="121">
        <v>43130</v>
      </c>
      <c r="E2176" s="122" t="s">
        <v>3610</v>
      </c>
      <c r="F2176" s="122" t="s">
        <v>3</v>
      </c>
      <c r="G2176" s="122">
        <v>1592651</v>
      </c>
      <c r="H2176" s="126"/>
      <c r="I2176" s="130" t="s">
        <v>5634</v>
      </c>
      <c r="J2176" s="126"/>
      <c r="K2176" s="126"/>
      <c r="L2176" s="126"/>
      <c r="M2176" s="126"/>
      <c r="N2176" s="216">
        <v>0</v>
      </c>
      <c r="O2176" s="216">
        <v>1082.78</v>
      </c>
      <c r="P2176" s="126" t="s">
        <v>1318</v>
      </c>
    </row>
    <row r="2177" spans="1:16" ht="38.25">
      <c r="A2177" s="126">
        <v>206</v>
      </c>
      <c r="B2177" s="126"/>
      <c r="C2177" s="127" t="s">
        <v>759</v>
      </c>
      <c r="D2177" s="121">
        <v>43130</v>
      </c>
      <c r="E2177" s="122" t="s">
        <v>3611</v>
      </c>
      <c r="F2177" s="122" t="s">
        <v>3</v>
      </c>
      <c r="G2177" s="122">
        <v>1592652</v>
      </c>
      <c r="H2177" s="126"/>
      <c r="I2177" s="130" t="s">
        <v>5635</v>
      </c>
      <c r="J2177" s="126"/>
      <c r="K2177" s="126"/>
      <c r="L2177" s="126"/>
      <c r="M2177" s="126"/>
      <c r="N2177" s="216">
        <v>0</v>
      </c>
      <c r="O2177" s="216">
        <v>40</v>
      </c>
      <c r="P2177" s="126" t="s">
        <v>1318</v>
      </c>
    </row>
    <row r="2178" spans="1:16" ht="38.25">
      <c r="A2178" s="126">
        <v>526</v>
      </c>
      <c r="B2178" s="126"/>
      <c r="C2178" s="127" t="s">
        <v>847</v>
      </c>
      <c r="D2178" s="121">
        <v>43130</v>
      </c>
      <c r="E2178" s="122" t="s">
        <v>3612</v>
      </c>
      <c r="F2178" s="122" t="s">
        <v>3</v>
      </c>
      <c r="G2178" s="122">
        <v>1592663</v>
      </c>
      <c r="H2178" s="126"/>
      <c r="I2178" s="130" t="s">
        <v>5636</v>
      </c>
      <c r="J2178" s="126"/>
      <c r="K2178" s="126"/>
      <c r="L2178" s="126"/>
      <c r="M2178" s="126"/>
      <c r="N2178" s="216">
        <v>0</v>
      </c>
      <c r="O2178" s="216">
        <v>200</v>
      </c>
      <c r="P2178" s="126" t="s">
        <v>1318</v>
      </c>
    </row>
    <row r="2179" spans="1:16" ht="38.25">
      <c r="A2179" s="126">
        <v>46</v>
      </c>
      <c r="B2179" s="126"/>
      <c r="C2179" s="127" t="s">
        <v>699</v>
      </c>
      <c r="D2179" s="121">
        <v>43130</v>
      </c>
      <c r="E2179" s="122" t="s">
        <v>3613</v>
      </c>
      <c r="F2179" s="122" t="s">
        <v>3</v>
      </c>
      <c r="G2179" s="122">
        <v>1592666</v>
      </c>
      <c r="H2179" s="126"/>
      <c r="I2179" s="130" t="s">
        <v>5637</v>
      </c>
      <c r="J2179" s="126"/>
      <c r="K2179" s="126"/>
      <c r="L2179" s="126"/>
      <c r="M2179" s="126"/>
      <c r="N2179" s="216">
        <v>0</v>
      </c>
      <c r="O2179" s="216">
        <v>4.08</v>
      </c>
      <c r="P2179" s="126" t="s">
        <v>1318</v>
      </c>
    </row>
    <row r="2180" spans="1:16" ht="51">
      <c r="A2180" s="126">
        <v>225</v>
      </c>
      <c r="B2180" s="126"/>
      <c r="C2180" s="127" t="s">
        <v>767</v>
      </c>
      <c r="D2180" s="121">
        <v>43130</v>
      </c>
      <c r="E2180" s="122" t="s">
        <v>3614</v>
      </c>
      <c r="F2180" s="122" t="s">
        <v>3</v>
      </c>
      <c r="G2180" s="122">
        <v>1592668</v>
      </c>
      <c r="H2180" s="126"/>
      <c r="I2180" s="130" t="s">
        <v>5638</v>
      </c>
      <c r="J2180" s="126"/>
      <c r="K2180" s="126"/>
      <c r="L2180" s="126"/>
      <c r="M2180" s="126"/>
      <c r="N2180" s="216">
        <v>0</v>
      </c>
      <c r="O2180" s="216">
        <v>1070</v>
      </c>
      <c r="P2180" s="126" t="s">
        <v>1318</v>
      </c>
    </row>
    <row r="2181" spans="1:16" ht="51">
      <c r="A2181" s="126">
        <v>526</v>
      </c>
      <c r="B2181" s="126"/>
      <c r="C2181" s="127" t="s">
        <v>847</v>
      </c>
      <c r="D2181" s="121">
        <v>43130</v>
      </c>
      <c r="E2181" s="122" t="s">
        <v>3615</v>
      </c>
      <c r="F2181" s="122" t="s">
        <v>3</v>
      </c>
      <c r="G2181" s="122">
        <v>1592687</v>
      </c>
      <c r="H2181" s="126"/>
      <c r="I2181" s="130" t="s">
        <v>5639</v>
      </c>
      <c r="J2181" s="126"/>
      <c r="K2181" s="126"/>
      <c r="L2181" s="126"/>
      <c r="M2181" s="126"/>
      <c r="N2181" s="216">
        <v>0</v>
      </c>
      <c r="O2181" s="216">
        <v>8502</v>
      </c>
      <c r="P2181" s="126" t="s">
        <v>1318</v>
      </c>
    </row>
    <row r="2182" spans="1:16" ht="38.25">
      <c r="A2182" s="126">
        <v>46</v>
      </c>
      <c r="B2182" s="126"/>
      <c r="C2182" s="127" t="s">
        <v>699</v>
      </c>
      <c r="D2182" s="121">
        <v>43130</v>
      </c>
      <c r="E2182" s="122" t="s">
        <v>3616</v>
      </c>
      <c r="F2182" s="122" t="s">
        <v>3</v>
      </c>
      <c r="G2182" s="122">
        <v>1592688</v>
      </c>
      <c r="H2182" s="126"/>
      <c r="I2182" s="130" t="s">
        <v>5640</v>
      </c>
      <c r="J2182" s="126"/>
      <c r="K2182" s="126"/>
      <c r="L2182" s="126"/>
      <c r="M2182" s="126"/>
      <c r="N2182" s="216">
        <v>0</v>
      </c>
      <c r="O2182" s="216">
        <v>2007.12</v>
      </c>
      <c r="P2182" s="126" t="s">
        <v>1318</v>
      </c>
    </row>
    <row r="2183" spans="1:16" ht="51">
      <c r="A2183" s="126">
        <v>16</v>
      </c>
      <c r="B2183" s="126"/>
      <c r="C2183" s="127" t="s">
        <v>693</v>
      </c>
      <c r="D2183" s="121">
        <v>43130</v>
      </c>
      <c r="E2183" s="122" t="s">
        <v>3617</v>
      </c>
      <c r="F2183" s="122" t="s">
        <v>3</v>
      </c>
      <c r="G2183" s="122">
        <v>1592690</v>
      </c>
      <c r="H2183" s="126"/>
      <c r="I2183" s="130" t="s">
        <v>5641</v>
      </c>
      <c r="J2183" s="126"/>
      <c r="K2183" s="126"/>
      <c r="L2183" s="126"/>
      <c r="M2183" s="126"/>
      <c r="N2183" s="216">
        <v>0</v>
      </c>
      <c r="O2183" s="216">
        <v>7351</v>
      </c>
      <c r="P2183" s="126" t="s">
        <v>1318</v>
      </c>
    </row>
    <row r="2184" spans="1:16" ht="38.25">
      <c r="A2184" s="126">
        <v>254</v>
      </c>
      <c r="B2184" s="126"/>
      <c r="C2184" s="127" t="s">
        <v>780</v>
      </c>
      <c r="D2184" s="121">
        <v>43130</v>
      </c>
      <c r="E2184" s="122" t="s">
        <v>3618</v>
      </c>
      <c r="F2184" s="122" t="s">
        <v>3</v>
      </c>
      <c r="G2184" s="122">
        <v>1592694</v>
      </c>
      <c r="H2184" s="126"/>
      <c r="I2184" s="130" t="s">
        <v>5642</v>
      </c>
      <c r="J2184" s="126"/>
      <c r="K2184" s="126"/>
      <c r="L2184" s="126"/>
      <c r="M2184" s="126"/>
      <c r="N2184" s="216">
        <v>0</v>
      </c>
      <c r="O2184" s="216">
        <v>200</v>
      </c>
      <c r="P2184" s="126" t="s">
        <v>1318</v>
      </c>
    </row>
    <row r="2185" spans="1:16" ht="51">
      <c r="A2185" s="126">
        <v>254</v>
      </c>
      <c r="B2185" s="126"/>
      <c r="C2185" s="127" t="s">
        <v>780</v>
      </c>
      <c r="D2185" s="121">
        <v>43130</v>
      </c>
      <c r="E2185" s="122" t="s">
        <v>3619</v>
      </c>
      <c r="F2185" s="122" t="s">
        <v>3</v>
      </c>
      <c r="G2185" s="122">
        <v>1592695</v>
      </c>
      <c r="H2185" s="126"/>
      <c r="I2185" s="130" t="s">
        <v>5643</v>
      </c>
      <c r="J2185" s="126"/>
      <c r="K2185" s="126"/>
      <c r="L2185" s="126"/>
      <c r="M2185" s="126"/>
      <c r="N2185" s="216">
        <v>0</v>
      </c>
      <c r="O2185" s="216">
        <v>770</v>
      </c>
      <c r="P2185" s="126" t="s">
        <v>1318</v>
      </c>
    </row>
    <row r="2186" spans="1:16" ht="51">
      <c r="A2186" s="126">
        <v>41</v>
      </c>
      <c r="B2186" s="126"/>
      <c r="C2186" s="127" t="s">
        <v>698</v>
      </c>
      <c r="D2186" s="121">
        <v>43130</v>
      </c>
      <c r="E2186" s="122" t="s">
        <v>3620</v>
      </c>
      <c r="F2186" s="122" t="s">
        <v>3</v>
      </c>
      <c r="G2186" s="122">
        <v>1592696</v>
      </c>
      <c r="H2186" s="126"/>
      <c r="I2186" s="130" t="s">
        <v>5644</v>
      </c>
      <c r="J2186" s="126"/>
      <c r="K2186" s="126"/>
      <c r="L2186" s="126"/>
      <c r="M2186" s="126"/>
      <c r="N2186" s="216">
        <v>0</v>
      </c>
      <c r="O2186" s="216">
        <v>742</v>
      </c>
      <c r="P2186" s="126" t="s">
        <v>1318</v>
      </c>
    </row>
    <row r="2187" spans="1:16" ht="51">
      <c r="A2187" s="126" t="s">
        <v>620</v>
      </c>
      <c r="B2187" s="126"/>
      <c r="C2187" s="127" t="s">
        <v>714</v>
      </c>
      <c r="D2187" s="121">
        <v>43130</v>
      </c>
      <c r="E2187" s="122" t="s">
        <v>3621</v>
      </c>
      <c r="F2187" s="122" t="s">
        <v>3</v>
      </c>
      <c r="G2187" s="122">
        <v>1592700</v>
      </c>
      <c r="H2187" s="126"/>
      <c r="I2187" s="130" t="s">
        <v>5645</v>
      </c>
      <c r="J2187" s="126"/>
      <c r="K2187" s="126"/>
      <c r="L2187" s="126"/>
      <c r="M2187" s="126"/>
      <c r="N2187" s="216">
        <v>0</v>
      </c>
      <c r="O2187" s="216">
        <v>100</v>
      </c>
      <c r="P2187" s="126" t="s">
        <v>1318</v>
      </c>
    </row>
    <row r="2188" spans="1:16" ht="38.25">
      <c r="A2188" s="126">
        <v>526</v>
      </c>
      <c r="B2188" s="126"/>
      <c r="C2188" s="127" t="s">
        <v>847</v>
      </c>
      <c r="D2188" s="121">
        <v>43130</v>
      </c>
      <c r="E2188" s="122" t="s">
        <v>3622</v>
      </c>
      <c r="F2188" s="122" t="s">
        <v>3</v>
      </c>
      <c r="G2188" s="122">
        <v>1592751</v>
      </c>
      <c r="H2188" s="126"/>
      <c r="I2188" s="130" t="s">
        <v>5646</v>
      </c>
      <c r="J2188" s="126"/>
      <c r="K2188" s="126"/>
      <c r="L2188" s="126"/>
      <c r="M2188" s="126"/>
      <c r="N2188" s="216">
        <v>0</v>
      </c>
      <c r="O2188" s="216">
        <v>432.04</v>
      </c>
      <c r="P2188" s="126" t="s">
        <v>1318</v>
      </c>
    </row>
    <row r="2189" spans="1:16" ht="38.25">
      <c r="A2189" s="126">
        <v>283</v>
      </c>
      <c r="B2189" s="126"/>
      <c r="C2189" s="127" t="s">
        <v>146</v>
      </c>
      <c r="D2189" s="121">
        <v>43130</v>
      </c>
      <c r="E2189" s="122" t="s">
        <v>3623</v>
      </c>
      <c r="F2189" s="122" t="s">
        <v>3</v>
      </c>
      <c r="G2189" s="122">
        <v>1592781</v>
      </c>
      <c r="H2189" s="126"/>
      <c r="I2189" s="130" t="s">
        <v>5647</v>
      </c>
      <c r="J2189" s="126"/>
      <c r="K2189" s="126"/>
      <c r="L2189" s="126"/>
      <c r="M2189" s="126"/>
      <c r="N2189" s="216">
        <v>0</v>
      </c>
      <c r="O2189" s="216">
        <v>586.5</v>
      </c>
      <c r="P2189" s="126" t="s">
        <v>1318</v>
      </c>
    </row>
    <row r="2190" spans="1:16" ht="38.25">
      <c r="A2190" s="126">
        <v>526</v>
      </c>
      <c r="B2190" s="126"/>
      <c r="C2190" s="127" t="s">
        <v>847</v>
      </c>
      <c r="D2190" s="121">
        <v>43130</v>
      </c>
      <c r="E2190" s="122" t="s">
        <v>3624</v>
      </c>
      <c r="F2190" s="122" t="s">
        <v>3</v>
      </c>
      <c r="G2190" s="122">
        <v>1592803</v>
      </c>
      <c r="H2190" s="126"/>
      <c r="I2190" s="130" t="s">
        <v>5648</v>
      </c>
      <c r="J2190" s="126"/>
      <c r="K2190" s="126"/>
      <c r="L2190" s="126"/>
      <c r="M2190" s="126"/>
      <c r="N2190" s="216">
        <v>0</v>
      </c>
      <c r="O2190" s="216">
        <v>58</v>
      </c>
      <c r="P2190" s="126" t="s">
        <v>1318</v>
      </c>
    </row>
    <row r="2191" spans="1:16" ht="51">
      <c r="A2191" s="126">
        <v>48</v>
      </c>
      <c r="B2191" s="126"/>
      <c r="C2191" s="127" t="s">
        <v>701</v>
      </c>
      <c r="D2191" s="121">
        <v>43130</v>
      </c>
      <c r="E2191" s="122" t="s">
        <v>3625</v>
      </c>
      <c r="F2191" s="122" t="s">
        <v>3</v>
      </c>
      <c r="G2191" s="122">
        <v>1592847</v>
      </c>
      <c r="H2191" s="126"/>
      <c r="I2191" s="130" t="s">
        <v>5649</v>
      </c>
      <c r="J2191" s="126"/>
      <c r="K2191" s="126"/>
      <c r="L2191" s="126"/>
      <c r="M2191" s="126"/>
      <c r="N2191" s="216">
        <v>0</v>
      </c>
      <c r="O2191" s="216">
        <v>110</v>
      </c>
      <c r="P2191" s="126" t="s">
        <v>1318</v>
      </c>
    </row>
    <row r="2192" spans="1:16" ht="51">
      <c r="A2192" s="126" t="s">
        <v>620</v>
      </c>
      <c r="B2192" s="126"/>
      <c r="C2192" s="127" t="s">
        <v>714</v>
      </c>
      <c r="D2192" s="121">
        <v>43130</v>
      </c>
      <c r="E2192" s="122" t="s">
        <v>3626</v>
      </c>
      <c r="F2192" s="122" t="s">
        <v>3</v>
      </c>
      <c r="G2192" s="122">
        <v>1592853</v>
      </c>
      <c r="H2192" s="126"/>
      <c r="I2192" s="130" t="s">
        <v>5650</v>
      </c>
      <c r="J2192" s="126"/>
      <c r="K2192" s="126"/>
      <c r="L2192" s="126"/>
      <c r="M2192" s="126"/>
      <c r="N2192" s="216">
        <v>0</v>
      </c>
      <c r="O2192" s="216">
        <v>38.549999999999997</v>
      </c>
      <c r="P2192" s="126" t="s">
        <v>1318</v>
      </c>
    </row>
    <row r="2193" spans="1:16" ht="51">
      <c r="A2193" s="126" t="s">
        <v>620</v>
      </c>
      <c r="B2193" s="126"/>
      <c r="C2193" s="127" t="s">
        <v>714</v>
      </c>
      <c r="D2193" s="121">
        <v>43130</v>
      </c>
      <c r="E2193" s="122" t="s">
        <v>3627</v>
      </c>
      <c r="F2193" s="122" t="s">
        <v>3</v>
      </c>
      <c r="G2193" s="122">
        <v>1592855</v>
      </c>
      <c r="H2193" s="126"/>
      <c r="I2193" s="130" t="s">
        <v>5650</v>
      </c>
      <c r="J2193" s="126"/>
      <c r="K2193" s="126"/>
      <c r="L2193" s="126"/>
      <c r="M2193" s="126"/>
      <c r="N2193" s="216">
        <v>0</v>
      </c>
      <c r="O2193" s="216">
        <v>162</v>
      </c>
      <c r="P2193" s="126" t="s">
        <v>1318</v>
      </c>
    </row>
    <row r="2194" spans="1:16" ht="51">
      <c r="A2194" s="126" t="s">
        <v>620</v>
      </c>
      <c r="B2194" s="126"/>
      <c r="C2194" s="127" t="s">
        <v>714</v>
      </c>
      <c r="D2194" s="121">
        <v>43131</v>
      </c>
      <c r="E2194" s="122" t="s">
        <v>3628</v>
      </c>
      <c r="F2194" s="122" t="s">
        <v>3</v>
      </c>
      <c r="G2194" s="122">
        <v>1592992</v>
      </c>
      <c r="H2194" s="126"/>
      <c r="I2194" s="130" t="s">
        <v>5651</v>
      </c>
      <c r="J2194" s="126"/>
      <c r="K2194" s="126"/>
      <c r="L2194" s="126"/>
      <c r="M2194" s="126"/>
      <c r="N2194" s="216">
        <v>0</v>
      </c>
      <c r="O2194" s="216">
        <v>5122.17</v>
      </c>
      <c r="P2194" s="126" t="s">
        <v>1318</v>
      </c>
    </row>
    <row r="2195" spans="1:16" ht="51">
      <c r="A2195" s="126">
        <v>290</v>
      </c>
      <c r="B2195" s="126"/>
      <c r="C2195" s="127" t="s">
        <v>794</v>
      </c>
      <c r="D2195" s="121">
        <v>43131</v>
      </c>
      <c r="E2195" s="122" t="s">
        <v>3629</v>
      </c>
      <c r="F2195" s="122" t="s">
        <v>3</v>
      </c>
      <c r="G2195" s="122">
        <v>1593007</v>
      </c>
      <c r="H2195" s="126"/>
      <c r="I2195" s="130" t="s">
        <v>5652</v>
      </c>
      <c r="J2195" s="126"/>
      <c r="K2195" s="126"/>
      <c r="L2195" s="126"/>
      <c r="M2195" s="126"/>
      <c r="N2195" s="216">
        <v>0</v>
      </c>
      <c r="O2195" s="216">
        <v>6880</v>
      </c>
      <c r="P2195" s="126" t="s">
        <v>1318</v>
      </c>
    </row>
    <row r="2196" spans="1:16" ht="51">
      <c r="A2196" s="126">
        <v>35</v>
      </c>
      <c r="B2196" s="126"/>
      <c r="C2196" s="127" t="s">
        <v>697</v>
      </c>
      <c r="D2196" s="121">
        <v>43131</v>
      </c>
      <c r="E2196" s="122" t="s">
        <v>3630</v>
      </c>
      <c r="F2196" s="122" t="s">
        <v>3</v>
      </c>
      <c r="G2196" s="122">
        <v>1593036</v>
      </c>
      <c r="H2196" s="126"/>
      <c r="I2196" s="130" t="s">
        <v>5653</v>
      </c>
      <c r="J2196" s="126"/>
      <c r="K2196" s="126"/>
      <c r="L2196" s="126"/>
      <c r="M2196" s="126"/>
      <c r="N2196" s="216">
        <v>0</v>
      </c>
      <c r="O2196" s="216">
        <v>280</v>
      </c>
      <c r="P2196" s="126" t="s">
        <v>1318</v>
      </c>
    </row>
    <row r="2197" spans="1:16" ht="51">
      <c r="A2197" s="126">
        <v>35</v>
      </c>
      <c r="B2197" s="126"/>
      <c r="C2197" s="127" t="s">
        <v>697</v>
      </c>
      <c r="D2197" s="121">
        <v>43131</v>
      </c>
      <c r="E2197" s="122" t="s">
        <v>3631</v>
      </c>
      <c r="F2197" s="122" t="s">
        <v>3</v>
      </c>
      <c r="G2197" s="122">
        <v>1593038</v>
      </c>
      <c r="H2197" s="126"/>
      <c r="I2197" s="130" t="s">
        <v>5654</v>
      </c>
      <c r="J2197" s="126"/>
      <c r="K2197" s="126"/>
      <c r="L2197" s="126"/>
      <c r="M2197" s="126"/>
      <c r="N2197" s="216">
        <v>0</v>
      </c>
      <c r="O2197" s="216">
        <v>11630</v>
      </c>
      <c r="P2197" s="126" t="s">
        <v>1318</v>
      </c>
    </row>
    <row r="2198" spans="1:16" ht="51">
      <c r="A2198" s="126">
        <v>35</v>
      </c>
      <c r="B2198" s="126"/>
      <c r="C2198" s="127" t="s">
        <v>697</v>
      </c>
      <c r="D2198" s="121">
        <v>43131</v>
      </c>
      <c r="E2198" s="122" t="s">
        <v>3632</v>
      </c>
      <c r="F2198" s="122" t="s">
        <v>3</v>
      </c>
      <c r="G2198" s="122">
        <v>1593039</v>
      </c>
      <c r="H2198" s="126"/>
      <c r="I2198" s="130" t="s">
        <v>5655</v>
      </c>
      <c r="J2198" s="126"/>
      <c r="K2198" s="126"/>
      <c r="L2198" s="126"/>
      <c r="M2198" s="126"/>
      <c r="N2198" s="216">
        <v>0</v>
      </c>
      <c r="O2198" s="216">
        <v>310</v>
      </c>
      <c r="P2198" s="126" t="s">
        <v>1318</v>
      </c>
    </row>
    <row r="2199" spans="1:16" ht="51">
      <c r="A2199" s="126">
        <v>523</v>
      </c>
      <c r="B2199" s="126"/>
      <c r="C2199" s="127" t="s">
        <v>846</v>
      </c>
      <c r="D2199" s="121">
        <v>43131</v>
      </c>
      <c r="E2199" s="122" t="s">
        <v>3633</v>
      </c>
      <c r="F2199" s="122" t="s">
        <v>3</v>
      </c>
      <c r="G2199" s="122">
        <v>1593064</v>
      </c>
      <c r="H2199" s="126"/>
      <c r="I2199" s="130" t="s">
        <v>5656</v>
      </c>
      <c r="J2199" s="126"/>
      <c r="K2199" s="126"/>
      <c r="L2199" s="126"/>
      <c r="M2199" s="126"/>
      <c r="N2199" s="216">
        <v>0</v>
      </c>
      <c r="O2199" s="216">
        <v>1258.8599999999999</v>
      </c>
      <c r="P2199" s="126" t="s">
        <v>1318</v>
      </c>
    </row>
    <row r="2200" spans="1:16" ht="51">
      <c r="A2200" s="126">
        <v>523</v>
      </c>
      <c r="B2200" s="126"/>
      <c r="C2200" s="127" t="s">
        <v>846</v>
      </c>
      <c r="D2200" s="121">
        <v>43131</v>
      </c>
      <c r="E2200" s="122" t="s">
        <v>3634</v>
      </c>
      <c r="F2200" s="122" t="s">
        <v>3</v>
      </c>
      <c r="G2200" s="122">
        <v>1593066</v>
      </c>
      <c r="H2200" s="126"/>
      <c r="I2200" s="130" t="s">
        <v>5657</v>
      </c>
      <c r="J2200" s="126"/>
      <c r="K2200" s="126"/>
      <c r="L2200" s="126"/>
      <c r="M2200" s="126"/>
      <c r="N2200" s="216">
        <v>0</v>
      </c>
      <c r="O2200" s="216">
        <v>960</v>
      </c>
      <c r="P2200" s="126" t="s">
        <v>1318</v>
      </c>
    </row>
    <row r="2201" spans="1:16" ht="51">
      <c r="A2201" s="126">
        <v>523</v>
      </c>
      <c r="B2201" s="126"/>
      <c r="C2201" s="127" t="s">
        <v>846</v>
      </c>
      <c r="D2201" s="121">
        <v>43131</v>
      </c>
      <c r="E2201" s="122" t="s">
        <v>3635</v>
      </c>
      <c r="F2201" s="122" t="s">
        <v>3</v>
      </c>
      <c r="G2201" s="122">
        <v>1593067</v>
      </c>
      <c r="H2201" s="126"/>
      <c r="I2201" s="130" t="s">
        <v>5658</v>
      </c>
      <c r="J2201" s="126"/>
      <c r="K2201" s="126"/>
      <c r="L2201" s="126"/>
      <c r="M2201" s="126"/>
      <c r="N2201" s="216">
        <v>0</v>
      </c>
      <c r="O2201" s="216">
        <v>290</v>
      </c>
      <c r="P2201" s="126" t="s">
        <v>1318</v>
      </c>
    </row>
    <row r="2202" spans="1:16" ht="51">
      <c r="A2202" s="126">
        <v>523</v>
      </c>
      <c r="B2202" s="126"/>
      <c r="C2202" s="127" t="s">
        <v>846</v>
      </c>
      <c r="D2202" s="121">
        <v>43131</v>
      </c>
      <c r="E2202" s="122" t="s">
        <v>3636</v>
      </c>
      <c r="F2202" s="122" t="s">
        <v>3</v>
      </c>
      <c r="G2202" s="122">
        <v>1593069</v>
      </c>
      <c r="H2202" s="126"/>
      <c r="I2202" s="130" t="s">
        <v>5659</v>
      </c>
      <c r="J2202" s="126"/>
      <c r="K2202" s="126"/>
      <c r="L2202" s="126"/>
      <c r="M2202" s="126"/>
      <c r="N2202" s="216">
        <v>0</v>
      </c>
      <c r="O2202" s="216">
        <v>190</v>
      </c>
      <c r="P2202" s="126" t="s">
        <v>1318</v>
      </c>
    </row>
    <row r="2203" spans="1:16" ht="51">
      <c r="A2203" s="126">
        <v>291</v>
      </c>
      <c r="B2203" s="126"/>
      <c r="C2203" s="127" t="s">
        <v>795</v>
      </c>
      <c r="D2203" s="121">
        <v>43131</v>
      </c>
      <c r="E2203" s="122" t="s">
        <v>3637</v>
      </c>
      <c r="F2203" s="122" t="s">
        <v>3</v>
      </c>
      <c r="G2203" s="122">
        <v>1593077</v>
      </c>
      <c r="H2203" s="126"/>
      <c r="I2203" s="130" t="s">
        <v>5660</v>
      </c>
      <c r="J2203" s="126"/>
      <c r="K2203" s="126"/>
      <c r="L2203" s="126"/>
      <c r="M2203" s="126"/>
      <c r="N2203" s="216">
        <v>0</v>
      </c>
      <c r="O2203" s="216">
        <v>13920</v>
      </c>
      <c r="P2203" s="126" t="s">
        <v>1318</v>
      </c>
    </row>
    <row r="2204" spans="1:16" ht="51">
      <c r="A2204" s="126">
        <v>291</v>
      </c>
      <c r="B2204" s="126"/>
      <c r="C2204" s="127" t="s">
        <v>795</v>
      </c>
      <c r="D2204" s="121">
        <v>43131</v>
      </c>
      <c r="E2204" s="122" t="s">
        <v>3638</v>
      </c>
      <c r="F2204" s="122" t="s">
        <v>3</v>
      </c>
      <c r="G2204" s="122">
        <v>1593078</v>
      </c>
      <c r="H2204" s="126"/>
      <c r="I2204" s="130" t="s">
        <v>5661</v>
      </c>
      <c r="J2204" s="126"/>
      <c r="K2204" s="126"/>
      <c r="L2204" s="126"/>
      <c r="M2204" s="126"/>
      <c r="N2204" s="216">
        <v>0</v>
      </c>
      <c r="O2204" s="216">
        <v>33178.32</v>
      </c>
      <c r="P2204" s="126" t="s">
        <v>1318</v>
      </c>
    </row>
    <row r="2205" spans="1:16" ht="51">
      <c r="A2205" s="126">
        <v>513</v>
      </c>
      <c r="B2205" s="126"/>
      <c r="C2205" s="127" t="s">
        <v>201</v>
      </c>
      <c r="D2205" s="121">
        <v>43131</v>
      </c>
      <c r="E2205" s="122" t="s">
        <v>3639</v>
      </c>
      <c r="F2205" s="122" t="s">
        <v>3</v>
      </c>
      <c r="G2205" s="122">
        <v>1593091</v>
      </c>
      <c r="H2205" s="126"/>
      <c r="I2205" s="130" t="s">
        <v>5662</v>
      </c>
      <c r="J2205" s="126"/>
      <c r="K2205" s="126"/>
      <c r="L2205" s="126"/>
      <c r="M2205" s="126"/>
      <c r="N2205" s="216">
        <v>0</v>
      </c>
      <c r="O2205" s="216">
        <v>26352.87</v>
      </c>
      <c r="P2205" s="126" t="s">
        <v>1318</v>
      </c>
    </row>
    <row r="2206" spans="1:16" ht="51">
      <c r="A2206" s="126" t="s">
        <v>620</v>
      </c>
      <c r="B2206" s="126"/>
      <c r="C2206" s="127" t="s">
        <v>714</v>
      </c>
      <c r="D2206" s="121">
        <v>43131</v>
      </c>
      <c r="E2206" s="122" t="s">
        <v>3640</v>
      </c>
      <c r="F2206" s="122" t="s">
        <v>3</v>
      </c>
      <c r="G2206" s="122">
        <v>1593114</v>
      </c>
      <c r="H2206" s="126"/>
      <c r="I2206" s="130" t="s">
        <v>5663</v>
      </c>
      <c r="J2206" s="126"/>
      <c r="K2206" s="126"/>
      <c r="L2206" s="126"/>
      <c r="M2206" s="126"/>
      <c r="N2206" s="216">
        <v>0</v>
      </c>
      <c r="O2206" s="216">
        <v>1001.02</v>
      </c>
      <c r="P2206" s="126" t="s">
        <v>1318</v>
      </c>
    </row>
    <row r="2207" spans="1:16" ht="63.75">
      <c r="A2207" s="126">
        <v>283</v>
      </c>
      <c r="B2207" s="126"/>
      <c r="C2207" s="127" t="s">
        <v>146</v>
      </c>
      <c r="D2207" s="121">
        <v>43131</v>
      </c>
      <c r="E2207" s="122" t="s">
        <v>3641</v>
      </c>
      <c r="F2207" s="122" t="s">
        <v>3</v>
      </c>
      <c r="G2207" s="122">
        <v>1593117</v>
      </c>
      <c r="H2207" s="126"/>
      <c r="I2207" s="130" t="s">
        <v>5664</v>
      </c>
      <c r="J2207" s="126"/>
      <c r="K2207" s="126"/>
      <c r="L2207" s="126"/>
      <c r="M2207" s="126"/>
      <c r="N2207" s="216">
        <v>0</v>
      </c>
      <c r="O2207" s="216">
        <v>1168.25</v>
      </c>
      <c r="P2207" s="126" t="s">
        <v>1318</v>
      </c>
    </row>
    <row r="2208" spans="1:16" ht="51">
      <c r="A2208" s="126">
        <v>163</v>
      </c>
      <c r="B2208" s="126"/>
      <c r="C2208" s="127" t="s">
        <v>749</v>
      </c>
      <c r="D2208" s="121">
        <v>43131</v>
      </c>
      <c r="E2208" s="122" t="s">
        <v>3642</v>
      </c>
      <c r="F2208" s="122" t="s">
        <v>3</v>
      </c>
      <c r="G2208" s="122">
        <v>1593126</v>
      </c>
      <c r="H2208" s="126"/>
      <c r="I2208" s="130" t="s">
        <v>5665</v>
      </c>
      <c r="J2208" s="126"/>
      <c r="K2208" s="126"/>
      <c r="L2208" s="126"/>
      <c r="M2208" s="126"/>
      <c r="N2208" s="216">
        <v>0</v>
      </c>
      <c r="O2208" s="216">
        <v>9</v>
      </c>
      <c r="P2208" s="126" t="s">
        <v>1318</v>
      </c>
    </row>
    <row r="2209" spans="1:16" ht="51">
      <c r="A2209" s="126">
        <v>163</v>
      </c>
      <c r="B2209" s="126"/>
      <c r="C2209" s="127" t="s">
        <v>749</v>
      </c>
      <c r="D2209" s="121">
        <v>43131</v>
      </c>
      <c r="E2209" s="122" t="s">
        <v>3643</v>
      </c>
      <c r="F2209" s="122" t="s">
        <v>3</v>
      </c>
      <c r="G2209" s="122">
        <v>1593131</v>
      </c>
      <c r="H2209" s="126"/>
      <c r="I2209" s="130" t="s">
        <v>5666</v>
      </c>
      <c r="J2209" s="126"/>
      <c r="K2209" s="126"/>
      <c r="L2209" s="126"/>
      <c r="M2209" s="126"/>
      <c r="N2209" s="216">
        <v>0</v>
      </c>
      <c r="O2209" s="216">
        <v>336</v>
      </c>
      <c r="P2209" s="126" t="s">
        <v>1318</v>
      </c>
    </row>
    <row r="2210" spans="1:16" ht="63.75">
      <c r="A2210" s="126">
        <v>76</v>
      </c>
      <c r="B2210" s="126"/>
      <c r="C2210" s="127" t="s">
        <v>707</v>
      </c>
      <c r="D2210" s="121">
        <v>43131</v>
      </c>
      <c r="E2210" s="122" t="s">
        <v>3644</v>
      </c>
      <c r="F2210" s="122" t="s">
        <v>3</v>
      </c>
      <c r="G2210" s="122">
        <v>1593134</v>
      </c>
      <c r="H2210" s="126"/>
      <c r="I2210" s="130" t="s">
        <v>5667</v>
      </c>
      <c r="J2210" s="126"/>
      <c r="K2210" s="126"/>
      <c r="L2210" s="126"/>
      <c r="M2210" s="126"/>
      <c r="N2210" s="216">
        <v>0</v>
      </c>
      <c r="O2210" s="216">
        <v>48</v>
      </c>
      <c r="P2210" s="126" t="s">
        <v>1318</v>
      </c>
    </row>
    <row r="2211" spans="1:16" ht="63.75">
      <c r="A2211" s="126">
        <v>76</v>
      </c>
      <c r="B2211" s="126"/>
      <c r="C2211" s="127" t="s">
        <v>707</v>
      </c>
      <c r="D2211" s="121">
        <v>43131</v>
      </c>
      <c r="E2211" s="122" t="s">
        <v>3645</v>
      </c>
      <c r="F2211" s="122" t="s">
        <v>3</v>
      </c>
      <c r="G2211" s="122">
        <v>1593135</v>
      </c>
      <c r="H2211" s="126"/>
      <c r="I2211" s="130" t="s">
        <v>5668</v>
      </c>
      <c r="J2211" s="126"/>
      <c r="K2211" s="126"/>
      <c r="L2211" s="126"/>
      <c r="M2211" s="126"/>
      <c r="N2211" s="216">
        <v>0</v>
      </c>
      <c r="O2211" s="216">
        <v>48</v>
      </c>
      <c r="P2211" s="126" t="s">
        <v>1318</v>
      </c>
    </row>
    <row r="2212" spans="1:16" ht="63.75">
      <c r="A2212" s="126">
        <v>47</v>
      </c>
      <c r="B2212" s="126"/>
      <c r="C2212" s="127" t="s">
        <v>700</v>
      </c>
      <c r="D2212" s="121">
        <v>43131</v>
      </c>
      <c r="E2212" s="122" t="s">
        <v>3646</v>
      </c>
      <c r="F2212" s="122" t="s">
        <v>3</v>
      </c>
      <c r="G2212" s="122">
        <v>1593138</v>
      </c>
      <c r="H2212" s="126"/>
      <c r="I2212" s="130" t="s">
        <v>5669</v>
      </c>
      <c r="J2212" s="126"/>
      <c r="K2212" s="126"/>
      <c r="L2212" s="126"/>
      <c r="M2212" s="126"/>
      <c r="N2212" s="216">
        <v>0</v>
      </c>
      <c r="O2212" s="216">
        <v>9066.68</v>
      </c>
      <c r="P2212" s="126" t="s">
        <v>1318</v>
      </c>
    </row>
    <row r="2213" spans="1:16" ht="63.75">
      <c r="A2213" s="126">
        <v>6</v>
      </c>
      <c r="B2213" s="126"/>
      <c r="C2213" s="127" t="s">
        <v>690</v>
      </c>
      <c r="D2213" s="121">
        <v>43131</v>
      </c>
      <c r="E2213" s="122" t="s">
        <v>3647</v>
      </c>
      <c r="F2213" s="122" t="s">
        <v>3</v>
      </c>
      <c r="G2213" s="122">
        <v>1593151</v>
      </c>
      <c r="H2213" s="126"/>
      <c r="I2213" s="130" t="s">
        <v>5670</v>
      </c>
      <c r="J2213" s="126"/>
      <c r="K2213" s="126"/>
      <c r="L2213" s="126"/>
      <c r="M2213" s="126"/>
      <c r="N2213" s="216">
        <v>0</v>
      </c>
      <c r="O2213" s="216">
        <v>2182.59</v>
      </c>
      <c r="P2213" s="126" t="s">
        <v>1318</v>
      </c>
    </row>
    <row r="2214" spans="1:16" ht="63.75">
      <c r="A2214" s="126">
        <v>670</v>
      </c>
      <c r="B2214" s="126"/>
      <c r="C2214" s="127" t="s">
        <v>236</v>
      </c>
      <c r="D2214" s="121">
        <v>43131</v>
      </c>
      <c r="E2214" s="122" t="s">
        <v>3648</v>
      </c>
      <c r="F2214" s="122" t="s">
        <v>3</v>
      </c>
      <c r="G2214" s="122">
        <v>1593158</v>
      </c>
      <c r="H2214" s="126"/>
      <c r="I2214" s="130" t="s">
        <v>5671</v>
      </c>
      <c r="J2214" s="126"/>
      <c r="K2214" s="126"/>
      <c r="L2214" s="126"/>
      <c r="M2214" s="126"/>
      <c r="N2214" s="216">
        <v>0</v>
      </c>
      <c r="O2214" s="216">
        <v>80</v>
      </c>
      <c r="P2214" s="126" t="s">
        <v>1318</v>
      </c>
    </row>
    <row r="2215" spans="1:16" ht="63.75">
      <c r="A2215" s="126">
        <v>670</v>
      </c>
      <c r="B2215" s="126"/>
      <c r="C2215" s="127" t="s">
        <v>236</v>
      </c>
      <c r="D2215" s="121">
        <v>43131</v>
      </c>
      <c r="E2215" s="122" t="s">
        <v>3649</v>
      </c>
      <c r="F2215" s="122" t="s">
        <v>3</v>
      </c>
      <c r="G2215" s="122">
        <v>1593159</v>
      </c>
      <c r="H2215" s="126"/>
      <c r="I2215" s="130" t="s">
        <v>5672</v>
      </c>
      <c r="J2215" s="126"/>
      <c r="K2215" s="126"/>
      <c r="L2215" s="126"/>
      <c r="M2215" s="126"/>
      <c r="N2215" s="216">
        <v>0</v>
      </c>
      <c r="O2215" s="216">
        <v>7600</v>
      </c>
      <c r="P2215" s="126" t="s">
        <v>1318</v>
      </c>
    </row>
    <row r="2216" spans="1:16" ht="51">
      <c r="A2216" s="126">
        <v>16</v>
      </c>
      <c r="B2216" s="126"/>
      <c r="C2216" s="127" t="s">
        <v>693</v>
      </c>
      <c r="D2216" s="121">
        <v>43131</v>
      </c>
      <c r="E2216" s="122" t="s">
        <v>3650</v>
      </c>
      <c r="F2216" s="122" t="s">
        <v>3</v>
      </c>
      <c r="G2216" s="122">
        <v>1592976</v>
      </c>
      <c r="H2216" s="126"/>
      <c r="I2216" s="130" t="s">
        <v>5673</v>
      </c>
      <c r="J2216" s="126"/>
      <c r="K2216" s="126"/>
      <c r="L2216" s="126"/>
      <c r="M2216" s="126"/>
      <c r="N2216" s="216">
        <v>0</v>
      </c>
      <c r="O2216" s="216">
        <v>659.93</v>
      </c>
      <c r="P2216" s="126" t="s">
        <v>1318</v>
      </c>
    </row>
    <row r="2217" spans="1:16" ht="51">
      <c r="A2217" s="126" t="s">
        <v>620</v>
      </c>
      <c r="B2217" s="126"/>
      <c r="C2217" s="127" t="s">
        <v>714</v>
      </c>
      <c r="D2217" s="121">
        <v>43131</v>
      </c>
      <c r="E2217" s="122" t="s">
        <v>3651</v>
      </c>
      <c r="F2217" s="122" t="s">
        <v>3</v>
      </c>
      <c r="G2217" s="122">
        <v>1592980</v>
      </c>
      <c r="H2217" s="126"/>
      <c r="I2217" s="130" t="s">
        <v>5674</v>
      </c>
      <c r="J2217" s="126"/>
      <c r="K2217" s="126"/>
      <c r="L2217" s="126"/>
      <c r="M2217" s="126"/>
      <c r="N2217" s="216">
        <v>0</v>
      </c>
      <c r="O2217" s="216">
        <v>10</v>
      </c>
      <c r="P2217" s="126" t="s">
        <v>1318</v>
      </c>
    </row>
    <row r="2218" spans="1:16" ht="51">
      <c r="A2218" s="126" t="s">
        <v>620</v>
      </c>
      <c r="B2218" s="126"/>
      <c r="C2218" s="127" t="s">
        <v>714</v>
      </c>
      <c r="D2218" s="121">
        <v>43131</v>
      </c>
      <c r="E2218" s="122" t="s">
        <v>3652</v>
      </c>
      <c r="F2218" s="122" t="s">
        <v>3</v>
      </c>
      <c r="G2218" s="122">
        <v>1592991</v>
      </c>
      <c r="H2218" s="126"/>
      <c r="I2218" s="130" t="s">
        <v>5675</v>
      </c>
      <c r="J2218" s="126"/>
      <c r="K2218" s="126"/>
      <c r="L2218" s="126"/>
      <c r="M2218" s="126"/>
      <c r="N2218" s="216">
        <v>0</v>
      </c>
      <c r="O2218" s="216">
        <v>10</v>
      </c>
      <c r="P2218" s="126" t="s">
        <v>1318</v>
      </c>
    </row>
    <row r="2219" spans="1:16" ht="63.75">
      <c r="A2219" s="126">
        <v>41</v>
      </c>
      <c r="B2219" s="126"/>
      <c r="C2219" s="127" t="s">
        <v>698</v>
      </c>
      <c r="D2219" s="121">
        <v>43131</v>
      </c>
      <c r="E2219" s="122" t="s">
        <v>3653</v>
      </c>
      <c r="F2219" s="122" t="s">
        <v>3</v>
      </c>
      <c r="G2219" s="122">
        <v>1593057</v>
      </c>
      <c r="H2219" s="126"/>
      <c r="I2219" s="130" t="s">
        <v>5676</v>
      </c>
      <c r="J2219" s="126"/>
      <c r="K2219" s="126"/>
      <c r="L2219" s="126"/>
      <c r="M2219" s="126"/>
      <c r="N2219" s="216">
        <v>0</v>
      </c>
      <c r="O2219" s="216">
        <v>0.18</v>
      </c>
      <c r="P2219" s="126" t="s">
        <v>1318</v>
      </c>
    </row>
    <row r="2220" spans="1:16" ht="63.75">
      <c r="A2220" s="126">
        <v>41</v>
      </c>
      <c r="B2220" s="126"/>
      <c r="C2220" s="127" t="s">
        <v>698</v>
      </c>
      <c r="D2220" s="121">
        <v>43131</v>
      </c>
      <c r="E2220" s="122" t="s">
        <v>3654</v>
      </c>
      <c r="F2220" s="122" t="s">
        <v>3</v>
      </c>
      <c r="G2220" s="122">
        <v>1593059</v>
      </c>
      <c r="H2220" s="126"/>
      <c r="I2220" s="130" t="s">
        <v>5677</v>
      </c>
      <c r="J2220" s="126"/>
      <c r="K2220" s="126"/>
      <c r="L2220" s="126"/>
      <c r="M2220" s="126"/>
      <c r="N2220" s="216">
        <v>0</v>
      </c>
      <c r="O2220" s="216">
        <v>0.33</v>
      </c>
      <c r="P2220" s="126" t="s">
        <v>1318</v>
      </c>
    </row>
    <row r="2221" spans="1:16" ht="51">
      <c r="A2221" s="126">
        <v>132</v>
      </c>
      <c r="B2221" s="126"/>
      <c r="C2221" s="127" t="s">
        <v>729</v>
      </c>
      <c r="D2221" s="121">
        <v>43131</v>
      </c>
      <c r="E2221" s="122" t="s">
        <v>3655</v>
      </c>
      <c r="F2221" s="122" t="s">
        <v>3</v>
      </c>
      <c r="G2221" s="122">
        <v>1593080</v>
      </c>
      <c r="H2221" s="126"/>
      <c r="I2221" s="130" t="s">
        <v>5678</v>
      </c>
      <c r="J2221" s="126"/>
      <c r="K2221" s="126"/>
      <c r="L2221" s="126"/>
      <c r="M2221" s="126"/>
      <c r="N2221" s="216">
        <v>0</v>
      </c>
      <c r="O2221" s="216">
        <v>18726.28</v>
      </c>
      <c r="P2221" s="126" t="s">
        <v>1318</v>
      </c>
    </row>
    <row r="2222" spans="1:16" ht="51">
      <c r="A2222" s="126" t="s">
        <v>620</v>
      </c>
      <c r="B2222" s="126"/>
      <c r="C2222" s="127" t="s">
        <v>714</v>
      </c>
      <c r="D2222" s="121">
        <v>43131</v>
      </c>
      <c r="E2222" s="122" t="s">
        <v>3656</v>
      </c>
      <c r="F2222" s="122" t="s">
        <v>3</v>
      </c>
      <c r="G2222" s="122">
        <v>1593086</v>
      </c>
      <c r="H2222" s="126"/>
      <c r="I2222" s="130" t="s">
        <v>1382</v>
      </c>
      <c r="J2222" s="126"/>
      <c r="K2222" s="126"/>
      <c r="L2222" s="126"/>
      <c r="M2222" s="126"/>
      <c r="N2222" s="216">
        <v>0</v>
      </c>
      <c r="O2222" s="216">
        <v>1944.51</v>
      </c>
      <c r="P2222" s="126" t="s">
        <v>1318</v>
      </c>
    </row>
    <row r="2223" spans="1:16" ht="51">
      <c r="A2223" s="126" t="s">
        <v>620</v>
      </c>
      <c r="B2223" s="126"/>
      <c r="C2223" s="127" t="s">
        <v>714</v>
      </c>
      <c r="D2223" s="121">
        <v>43131</v>
      </c>
      <c r="E2223" s="122" t="s">
        <v>3657</v>
      </c>
      <c r="F2223" s="122" t="s">
        <v>3</v>
      </c>
      <c r="G2223" s="122">
        <v>1593089</v>
      </c>
      <c r="H2223" s="126"/>
      <c r="I2223" s="130" t="s">
        <v>1409</v>
      </c>
      <c r="J2223" s="126"/>
      <c r="K2223" s="126"/>
      <c r="L2223" s="126"/>
      <c r="M2223" s="126"/>
      <c r="N2223" s="216">
        <v>0</v>
      </c>
      <c r="O2223" s="216">
        <v>703.59</v>
      </c>
      <c r="P2223" s="126" t="s">
        <v>1318</v>
      </c>
    </row>
    <row r="2224" spans="1:16" ht="51">
      <c r="A2224" s="126" t="s">
        <v>620</v>
      </c>
      <c r="B2224" s="126"/>
      <c r="C2224" s="127" t="s">
        <v>714</v>
      </c>
      <c r="D2224" s="121">
        <v>43131</v>
      </c>
      <c r="E2224" s="122" t="s">
        <v>3658</v>
      </c>
      <c r="F2224" s="122" t="s">
        <v>3</v>
      </c>
      <c r="G2224" s="122">
        <v>1593090</v>
      </c>
      <c r="H2224" s="126"/>
      <c r="I2224" s="130" t="s">
        <v>1392</v>
      </c>
      <c r="J2224" s="126"/>
      <c r="K2224" s="126"/>
      <c r="L2224" s="126"/>
      <c r="M2224" s="126"/>
      <c r="N2224" s="216">
        <v>0</v>
      </c>
      <c r="O2224" s="216">
        <v>916.17</v>
      </c>
      <c r="P2224" s="126" t="s">
        <v>1318</v>
      </c>
    </row>
    <row r="2225" spans="1:16" ht="38.25">
      <c r="A2225" s="126">
        <v>46</v>
      </c>
      <c r="B2225" s="126"/>
      <c r="C2225" s="127" t="s">
        <v>699</v>
      </c>
      <c r="D2225" s="121">
        <v>43131</v>
      </c>
      <c r="E2225" s="122" t="s">
        <v>3659</v>
      </c>
      <c r="F2225" s="122" t="s">
        <v>3</v>
      </c>
      <c r="G2225" s="122">
        <v>1593092</v>
      </c>
      <c r="H2225" s="126"/>
      <c r="I2225" s="130" t="s">
        <v>5679</v>
      </c>
      <c r="J2225" s="126"/>
      <c r="K2225" s="126"/>
      <c r="L2225" s="126"/>
      <c r="M2225" s="126"/>
      <c r="N2225" s="216">
        <v>0</v>
      </c>
      <c r="O2225" s="216">
        <v>600</v>
      </c>
      <c r="P2225" s="126" t="s">
        <v>1318</v>
      </c>
    </row>
    <row r="2226" spans="1:16" ht="63.75">
      <c r="A2226" s="126">
        <v>342</v>
      </c>
      <c r="B2226" s="126"/>
      <c r="C2226" s="127" t="s">
        <v>817</v>
      </c>
      <c r="D2226" s="121">
        <v>43131</v>
      </c>
      <c r="E2226" s="122" t="s">
        <v>3660</v>
      </c>
      <c r="F2226" s="122" t="s">
        <v>3</v>
      </c>
      <c r="G2226" s="122">
        <v>1593093</v>
      </c>
      <c r="H2226" s="126"/>
      <c r="I2226" s="130" t="s">
        <v>5680</v>
      </c>
      <c r="J2226" s="126"/>
      <c r="K2226" s="126"/>
      <c r="L2226" s="126"/>
      <c r="M2226" s="126"/>
      <c r="N2226" s="216">
        <v>0</v>
      </c>
      <c r="O2226" s="216">
        <v>3015.84</v>
      </c>
      <c r="P2226" s="126" t="s">
        <v>1318</v>
      </c>
    </row>
    <row r="2227" spans="1:16" ht="51">
      <c r="A2227" s="126" t="s">
        <v>620</v>
      </c>
      <c r="B2227" s="126"/>
      <c r="C2227" s="127" t="s">
        <v>714</v>
      </c>
      <c r="D2227" s="121">
        <v>43131</v>
      </c>
      <c r="E2227" s="122" t="s">
        <v>3661</v>
      </c>
      <c r="F2227" s="122" t="s">
        <v>3</v>
      </c>
      <c r="G2227" s="122">
        <v>1593098</v>
      </c>
      <c r="H2227" s="126"/>
      <c r="I2227" s="130" t="s">
        <v>5681</v>
      </c>
      <c r="J2227" s="126"/>
      <c r="K2227" s="126"/>
      <c r="L2227" s="126"/>
      <c r="M2227" s="126"/>
      <c r="N2227" s="216">
        <v>0</v>
      </c>
      <c r="O2227" s="216">
        <v>29.92</v>
      </c>
      <c r="P2227" s="126" t="s">
        <v>1318</v>
      </c>
    </row>
    <row r="2228" spans="1:16" ht="51">
      <c r="A2228" s="126" t="s">
        <v>620</v>
      </c>
      <c r="B2228" s="126"/>
      <c r="C2228" s="127" t="s">
        <v>714</v>
      </c>
      <c r="D2228" s="121">
        <v>43131</v>
      </c>
      <c r="E2228" s="122" t="s">
        <v>3662</v>
      </c>
      <c r="F2228" s="122" t="s">
        <v>3</v>
      </c>
      <c r="G2228" s="122">
        <v>1593099</v>
      </c>
      <c r="H2228" s="126"/>
      <c r="I2228" s="130" t="s">
        <v>5682</v>
      </c>
      <c r="J2228" s="126"/>
      <c r="K2228" s="126"/>
      <c r="L2228" s="126"/>
      <c r="M2228" s="126"/>
      <c r="N2228" s="216">
        <v>0</v>
      </c>
      <c r="O2228" s="216">
        <v>9.8699999999999992</v>
      </c>
      <c r="P2228" s="126" t="s">
        <v>1318</v>
      </c>
    </row>
    <row r="2229" spans="1:16" ht="51">
      <c r="A2229" s="126" t="s">
        <v>620</v>
      </c>
      <c r="B2229" s="126"/>
      <c r="C2229" s="127" t="s">
        <v>714</v>
      </c>
      <c r="D2229" s="121">
        <v>43131</v>
      </c>
      <c r="E2229" s="122" t="s">
        <v>3663</v>
      </c>
      <c r="F2229" s="122" t="s">
        <v>3</v>
      </c>
      <c r="G2229" s="122">
        <v>1593106</v>
      </c>
      <c r="H2229" s="126"/>
      <c r="I2229" s="130" t="s">
        <v>5683</v>
      </c>
      <c r="J2229" s="126"/>
      <c r="K2229" s="126"/>
      <c r="L2229" s="126"/>
      <c r="M2229" s="126"/>
      <c r="N2229" s="216">
        <v>0</v>
      </c>
      <c r="O2229" s="216">
        <v>150</v>
      </c>
      <c r="P2229" s="126" t="s">
        <v>1318</v>
      </c>
    </row>
    <row r="2230" spans="1:16" ht="51">
      <c r="A2230" s="126" t="s">
        <v>620</v>
      </c>
      <c r="B2230" s="126"/>
      <c r="C2230" s="127" t="s">
        <v>714</v>
      </c>
      <c r="D2230" s="121">
        <v>43131</v>
      </c>
      <c r="E2230" s="122" t="s">
        <v>3664</v>
      </c>
      <c r="F2230" s="122" t="s">
        <v>3</v>
      </c>
      <c r="G2230" s="122">
        <v>1593113</v>
      </c>
      <c r="H2230" s="126"/>
      <c r="I2230" s="130" t="s">
        <v>5684</v>
      </c>
      <c r="J2230" s="126"/>
      <c r="K2230" s="126"/>
      <c r="L2230" s="126"/>
      <c r="M2230" s="126"/>
      <c r="N2230" s="216">
        <v>0</v>
      </c>
      <c r="O2230" s="216">
        <v>1000</v>
      </c>
      <c r="P2230" s="126" t="s">
        <v>1318</v>
      </c>
    </row>
    <row r="2231" spans="1:16" ht="38.25">
      <c r="A2231" s="126">
        <v>20</v>
      </c>
      <c r="B2231" s="126"/>
      <c r="C2231" s="127" t="s">
        <v>694</v>
      </c>
      <c r="D2231" s="121">
        <v>43131</v>
      </c>
      <c r="E2231" s="122" t="s">
        <v>3665</v>
      </c>
      <c r="F2231" s="122" t="s">
        <v>3</v>
      </c>
      <c r="G2231" s="122">
        <v>1593163</v>
      </c>
      <c r="H2231" s="126"/>
      <c r="I2231" s="130" t="s">
        <v>5685</v>
      </c>
      <c r="J2231" s="126"/>
      <c r="K2231" s="126"/>
      <c r="L2231" s="126"/>
      <c r="M2231" s="126"/>
      <c r="N2231" s="216">
        <v>0</v>
      </c>
      <c r="O2231" s="216">
        <v>7.6</v>
      </c>
      <c r="P2231" s="126" t="s">
        <v>1318</v>
      </c>
    </row>
    <row r="2232" spans="1:16" ht="38.25">
      <c r="A2232" s="126">
        <v>46</v>
      </c>
      <c r="B2232" s="126"/>
      <c r="C2232" s="127" t="s">
        <v>699</v>
      </c>
      <c r="D2232" s="121">
        <v>43131</v>
      </c>
      <c r="E2232" s="122" t="s">
        <v>3666</v>
      </c>
      <c r="F2232" s="122" t="s">
        <v>3</v>
      </c>
      <c r="G2232" s="122">
        <v>1593164</v>
      </c>
      <c r="H2232" s="126"/>
      <c r="I2232" s="130" t="s">
        <v>5686</v>
      </c>
      <c r="J2232" s="126"/>
      <c r="K2232" s="126"/>
      <c r="L2232" s="126"/>
      <c r="M2232" s="126"/>
      <c r="N2232" s="216">
        <v>0</v>
      </c>
      <c r="O2232" s="216">
        <v>56000</v>
      </c>
      <c r="P2232" s="126" t="s">
        <v>1318</v>
      </c>
    </row>
    <row r="2233" spans="1:16" ht="51">
      <c r="A2233" s="126" t="s">
        <v>620</v>
      </c>
      <c r="B2233" s="126"/>
      <c r="C2233" s="127" t="s">
        <v>714</v>
      </c>
      <c r="D2233" s="121">
        <v>43131</v>
      </c>
      <c r="E2233" s="122" t="s">
        <v>3667</v>
      </c>
      <c r="F2233" s="122" t="s">
        <v>3</v>
      </c>
      <c r="G2233" s="122">
        <v>1593167</v>
      </c>
      <c r="H2233" s="126"/>
      <c r="I2233" s="130" t="s">
        <v>5687</v>
      </c>
      <c r="J2233" s="126"/>
      <c r="K2233" s="126"/>
      <c r="L2233" s="126"/>
      <c r="M2233" s="126"/>
      <c r="N2233" s="216">
        <v>0</v>
      </c>
      <c r="O2233" s="216">
        <v>1129.5</v>
      </c>
      <c r="P2233" s="126" t="s">
        <v>1318</v>
      </c>
    </row>
    <row r="2234" spans="1:16" ht="38.25">
      <c r="A2234" s="126">
        <v>46</v>
      </c>
      <c r="B2234" s="126"/>
      <c r="C2234" s="127" t="s">
        <v>699</v>
      </c>
      <c r="D2234" s="121">
        <v>43131</v>
      </c>
      <c r="E2234" s="122" t="s">
        <v>3668</v>
      </c>
      <c r="F2234" s="122" t="s">
        <v>3</v>
      </c>
      <c r="G2234" s="122">
        <v>1593168</v>
      </c>
      <c r="H2234" s="126"/>
      <c r="I2234" s="130" t="s">
        <v>5688</v>
      </c>
      <c r="J2234" s="126"/>
      <c r="K2234" s="126"/>
      <c r="L2234" s="126"/>
      <c r="M2234" s="126"/>
      <c r="N2234" s="216">
        <v>0</v>
      </c>
      <c r="O2234" s="216">
        <v>97</v>
      </c>
      <c r="P2234" s="126" t="s">
        <v>1318</v>
      </c>
    </row>
    <row r="2235" spans="1:16" ht="63.75">
      <c r="A2235" s="126">
        <v>683</v>
      </c>
      <c r="B2235" s="126"/>
      <c r="C2235" s="127" t="s">
        <v>869</v>
      </c>
      <c r="D2235" s="121">
        <v>43131</v>
      </c>
      <c r="E2235" s="122" t="s">
        <v>3669</v>
      </c>
      <c r="F2235" s="122" t="s">
        <v>3</v>
      </c>
      <c r="G2235" s="122">
        <v>1593170</v>
      </c>
      <c r="H2235" s="126"/>
      <c r="I2235" s="130" t="s">
        <v>5689</v>
      </c>
      <c r="J2235" s="126"/>
      <c r="K2235" s="126"/>
      <c r="L2235" s="126"/>
      <c r="M2235" s="126"/>
      <c r="N2235" s="216">
        <v>0</v>
      </c>
      <c r="O2235" s="216">
        <v>929.5</v>
      </c>
      <c r="P2235" s="126" t="s">
        <v>1318</v>
      </c>
    </row>
    <row r="2236" spans="1:16" ht="51">
      <c r="A2236" s="126">
        <v>660</v>
      </c>
      <c r="B2236" s="126"/>
      <c r="C2236" s="127" t="s">
        <v>234</v>
      </c>
      <c r="D2236" s="121">
        <v>43131</v>
      </c>
      <c r="E2236" s="122" t="s">
        <v>3670</v>
      </c>
      <c r="F2236" s="122" t="s">
        <v>3</v>
      </c>
      <c r="G2236" s="122">
        <v>1593171</v>
      </c>
      <c r="H2236" s="126"/>
      <c r="I2236" s="130" t="s">
        <v>5690</v>
      </c>
      <c r="J2236" s="126"/>
      <c r="K2236" s="126"/>
      <c r="L2236" s="126"/>
      <c r="M2236" s="126"/>
      <c r="N2236" s="216">
        <v>0</v>
      </c>
      <c r="O2236" s="216">
        <v>3309.23</v>
      </c>
      <c r="P2236" s="126" t="s">
        <v>1318</v>
      </c>
    </row>
    <row r="2237" spans="1:16" ht="51">
      <c r="A2237" s="126">
        <v>290</v>
      </c>
      <c r="B2237" s="126"/>
      <c r="C2237" s="127" t="s">
        <v>794</v>
      </c>
      <c r="D2237" s="121">
        <v>43131</v>
      </c>
      <c r="E2237" s="122" t="s">
        <v>3671</v>
      </c>
      <c r="F2237" s="122" t="s">
        <v>3</v>
      </c>
      <c r="G2237" s="122">
        <v>1593172</v>
      </c>
      <c r="H2237" s="126"/>
      <c r="I2237" s="130" t="s">
        <v>5691</v>
      </c>
      <c r="J2237" s="126"/>
      <c r="K2237" s="126"/>
      <c r="L2237" s="126"/>
      <c r="M2237" s="126"/>
      <c r="N2237" s="216">
        <v>0</v>
      </c>
      <c r="O2237" s="216">
        <v>371</v>
      </c>
      <c r="P2237" s="126" t="s">
        <v>1318</v>
      </c>
    </row>
    <row r="2238" spans="1:16" ht="38.25">
      <c r="A2238" s="126">
        <v>283</v>
      </c>
      <c r="B2238" s="126"/>
      <c r="C2238" s="127" t="s">
        <v>146</v>
      </c>
      <c r="D2238" s="121">
        <v>43131</v>
      </c>
      <c r="E2238" s="122" t="s">
        <v>3672</v>
      </c>
      <c r="F2238" s="122" t="s">
        <v>3</v>
      </c>
      <c r="G2238" s="122">
        <v>1593209</v>
      </c>
      <c r="H2238" s="126"/>
      <c r="I2238" s="130" t="s">
        <v>5692</v>
      </c>
      <c r="J2238" s="126"/>
      <c r="K2238" s="126"/>
      <c r="L2238" s="126"/>
      <c r="M2238" s="126"/>
      <c r="N2238" s="216">
        <v>0</v>
      </c>
      <c r="O2238" s="216">
        <v>185.5</v>
      </c>
      <c r="P2238" s="126" t="s">
        <v>1318</v>
      </c>
    </row>
    <row r="2239" spans="1:16" ht="38.25">
      <c r="A2239" s="126">
        <v>283</v>
      </c>
      <c r="B2239" s="126"/>
      <c r="C2239" s="127" t="s">
        <v>146</v>
      </c>
      <c r="D2239" s="121">
        <v>43131</v>
      </c>
      <c r="E2239" s="122" t="s">
        <v>3673</v>
      </c>
      <c r="F2239" s="122" t="s">
        <v>3</v>
      </c>
      <c r="G2239" s="122">
        <v>1593223</v>
      </c>
      <c r="H2239" s="126"/>
      <c r="I2239" s="130" t="s">
        <v>5693</v>
      </c>
      <c r="J2239" s="126"/>
      <c r="K2239" s="126"/>
      <c r="L2239" s="126"/>
      <c r="M2239" s="126"/>
      <c r="N2239" s="216">
        <v>0</v>
      </c>
      <c r="O2239" s="216">
        <v>185.5</v>
      </c>
      <c r="P2239" s="126" t="s">
        <v>1318</v>
      </c>
    </row>
    <row r="2240" spans="1:16" ht="51">
      <c r="A2240" s="126">
        <v>681</v>
      </c>
      <c r="B2240" s="126"/>
      <c r="C2240" s="127" t="s">
        <v>238</v>
      </c>
      <c r="D2240" s="121">
        <v>43131</v>
      </c>
      <c r="E2240" s="122" t="s">
        <v>3674</v>
      </c>
      <c r="F2240" s="122" t="s">
        <v>3</v>
      </c>
      <c r="G2240" s="122">
        <v>1593232</v>
      </c>
      <c r="H2240" s="126"/>
      <c r="I2240" s="130" t="s">
        <v>5694</v>
      </c>
      <c r="J2240" s="126"/>
      <c r="K2240" s="126"/>
      <c r="L2240" s="126"/>
      <c r="M2240" s="126"/>
      <c r="N2240" s="216">
        <v>0</v>
      </c>
      <c r="O2240" s="216">
        <v>1.94</v>
      </c>
      <c r="P2240" s="126" t="s">
        <v>1318</v>
      </c>
    </row>
    <row r="2241" spans="1:16" ht="51">
      <c r="A2241" s="126">
        <v>681</v>
      </c>
      <c r="B2241" s="126"/>
      <c r="C2241" s="127" t="s">
        <v>238</v>
      </c>
      <c r="D2241" s="121">
        <v>43131</v>
      </c>
      <c r="E2241" s="122" t="s">
        <v>3675</v>
      </c>
      <c r="F2241" s="122" t="s">
        <v>3</v>
      </c>
      <c r="G2241" s="122">
        <v>1593233</v>
      </c>
      <c r="H2241" s="126"/>
      <c r="I2241" s="130" t="s">
        <v>5695</v>
      </c>
      <c r="J2241" s="126"/>
      <c r="K2241" s="126"/>
      <c r="L2241" s="126"/>
      <c r="M2241" s="126"/>
      <c r="N2241" s="216">
        <v>0</v>
      </c>
      <c r="O2241" s="216">
        <v>0.04</v>
      </c>
      <c r="P2241" s="126" t="s">
        <v>1318</v>
      </c>
    </row>
    <row r="2242" spans="1:16" ht="51">
      <c r="A2242" s="126">
        <v>52</v>
      </c>
      <c r="B2242" s="126"/>
      <c r="C2242" s="127" t="s">
        <v>704</v>
      </c>
      <c r="D2242" s="121">
        <v>43131</v>
      </c>
      <c r="E2242" s="122" t="s">
        <v>3676</v>
      </c>
      <c r="F2242" s="122" t="s">
        <v>3</v>
      </c>
      <c r="G2242" s="122">
        <v>1593283</v>
      </c>
      <c r="H2242" s="126"/>
      <c r="I2242" s="130" t="s">
        <v>5696</v>
      </c>
      <c r="J2242" s="126"/>
      <c r="K2242" s="126"/>
      <c r="L2242" s="126"/>
      <c r="M2242" s="126"/>
      <c r="N2242" s="216">
        <v>0</v>
      </c>
      <c r="O2242" s="216">
        <v>1629.92</v>
      </c>
      <c r="P2242" s="126" t="s">
        <v>1318</v>
      </c>
    </row>
    <row r="2243" spans="1:16" ht="51">
      <c r="A2243" s="126">
        <v>20</v>
      </c>
      <c r="B2243" s="126"/>
      <c r="C2243" s="127" t="s">
        <v>694</v>
      </c>
      <c r="D2243" s="121">
        <v>43131</v>
      </c>
      <c r="E2243" s="122" t="s">
        <v>3677</v>
      </c>
      <c r="F2243" s="122" t="s">
        <v>3</v>
      </c>
      <c r="G2243" s="122">
        <v>1593314</v>
      </c>
      <c r="H2243" s="126"/>
      <c r="I2243" s="130" t="s">
        <v>5697</v>
      </c>
      <c r="J2243" s="126"/>
      <c r="K2243" s="126"/>
      <c r="L2243" s="126"/>
      <c r="M2243" s="126"/>
      <c r="N2243" s="216">
        <v>0</v>
      </c>
      <c r="O2243" s="216">
        <v>44</v>
      </c>
      <c r="P2243" s="126" t="s">
        <v>1318</v>
      </c>
    </row>
    <row r="2244" spans="1:16" ht="51">
      <c r="A2244" s="126">
        <v>81</v>
      </c>
      <c r="B2244" s="126"/>
      <c r="C2244" s="127" t="s">
        <v>710</v>
      </c>
      <c r="D2244" s="121">
        <v>43131</v>
      </c>
      <c r="E2244" s="122" t="s">
        <v>3678</v>
      </c>
      <c r="F2244" s="122" t="s">
        <v>3</v>
      </c>
      <c r="G2244" s="122">
        <v>1593408</v>
      </c>
      <c r="H2244" s="126"/>
      <c r="I2244" s="130" t="s">
        <v>5698</v>
      </c>
      <c r="J2244" s="126"/>
      <c r="K2244" s="126"/>
      <c r="L2244" s="126"/>
      <c r="M2244" s="126"/>
      <c r="N2244" s="216">
        <v>0</v>
      </c>
      <c r="O2244" s="216">
        <v>500</v>
      </c>
      <c r="P2244" s="126" t="s">
        <v>1318</v>
      </c>
    </row>
    <row r="2245" spans="1:16" ht="51">
      <c r="A2245" s="126">
        <v>46</v>
      </c>
      <c r="B2245" s="126"/>
      <c r="C2245" s="127" t="s">
        <v>699</v>
      </c>
      <c r="D2245" s="121">
        <v>43131</v>
      </c>
      <c r="E2245" s="122" t="s">
        <v>3679</v>
      </c>
      <c r="F2245" s="122" t="s">
        <v>3</v>
      </c>
      <c r="G2245" s="122">
        <v>1593418</v>
      </c>
      <c r="H2245" s="126"/>
      <c r="I2245" s="130" t="s">
        <v>5699</v>
      </c>
      <c r="J2245" s="126"/>
      <c r="K2245" s="126"/>
      <c r="L2245" s="126"/>
      <c r="M2245" s="126"/>
      <c r="N2245" s="216">
        <v>0</v>
      </c>
      <c r="O2245" s="216">
        <v>76400</v>
      </c>
      <c r="P2245" s="126" t="s">
        <v>1318</v>
      </c>
    </row>
    <row r="2247" spans="1:16">
      <c r="I2247" s="306" t="s">
        <v>638</v>
      </c>
      <c r="J2247" s="306"/>
      <c r="K2247" s="306"/>
      <c r="L2247" s="306"/>
      <c r="M2247" s="306"/>
      <c r="N2247" s="204">
        <f>+SUBTOTAL(9,N10:N2245)</f>
        <v>849528912.67999983</v>
      </c>
      <c r="O2247" s="204">
        <f>+SUBTOTAL(9,O10:O2245)</f>
        <v>1138453314.6099985</v>
      </c>
    </row>
  </sheetData>
  <sheetProtection formatCells="0" formatColumns="0" formatRows="0" insertColumns="0" insertRows="0" insertHyperlinks="0" sort="0" autoFilter="0" pivotTables="0"/>
  <autoFilter ref="A8:P2245"/>
  <mergeCells count="20">
    <mergeCell ref="N8:N9"/>
    <mergeCell ref="O8:O9"/>
    <mergeCell ref="P8:P9"/>
    <mergeCell ref="J7:K7"/>
    <mergeCell ref="L7:M7"/>
    <mergeCell ref="N7:O7"/>
    <mergeCell ref="K8:K9"/>
    <mergeCell ref="L8:L9"/>
    <mergeCell ref="M8:M9"/>
    <mergeCell ref="A8:A9"/>
    <mergeCell ref="B8:B9"/>
    <mergeCell ref="C8:C9"/>
    <mergeCell ref="D8:D9"/>
    <mergeCell ref="E8:E9"/>
    <mergeCell ref="I2247:M2247"/>
    <mergeCell ref="F8:F9"/>
    <mergeCell ref="G8:G9"/>
    <mergeCell ref="H8:H9"/>
    <mergeCell ref="I8:I9"/>
    <mergeCell ref="J8:J9"/>
  </mergeCells>
  <pageMargins left="0.39370078740157483" right="0.19685039370078741" top="0.31496062992125984" bottom="0.74803149606299213" header="0.31496062992125984" footer="0.31496062992125984"/>
  <pageSetup scale="61"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39997558519241921"/>
  </sheetPr>
  <dimension ref="A1:Q82"/>
  <sheetViews>
    <sheetView view="pageBreakPreview" zoomScaleNormal="100" zoomScaleSheetLayoutView="100" workbookViewId="0">
      <pane ySplit="9" topLeftCell="A10" activePane="bottomLeft" state="frozen"/>
      <selection activeCell="G12" sqref="G12:K12"/>
      <selection pane="bottomLeft" activeCell="C1" sqref="C1"/>
    </sheetView>
  </sheetViews>
  <sheetFormatPr baseColWidth="10" defaultRowHeight="12.75"/>
  <cols>
    <col min="1" max="1" width="7.140625" style="124" customWidth="1"/>
    <col min="2" max="2" width="4.140625" style="124" bestFit="1" customWidth="1"/>
    <col min="3" max="3" width="15.5703125" style="191" customWidth="1"/>
    <col min="4" max="4" width="12.28515625" style="221" bestFit="1" customWidth="1"/>
    <col min="5" max="5" width="12.140625" style="124" customWidth="1"/>
    <col min="6" max="6" width="9.42578125" style="124" customWidth="1"/>
    <col min="7" max="7" width="12.42578125" style="124" customWidth="1"/>
    <col min="8" max="8" width="50.28515625" style="131" customWidth="1"/>
    <col min="9" max="12" width="7.28515625" style="124" customWidth="1"/>
    <col min="13" max="13" width="13.42578125" style="200" bestFit="1" customWidth="1"/>
    <col min="14" max="14" width="14.42578125" style="200" customWidth="1"/>
    <col min="15" max="16" width="15.85546875" style="200" bestFit="1" customWidth="1"/>
    <col min="17" max="17" width="14.5703125" style="124" customWidth="1"/>
    <col min="18" max="16384" width="11.42578125" style="120"/>
  </cols>
  <sheetData>
    <row r="1" spans="1:17" s="133" customFormat="1">
      <c r="A1" s="208" t="s">
        <v>37</v>
      </c>
      <c r="B1" s="208"/>
      <c r="C1" s="208"/>
      <c r="D1" s="218"/>
      <c r="E1" s="208"/>
      <c r="F1" s="208"/>
      <c r="G1" s="208"/>
      <c r="H1" s="208"/>
      <c r="I1" s="208"/>
      <c r="J1" s="208"/>
      <c r="K1" s="132"/>
      <c r="L1" s="132"/>
      <c r="M1" s="203"/>
      <c r="N1" s="203"/>
      <c r="O1" s="203"/>
      <c r="P1" s="203"/>
      <c r="Q1" s="132"/>
    </row>
    <row r="2" spans="1:17" s="133" customFormat="1">
      <c r="A2" s="208" t="s">
        <v>1405</v>
      </c>
      <c r="B2" s="208"/>
      <c r="C2" s="208"/>
      <c r="D2" s="218"/>
      <c r="E2" s="208"/>
      <c r="F2" s="208"/>
      <c r="G2" s="208"/>
      <c r="H2" s="208"/>
      <c r="I2" s="208"/>
      <c r="J2" s="208"/>
      <c r="K2" s="132"/>
      <c r="L2" s="132"/>
      <c r="M2" s="203"/>
      <c r="N2" s="203"/>
      <c r="O2" s="203"/>
      <c r="P2" s="203"/>
      <c r="Q2" s="132"/>
    </row>
    <row r="3" spans="1:17" s="133" customFormat="1">
      <c r="A3" s="208" t="s">
        <v>39</v>
      </c>
      <c r="B3" s="208"/>
      <c r="C3" s="208"/>
      <c r="D3" s="218"/>
      <c r="E3" s="208"/>
      <c r="F3" s="208"/>
      <c r="G3" s="208"/>
      <c r="H3" s="208"/>
      <c r="I3" s="208"/>
      <c r="J3" s="208"/>
      <c r="K3" s="132"/>
      <c r="L3" s="132"/>
      <c r="M3" s="203"/>
      <c r="N3" s="203"/>
      <c r="O3" s="203"/>
      <c r="P3" s="203"/>
      <c r="Q3" s="132"/>
    </row>
    <row r="4" spans="1:17" s="133" customFormat="1">
      <c r="A4" s="208" t="str">
        <f>+'CUT MN'!A4</f>
        <v xml:space="preserve">CORRESPONDIENTE AL MES DE ENERO </v>
      </c>
      <c r="B4" s="208"/>
      <c r="C4" s="208"/>
      <c r="D4" s="218"/>
      <c r="E4" s="208"/>
      <c r="F4" s="208"/>
      <c r="G4" s="208"/>
      <c r="H4" s="208"/>
      <c r="I4" s="208"/>
      <c r="J4" s="208"/>
      <c r="K4" s="132"/>
      <c r="L4" s="132"/>
      <c r="M4" s="203"/>
      <c r="N4" s="203"/>
      <c r="O4" s="203"/>
      <c r="P4" s="203"/>
      <c r="Q4" s="132"/>
    </row>
    <row r="5" spans="1:17" s="133" customFormat="1">
      <c r="A5" s="123" t="str">
        <f>+'CUT MN'!A5</f>
        <v>ACTUALIZADO AL : 05 de febrero de 2018</v>
      </c>
      <c r="B5" s="123"/>
      <c r="C5" s="123"/>
      <c r="D5" s="219"/>
      <c r="E5" s="123"/>
      <c r="F5" s="123"/>
      <c r="G5" s="123"/>
      <c r="H5" s="123"/>
      <c r="I5" s="123"/>
      <c r="J5" s="123"/>
      <c r="K5" s="132"/>
      <c r="L5" s="132"/>
      <c r="M5" s="203"/>
      <c r="N5" s="203"/>
      <c r="O5" s="203"/>
      <c r="P5" s="203"/>
      <c r="Q5" s="132"/>
    </row>
    <row r="6" spans="1:17" s="133" customFormat="1">
      <c r="A6" s="123"/>
      <c r="B6" s="118"/>
      <c r="C6" s="118"/>
      <c r="D6" s="134"/>
      <c r="E6" s="118"/>
      <c r="F6" s="118"/>
      <c r="G6" s="118"/>
      <c r="H6" s="128"/>
      <c r="I6" s="119"/>
      <c r="J6" s="132"/>
      <c r="K6" s="132"/>
      <c r="L6" s="132"/>
      <c r="M6" s="203"/>
      <c r="N6" s="203"/>
      <c r="O6" s="203"/>
      <c r="P6" s="203"/>
      <c r="Q6" s="132"/>
    </row>
    <row r="7" spans="1:17">
      <c r="A7" s="125"/>
      <c r="B7" s="125"/>
      <c r="C7" s="190"/>
      <c r="D7" s="220"/>
      <c r="E7" s="125"/>
      <c r="F7" s="125"/>
      <c r="G7" s="125"/>
      <c r="H7" s="129"/>
      <c r="I7" s="308" t="s">
        <v>1352</v>
      </c>
      <c r="J7" s="308"/>
      <c r="K7" s="308" t="s">
        <v>1351</v>
      </c>
      <c r="L7" s="314"/>
      <c r="M7" s="312"/>
      <c r="N7" s="312"/>
      <c r="O7" s="315"/>
      <c r="P7" s="315"/>
      <c r="Q7" s="125"/>
    </row>
    <row r="8" spans="1:17" s="124" customFormat="1" ht="12" customHeight="1">
      <c r="A8" s="308" t="s">
        <v>1353</v>
      </c>
      <c r="B8" s="308" t="s">
        <v>1354</v>
      </c>
      <c r="C8" s="307" t="s">
        <v>1365</v>
      </c>
      <c r="D8" s="313" t="s">
        <v>1348</v>
      </c>
      <c r="E8" s="307" t="s">
        <v>1347</v>
      </c>
      <c r="F8" s="307" t="s">
        <v>1349</v>
      </c>
      <c r="G8" s="308" t="s">
        <v>1373</v>
      </c>
      <c r="H8" s="307" t="s">
        <v>1350</v>
      </c>
      <c r="I8" s="308" t="s">
        <v>1356</v>
      </c>
      <c r="J8" s="308" t="s">
        <v>1357</v>
      </c>
      <c r="K8" s="308" t="s">
        <v>1355</v>
      </c>
      <c r="L8" s="308" t="s">
        <v>1358</v>
      </c>
      <c r="M8" s="309" t="s">
        <v>1361</v>
      </c>
      <c r="N8" s="309" t="s">
        <v>1369</v>
      </c>
      <c r="O8" s="309" t="s">
        <v>1359</v>
      </c>
      <c r="P8" s="309" t="s">
        <v>1370</v>
      </c>
      <c r="Q8" s="307" t="s">
        <v>1368</v>
      </c>
    </row>
    <row r="9" spans="1:17" s="124" customFormat="1">
      <c r="A9" s="308"/>
      <c r="B9" s="308"/>
      <c r="C9" s="307"/>
      <c r="D9" s="313"/>
      <c r="E9" s="307"/>
      <c r="F9" s="307"/>
      <c r="G9" s="308"/>
      <c r="H9" s="307"/>
      <c r="I9" s="308"/>
      <c r="J9" s="308"/>
      <c r="K9" s="308"/>
      <c r="L9" s="308"/>
      <c r="M9" s="309"/>
      <c r="N9" s="309"/>
      <c r="O9" s="309"/>
      <c r="P9" s="309"/>
      <c r="Q9" s="307"/>
    </row>
    <row r="10" spans="1:17" ht="76.5">
      <c r="A10" s="126" t="s">
        <v>621</v>
      </c>
      <c r="B10" s="126"/>
      <c r="C10" s="127" t="s">
        <v>715</v>
      </c>
      <c r="D10" s="192">
        <v>43103</v>
      </c>
      <c r="E10" s="122" t="s">
        <v>20</v>
      </c>
      <c r="F10" s="122">
        <v>10211</v>
      </c>
      <c r="G10" s="126"/>
      <c r="H10" s="130" t="s">
        <v>5700</v>
      </c>
      <c r="I10" s="126"/>
      <c r="J10" s="126"/>
      <c r="K10" s="126"/>
      <c r="L10" s="126"/>
      <c r="M10" s="199">
        <v>850825.53</v>
      </c>
      <c r="N10" s="199">
        <v>0</v>
      </c>
      <c r="O10" s="199">
        <v>5836663.1399999997</v>
      </c>
      <c r="P10" s="199">
        <v>0</v>
      </c>
      <c r="Q10" s="126" t="s">
        <v>1318</v>
      </c>
    </row>
    <row r="11" spans="1:17" ht="51">
      <c r="A11" s="126" t="s">
        <v>620</v>
      </c>
      <c r="B11" s="126"/>
      <c r="C11" s="127" t="s">
        <v>714</v>
      </c>
      <c r="D11" s="192">
        <v>43105</v>
      </c>
      <c r="E11" s="122" t="s">
        <v>23</v>
      </c>
      <c r="F11" s="122">
        <v>17525</v>
      </c>
      <c r="G11" s="126"/>
      <c r="H11" s="130" t="s">
        <v>5701</v>
      </c>
      <c r="I11" s="126"/>
      <c r="J11" s="126"/>
      <c r="K11" s="126"/>
      <c r="L11" s="126"/>
      <c r="M11" s="199">
        <v>0</v>
      </c>
      <c r="N11" s="199">
        <v>0</v>
      </c>
      <c r="O11" s="199">
        <v>0.01</v>
      </c>
      <c r="P11" s="199">
        <v>0</v>
      </c>
      <c r="Q11" s="126" t="s">
        <v>1318</v>
      </c>
    </row>
    <row r="12" spans="1:17" ht="76.5">
      <c r="A12" s="126">
        <v>291</v>
      </c>
      <c r="B12" s="126"/>
      <c r="C12" s="127" t="s">
        <v>795</v>
      </c>
      <c r="D12" s="192">
        <v>43108</v>
      </c>
      <c r="E12" s="122" t="s">
        <v>6</v>
      </c>
      <c r="F12" s="122">
        <v>636676</v>
      </c>
      <c r="G12" s="126"/>
      <c r="H12" s="130" t="s">
        <v>5702</v>
      </c>
      <c r="I12" s="126"/>
      <c r="J12" s="126"/>
      <c r="K12" s="126"/>
      <c r="L12" s="126"/>
      <c r="M12" s="199">
        <v>0</v>
      </c>
      <c r="N12" s="199">
        <v>9000000</v>
      </c>
      <c r="O12" s="199">
        <v>0</v>
      </c>
      <c r="P12" s="199">
        <v>61740000</v>
      </c>
      <c r="Q12" s="126" t="s">
        <v>1318</v>
      </c>
    </row>
    <row r="13" spans="1:17" ht="51">
      <c r="A13" s="126" t="s">
        <v>620</v>
      </c>
      <c r="B13" s="126"/>
      <c r="C13" s="127" t="s">
        <v>714</v>
      </c>
      <c r="D13" s="192">
        <v>43108</v>
      </c>
      <c r="E13" s="122" t="s">
        <v>6</v>
      </c>
      <c r="F13" s="122">
        <v>73773</v>
      </c>
      <c r="G13" s="126"/>
      <c r="H13" s="130" t="s">
        <v>1304</v>
      </c>
      <c r="I13" s="126"/>
      <c r="J13" s="126"/>
      <c r="K13" s="126"/>
      <c r="L13" s="126"/>
      <c r="M13" s="199">
        <v>0</v>
      </c>
      <c r="N13" s="199">
        <v>5000</v>
      </c>
      <c r="O13" s="199">
        <v>0</v>
      </c>
      <c r="P13" s="199">
        <v>34300</v>
      </c>
      <c r="Q13" s="126" t="s">
        <v>1318</v>
      </c>
    </row>
    <row r="14" spans="1:17" ht="51">
      <c r="A14" s="126" t="s">
        <v>621</v>
      </c>
      <c r="B14" s="126"/>
      <c r="C14" s="127" t="s">
        <v>715</v>
      </c>
      <c r="D14" s="192">
        <v>43108</v>
      </c>
      <c r="E14" s="122" t="s">
        <v>20</v>
      </c>
      <c r="F14" s="122">
        <v>10248</v>
      </c>
      <c r="G14" s="126"/>
      <c r="H14" s="130" t="s">
        <v>5703</v>
      </c>
      <c r="I14" s="126"/>
      <c r="J14" s="126"/>
      <c r="K14" s="126"/>
      <c r="L14" s="126"/>
      <c r="M14" s="199">
        <v>2172191.56</v>
      </c>
      <c r="N14" s="199">
        <v>0</v>
      </c>
      <c r="O14" s="199">
        <v>14901234.1</v>
      </c>
      <c r="P14" s="199">
        <v>0</v>
      </c>
      <c r="Q14" s="126" t="s">
        <v>1318</v>
      </c>
    </row>
    <row r="15" spans="1:17" ht="51">
      <c r="A15" s="126" t="s">
        <v>621</v>
      </c>
      <c r="B15" s="126"/>
      <c r="C15" s="127" t="s">
        <v>715</v>
      </c>
      <c r="D15" s="192">
        <v>43108</v>
      </c>
      <c r="E15" s="122" t="s">
        <v>20</v>
      </c>
      <c r="F15" s="122">
        <v>10247</v>
      </c>
      <c r="G15" s="126"/>
      <c r="H15" s="130" t="s">
        <v>5704</v>
      </c>
      <c r="I15" s="126"/>
      <c r="J15" s="126"/>
      <c r="K15" s="126"/>
      <c r="L15" s="126"/>
      <c r="M15" s="199">
        <v>35925.370000000003</v>
      </c>
      <c r="N15" s="199">
        <v>0</v>
      </c>
      <c r="O15" s="199">
        <v>246448.04</v>
      </c>
      <c r="P15" s="199">
        <v>0</v>
      </c>
      <c r="Q15" s="126" t="s">
        <v>1318</v>
      </c>
    </row>
    <row r="16" spans="1:17" ht="63.75">
      <c r="A16" s="126" t="s">
        <v>621</v>
      </c>
      <c r="B16" s="126"/>
      <c r="C16" s="127" t="s">
        <v>715</v>
      </c>
      <c r="D16" s="192">
        <v>43108</v>
      </c>
      <c r="E16" s="122" t="s">
        <v>20</v>
      </c>
      <c r="F16" s="122">
        <v>10212</v>
      </c>
      <c r="G16" s="126"/>
      <c r="H16" s="130" t="s">
        <v>5705</v>
      </c>
      <c r="I16" s="126"/>
      <c r="J16" s="126"/>
      <c r="K16" s="126"/>
      <c r="L16" s="126"/>
      <c r="M16" s="199">
        <v>492733.23</v>
      </c>
      <c r="N16" s="199">
        <v>0</v>
      </c>
      <c r="O16" s="199">
        <v>3380149.96</v>
      </c>
      <c r="P16" s="199">
        <v>0</v>
      </c>
      <c r="Q16" s="126" t="s">
        <v>1318</v>
      </c>
    </row>
    <row r="17" spans="1:17" ht="63.75">
      <c r="A17" s="126" t="s">
        <v>621</v>
      </c>
      <c r="B17" s="126"/>
      <c r="C17" s="127" t="s">
        <v>715</v>
      </c>
      <c r="D17" s="192">
        <v>43108</v>
      </c>
      <c r="E17" s="122" t="s">
        <v>20</v>
      </c>
      <c r="F17" s="122">
        <v>10232</v>
      </c>
      <c r="G17" s="126"/>
      <c r="H17" s="130" t="s">
        <v>5706</v>
      </c>
      <c r="I17" s="126"/>
      <c r="J17" s="126"/>
      <c r="K17" s="126"/>
      <c r="L17" s="126"/>
      <c r="M17" s="199">
        <v>1094929.49</v>
      </c>
      <c r="N17" s="199">
        <v>0</v>
      </c>
      <c r="O17" s="199">
        <v>7511216.2999999998</v>
      </c>
      <c r="P17" s="199">
        <v>0</v>
      </c>
      <c r="Q17" s="126" t="s">
        <v>1318</v>
      </c>
    </row>
    <row r="18" spans="1:17" ht="76.5">
      <c r="A18" s="126">
        <v>291</v>
      </c>
      <c r="B18" s="126"/>
      <c r="C18" s="127" t="s">
        <v>795</v>
      </c>
      <c r="D18" s="192">
        <v>43111</v>
      </c>
      <c r="E18" s="122" t="s">
        <v>6</v>
      </c>
      <c r="F18" s="122">
        <v>639655</v>
      </c>
      <c r="G18" s="126"/>
      <c r="H18" s="130" t="s">
        <v>5707</v>
      </c>
      <c r="I18" s="126"/>
      <c r="J18" s="126"/>
      <c r="K18" s="126"/>
      <c r="L18" s="126"/>
      <c r="M18" s="199">
        <v>0</v>
      </c>
      <c r="N18" s="199">
        <v>1000000</v>
      </c>
      <c r="O18" s="199">
        <v>0</v>
      </c>
      <c r="P18" s="199">
        <v>6860000</v>
      </c>
      <c r="Q18" s="126" t="s">
        <v>1318</v>
      </c>
    </row>
    <row r="19" spans="1:17" ht="51">
      <c r="A19" s="126" t="s">
        <v>621</v>
      </c>
      <c r="B19" s="126"/>
      <c r="C19" s="127" t="s">
        <v>715</v>
      </c>
      <c r="D19" s="192">
        <v>43111</v>
      </c>
      <c r="E19" s="122" t="s">
        <v>20</v>
      </c>
      <c r="F19" s="122">
        <v>10312</v>
      </c>
      <c r="G19" s="126"/>
      <c r="H19" s="130" t="s">
        <v>5708</v>
      </c>
      <c r="I19" s="126"/>
      <c r="J19" s="126"/>
      <c r="K19" s="126"/>
      <c r="L19" s="126"/>
      <c r="M19" s="199">
        <v>232302.34</v>
      </c>
      <c r="N19" s="199">
        <v>0</v>
      </c>
      <c r="O19" s="199">
        <v>1593594.05</v>
      </c>
      <c r="P19" s="199">
        <v>0</v>
      </c>
      <c r="Q19" s="126" t="s">
        <v>1318</v>
      </c>
    </row>
    <row r="20" spans="1:17" ht="51">
      <c r="A20" s="126" t="s">
        <v>620</v>
      </c>
      <c r="B20" s="126"/>
      <c r="C20" s="127" t="s">
        <v>714</v>
      </c>
      <c r="D20" s="192">
        <v>43115</v>
      </c>
      <c r="E20" s="122" t="s">
        <v>23</v>
      </c>
      <c r="F20" s="122">
        <v>17549</v>
      </c>
      <c r="G20" s="126"/>
      <c r="H20" s="130" t="s">
        <v>5709</v>
      </c>
      <c r="I20" s="126"/>
      <c r="J20" s="126"/>
      <c r="K20" s="126"/>
      <c r="L20" s="126"/>
      <c r="M20" s="199">
        <v>0</v>
      </c>
      <c r="N20" s="199">
        <v>0</v>
      </c>
      <c r="O20" s="199">
        <v>0</v>
      </c>
      <c r="P20" s="199">
        <v>0.01</v>
      </c>
      <c r="Q20" s="126" t="s">
        <v>1318</v>
      </c>
    </row>
    <row r="21" spans="1:17" ht="89.25">
      <c r="A21" s="126" t="s">
        <v>621</v>
      </c>
      <c r="B21" s="126"/>
      <c r="C21" s="127" t="s">
        <v>715</v>
      </c>
      <c r="D21" s="192">
        <v>43115</v>
      </c>
      <c r="E21" s="122" t="s">
        <v>6</v>
      </c>
      <c r="F21" s="122">
        <v>911063</v>
      </c>
      <c r="G21" s="126"/>
      <c r="H21" s="130" t="s">
        <v>5710</v>
      </c>
      <c r="I21" s="126"/>
      <c r="J21" s="126"/>
      <c r="K21" s="126"/>
      <c r="L21" s="126"/>
      <c r="M21" s="199">
        <v>0</v>
      </c>
      <c r="N21" s="199">
        <v>45143.93</v>
      </c>
      <c r="O21" s="199">
        <v>0</v>
      </c>
      <c r="P21" s="199">
        <v>309687.36</v>
      </c>
      <c r="Q21" s="126" t="s">
        <v>1318</v>
      </c>
    </row>
    <row r="22" spans="1:17" ht="76.5">
      <c r="A22" s="126">
        <v>291</v>
      </c>
      <c r="B22" s="126"/>
      <c r="C22" s="127" t="s">
        <v>795</v>
      </c>
      <c r="D22" s="192">
        <v>43116</v>
      </c>
      <c r="E22" s="122" t="s">
        <v>6</v>
      </c>
      <c r="F22" s="122">
        <v>642669</v>
      </c>
      <c r="G22" s="126"/>
      <c r="H22" s="130" t="s">
        <v>5711</v>
      </c>
      <c r="I22" s="126"/>
      <c r="J22" s="126"/>
      <c r="K22" s="126"/>
      <c r="L22" s="126"/>
      <c r="M22" s="199">
        <v>0</v>
      </c>
      <c r="N22" s="199">
        <v>1976069.51</v>
      </c>
      <c r="O22" s="199">
        <v>0</v>
      </c>
      <c r="P22" s="199">
        <v>13555836.84</v>
      </c>
      <c r="Q22" s="126" t="s">
        <v>1318</v>
      </c>
    </row>
    <row r="23" spans="1:17" ht="51">
      <c r="A23" s="126" t="s">
        <v>620</v>
      </c>
      <c r="B23" s="126"/>
      <c r="C23" s="127" t="s">
        <v>714</v>
      </c>
      <c r="D23" s="192">
        <v>43116</v>
      </c>
      <c r="E23" s="122" t="s">
        <v>23</v>
      </c>
      <c r="F23" s="122">
        <v>17553</v>
      </c>
      <c r="G23" s="126"/>
      <c r="H23" s="130" t="s">
        <v>5712</v>
      </c>
      <c r="I23" s="126"/>
      <c r="J23" s="126"/>
      <c r="K23" s="126"/>
      <c r="L23" s="126"/>
      <c r="M23" s="199">
        <v>0</v>
      </c>
      <c r="N23" s="199">
        <v>0</v>
      </c>
      <c r="O23" s="199">
        <v>0</v>
      </c>
      <c r="P23" s="199">
        <v>0.01</v>
      </c>
      <c r="Q23" s="126" t="s">
        <v>1318</v>
      </c>
    </row>
    <row r="24" spans="1:17" ht="63.75">
      <c r="A24" s="126" t="s">
        <v>621</v>
      </c>
      <c r="B24" s="126"/>
      <c r="C24" s="127" t="s">
        <v>715</v>
      </c>
      <c r="D24" s="192">
        <v>43116</v>
      </c>
      <c r="E24" s="122" t="s">
        <v>6</v>
      </c>
      <c r="F24" s="122">
        <v>643087</v>
      </c>
      <c r="G24" s="126"/>
      <c r="H24" s="130" t="s">
        <v>5713</v>
      </c>
      <c r="I24" s="126"/>
      <c r="J24" s="126"/>
      <c r="K24" s="126"/>
      <c r="L24" s="126"/>
      <c r="M24" s="199">
        <v>0</v>
      </c>
      <c r="N24" s="199">
        <v>3137</v>
      </c>
      <c r="O24" s="199">
        <v>0</v>
      </c>
      <c r="P24" s="199">
        <v>21519.82</v>
      </c>
      <c r="Q24" s="126" t="s">
        <v>1318</v>
      </c>
    </row>
    <row r="25" spans="1:17" ht="63.75">
      <c r="A25" s="126" t="s">
        <v>621</v>
      </c>
      <c r="B25" s="126"/>
      <c r="C25" s="127" t="s">
        <v>715</v>
      </c>
      <c r="D25" s="192">
        <v>43116</v>
      </c>
      <c r="E25" s="122" t="s">
        <v>6</v>
      </c>
      <c r="F25" s="122">
        <v>643086</v>
      </c>
      <c r="G25" s="126"/>
      <c r="H25" s="130" t="s">
        <v>5714</v>
      </c>
      <c r="I25" s="126"/>
      <c r="J25" s="126"/>
      <c r="K25" s="126"/>
      <c r="L25" s="126"/>
      <c r="M25" s="199">
        <v>0</v>
      </c>
      <c r="N25" s="199">
        <v>90667.83</v>
      </c>
      <c r="O25" s="199">
        <v>0</v>
      </c>
      <c r="P25" s="199">
        <v>621981.31000000006</v>
      </c>
      <c r="Q25" s="126" t="s">
        <v>1318</v>
      </c>
    </row>
    <row r="26" spans="1:17" ht="51">
      <c r="A26" s="126" t="s">
        <v>621</v>
      </c>
      <c r="B26" s="126"/>
      <c r="C26" s="127" t="s">
        <v>715</v>
      </c>
      <c r="D26" s="192">
        <v>43116</v>
      </c>
      <c r="E26" s="122" t="s">
        <v>20</v>
      </c>
      <c r="F26" s="122">
        <v>10267</v>
      </c>
      <c r="G26" s="126"/>
      <c r="H26" s="130" t="s">
        <v>5715</v>
      </c>
      <c r="I26" s="126"/>
      <c r="J26" s="126"/>
      <c r="K26" s="126"/>
      <c r="L26" s="126"/>
      <c r="M26" s="199">
        <v>38079.86</v>
      </c>
      <c r="N26" s="199">
        <v>0</v>
      </c>
      <c r="O26" s="199">
        <v>261227.84</v>
      </c>
      <c r="P26" s="199">
        <v>0</v>
      </c>
      <c r="Q26" s="126" t="s">
        <v>1318</v>
      </c>
    </row>
    <row r="27" spans="1:17" ht="51">
      <c r="A27" s="126" t="s">
        <v>621</v>
      </c>
      <c r="B27" s="126"/>
      <c r="C27" s="127" t="s">
        <v>715</v>
      </c>
      <c r="D27" s="192">
        <v>43116</v>
      </c>
      <c r="E27" s="122" t="s">
        <v>20</v>
      </c>
      <c r="F27" s="122">
        <v>10257</v>
      </c>
      <c r="G27" s="126"/>
      <c r="H27" s="130" t="s">
        <v>5716</v>
      </c>
      <c r="I27" s="126"/>
      <c r="J27" s="126"/>
      <c r="K27" s="126"/>
      <c r="L27" s="126"/>
      <c r="M27" s="199">
        <v>215002.22</v>
      </c>
      <c r="N27" s="199">
        <v>0</v>
      </c>
      <c r="O27" s="199">
        <v>1474915.23</v>
      </c>
      <c r="P27" s="199">
        <v>0</v>
      </c>
      <c r="Q27" s="126" t="s">
        <v>1318</v>
      </c>
    </row>
    <row r="28" spans="1:17" ht="51">
      <c r="A28" s="126" t="s">
        <v>621</v>
      </c>
      <c r="B28" s="126"/>
      <c r="C28" s="127" t="s">
        <v>715</v>
      </c>
      <c r="D28" s="192">
        <v>43116</v>
      </c>
      <c r="E28" s="122" t="s">
        <v>20</v>
      </c>
      <c r="F28" s="122">
        <v>10281</v>
      </c>
      <c r="G28" s="126"/>
      <c r="H28" s="130" t="s">
        <v>5717</v>
      </c>
      <c r="I28" s="126"/>
      <c r="J28" s="126"/>
      <c r="K28" s="126"/>
      <c r="L28" s="126"/>
      <c r="M28" s="199">
        <v>158437.35</v>
      </c>
      <c r="N28" s="199">
        <v>0</v>
      </c>
      <c r="O28" s="199">
        <v>1086880.22</v>
      </c>
      <c r="P28" s="199">
        <v>0</v>
      </c>
      <c r="Q28" s="126" t="s">
        <v>1318</v>
      </c>
    </row>
    <row r="29" spans="1:17" ht="51">
      <c r="A29" s="126" t="s">
        <v>621</v>
      </c>
      <c r="B29" s="126"/>
      <c r="C29" s="127" t="s">
        <v>715</v>
      </c>
      <c r="D29" s="192">
        <v>43116</v>
      </c>
      <c r="E29" s="122" t="s">
        <v>20</v>
      </c>
      <c r="F29" s="122">
        <v>10274</v>
      </c>
      <c r="G29" s="126"/>
      <c r="H29" s="130" t="s">
        <v>5718</v>
      </c>
      <c r="I29" s="126"/>
      <c r="J29" s="126"/>
      <c r="K29" s="126"/>
      <c r="L29" s="126"/>
      <c r="M29" s="199">
        <v>32571.759999999998</v>
      </c>
      <c r="N29" s="199">
        <v>0</v>
      </c>
      <c r="O29" s="199">
        <v>223442.27</v>
      </c>
      <c r="P29" s="199">
        <v>0</v>
      </c>
      <c r="Q29" s="126" t="s">
        <v>1318</v>
      </c>
    </row>
    <row r="30" spans="1:17" ht="51">
      <c r="A30" s="126" t="s">
        <v>621</v>
      </c>
      <c r="B30" s="126"/>
      <c r="C30" s="127" t="s">
        <v>715</v>
      </c>
      <c r="D30" s="192">
        <v>43116</v>
      </c>
      <c r="E30" s="122" t="s">
        <v>20</v>
      </c>
      <c r="F30" s="122">
        <v>10264</v>
      </c>
      <c r="G30" s="126"/>
      <c r="H30" s="130" t="s">
        <v>5719</v>
      </c>
      <c r="I30" s="126"/>
      <c r="J30" s="126"/>
      <c r="K30" s="126"/>
      <c r="L30" s="126"/>
      <c r="M30" s="199">
        <v>23988.26</v>
      </c>
      <c r="N30" s="199">
        <v>0</v>
      </c>
      <c r="O30" s="199">
        <v>164559.46</v>
      </c>
      <c r="P30" s="199">
        <v>0</v>
      </c>
      <c r="Q30" s="126" t="s">
        <v>1318</v>
      </c>
    </row>
    <row r="31" spans="1:17" ht="51">
      <c r="A31" s="126" t="s">
        <v>621</v>
      </c>
      <c r="B31" s="126"/>
      <c r="C31" s="127" t="s">
        <v>715</v>
      </c>
      <c r="D31" s="192">
        <v>43116</v>
      </c>
      <c r="E31" s="122" t="s">
        <v>20</v>
      </c>
      <c r="F31" s="122">
        <v>10258</v>
      </c>
      <c r="G31" s="126"/>
      <c r="H31" s="130" t="s">
        <v>5720</v>
      </c>
      <c r="I31" s="126"/>
      <c r="J31" s="126"/>
      <c r="K31" s="126"/>
      <c r="L31" s="126"/>
      <c r="M31" s="199">
        <v>126027.4</v>
      </c>
      <c r="N31" s="199">
        <v>0</v>
      </c>
      <c r="O31" s="199">
        <v>864547.96</v>
      </c>
      <c r="P31" s="199">
        <v>0</v>
      </c>
      <c r="Q31" s="126" t="s">
        <v>1318</v>
      </c>
    </row>
    <row r="32" spans="1:17" ht="51">
      <c r="A32" s="126" t="s">
        <v>621</v>
      </c>
      <c r="B32" s="126"/>
      <c r="C32" s="127" t="s">
        <v>715</v>
      </c>
      <c r="D32" s="192">
        <v>43116</v>
      </c>
      <c r="E32" s="122" t="s">
        <v>20</v>
      </c>
      <c r="F32" s="122">
        <v>10242</v>
      </c>
      <c r="G32" s="126"/>
      <c r="H32" s="130" t="s">
        <v>5721</v>
      </c>
      <c r="I32" s="126"/>
      <c r="J32" s="126"/>
      <c r="K32" s="126"/>
      <c r="L32" s="126"/>
      <c r="M32" s="199">
        <v>12872.8</v>
      </c>
      <c r="N32" s="199">
        <v>0</v>
      </c>
      <c r="O32" s="199">
        <v>88307.41</v>
      </c>
      <c r="P32" s="199">
        <v>0</v>
      </c>
      <c r="Q32" s="126" t="s">
        <v>1318</v>
      </c>
    </row>
    <row r="33" spans="1:17" ht="63.75">
      <c r="A33" s="126" t="s">
        <v>621</v>
      </c>
      <c r="B33" s="126"/>
      <c r="C33" s="127" t="s">
        <v>715</v>
      </c>
      <c r="D33" s="192">
        <v>43116</v>
      </c>
      <c r="E33" s="122" t="s">
        <v>20</v>
      </c>
      <c r="F33" s="122">
        <v>10300</v>
      </c>
      <c r="G33" s="126"/>
      <c r="H33" s="130" t="s">
        <v>5722</v>
      </c>
      <c r="I33" s="126"/>
      <c r="J33" s="126"/>
      <c r="K33" s="126"/>
      <c r="L33" s="126"/>
      <c r="M33" s="199">
        <v>158710.94</v>
      </c>
      <c r="N33" s="199">
        <v>0</v>
      </c>
      <c r="O33" s="199">
        <v>1088757.05</v>
      </c>
      <c r="P33" s="199">
        <v>0</v>
      </c>
      <c r="Q33" s="126" t="s">
        <v>1318</v>
      </c>
    </row>
    <row r="34" spans="1:17" ht="51">
      <c r="A34" s="126" t="s">
        <v>621</v>
      </c>
      <c r="B34" s="126"/>
      <c r="C34" s="127" t="s">
        <v>715</v>
      </c>
      <c r="D34" s="192">
        <v>43116</v>
      </c>
      <c r="E34" s="122" t="s">
        <v>20</v>
      </c>
      <c r="F34" s="122">
        <v>10301</v>
      </c>
      <c r="G34" s="126"/>
      <c r="H34" s="130" t="s">
        <v>5723</v>
      </c>
      <c r="I34" s="126"/>
      <c r="J34" s="126"/>
      <c r="K34" s="126"/>
      <c r="L34" s="126"/>
      <c r="M34" s="199">
        <v>1170.77</v>
      </c>
      <c r="N34" s="199">
        <v>0</v>
      </c>
      <c r="O34" s="199">
        <v>8031.48</v>
      </c>
      <c r="P34" s="199">
        <v>0</v>
      </c>
      <c r="Q34" s="126" t="s">
        <v>1318</v>
      </c>
    </row>
    <row r="35" spans="1:17" ht="51">
      <c r="A35" s="126" t="s">
        <v>621</v>
      </c>
      <c r="B35" s="126"/>
      <c r="C35" s="127" t="s">
        <v>715</v>
      </c>
      <c r="D35" s="192">
        <v>43116</v>
      </c>
      <c r="E35" s="122" t="s">
        <v>20</v>
      </c>
      <c r="F35" s="122">
        <v>10252</v>
      </c>
      <c r="G35" s="126"/>
      <c r="H35" s="130" t="s">
        <v>5724</v>
      </c>
      <c r="I35" s="126"/>
      <c r="J35" s="126"/>
      <c r="K35" s="126"/>
      <c r="L35" s="126"/>
      <c r="M35" s="199">
        <v>55977.99</v>
      </c>
      <c r="N35" s="199">
        <v>0</v>
      </c>
      <c r="O35" s="199">
        <v>384009.01</v>
      </c>
      <c r="P35" s="199">
        <v>0</v>
      </c>
      <c r="Q35" s="126" t="s">
        <v>1318</v>
      </c>
    </row>
    <row r="36" spans="1:17" ht="51">
      <c r="A36" s="126" t="s">
        <v>621</v>
      </c>
      <c r="B36" s="126"/>
      <c r="C36" s="127" t="s">
        <v>715</v>
      </c>
      <c r="D36" s="192">
        <v>43116</v>
      </c>
      <c r="E36" s="122" t="s">
        <v>20</v>
      </c>
      <c r="F36" s="122">
        <v>10249</v>
      </c>
      <c r="G36" s="126"/>
      <c r="H36" s="130" t="s">
        <v>5725</v>
      </c>
      <c r="I36" s="126"/>
      <c r="J36" s="126"/>
      <c r="K36" s="126"/>
      <c r="L36" s="126"/>
      <c r="M36" s="199">
        <v>58.25</v>
      </c>
      <c r="N36" s="199">
        <v>0</v>
      </c>
      <c r="O36" s="199">
        <v>399.6</v>
      </c>
      <c r="P36" s="199">
        <v>0</v>
      </c>
      <c r="Q36" s="126" t="s">
        <v>1318</v>
      </c>
    </row>
    <row r="37" spans="1:17" ht="51">
      <c r="A37" s="126" t="s">
        <v>621</v>
      </c>
      <c r="B37" s="126"/>
      <c r="C37" s="127" t="s">
        <v>715</v>
      </c>
      <c r="D37" s="192">
        <v>43116</v>
      </c>
      <c r="E37" s="122" t="s">
        <v>20</v>
      </c>
      <c r="F37" s="122">
        <v>10277</v>
      </c>
      <c r="G37" s="126"/>
      <c r="H37" s="130" t="s">
        <v>5726</v>
      </c>
      <c r="I37" s="126"/>
      <c r="J37" s="126"/>
      <c r="K37" s="126"/>
      <c r="L37" s="126"/>
      <c r="M37" s="199">
        <v>893873.83</v>
      </c>
      <c r="N37" s="199">
        <v>0</v>
      </c>
      <c r="O37" s="199">
        <v>6131974.4699999997</v>
      </c>
      <c r="P37" s="199">
        <v>0</v>
      </c>
      <c r="Q37" s="126" t="s">
        <v>1318</v>
      </c>
    </row>
    <row r="38" spans="1:17" ht="51">
      <c r="A38" s="126" t="s">
        <v>621</v>
      </c>
      <c r="B38" s="126"/>
      <c r="C38" s="127" t="s">
        <v>715</v>
      </c>
      <c r="D38" s="192">
        <v>43116</v>
      </c>
      <c r="E38" s="122" t="s">
        <v>20</v>
      </c>
      <c r="F38" s="122">
        <v>10225</v>
      </c>
      <c r="G38" s="126"/>
      <c r="H38" s="130" t="s">
        <v>5727</v>
      </c>
      <c r="I38" s="126"/>
      <c r="J38" s="126"/>
      <c r="K38" s="126"/>
      <c r="L38" s="126"/>
      <c r="M38" s="199">
        <v>937830.73</v>
      </c>
      <c r="N38" s="199">
        <v>0</v>
      </c>
      <c r="O38" s="199">
        <v>6433518.8099999996</v>
      </c>
      <c r="P38" s="199">
        <v>0</v>
      </c>
      <c r="Q38" s="126" t="s">
        <v>1318</v>
      </c>
    </row>
    <row r="39" spans="1:17" ht="51">
      <c r="A39" s="126" t="s">
        <v>621</v>
      </c>
      <c r="B39" s="126"/>
      <c r="C39" s="127" t="s">
        <v>715</v>
      </c>
      <c r="D39" s="192">
        <v>43116</v>
      </c>
      <c r="E39" s="122" t="s">
        <v>20</v>
      </c>
      <c r="F39" s="122">
        <v>10244</v>
      </c>
      <c r="G39" s="126"/>
      <c r="H39" s="130" t="s">
        <v>5728</v>
      </c>
      <c r="I39" s="126"/>
      <c r="J39" s="126"/>
      <c r="K39" s="126"/>
      <c r="L39" s="126"/>
      <c r="M39" s="199">
        <v>944594.09</v>
      </c>
      <c r="N39" s="199">
        <v>0</v>
      </c>
      <c r="O39" s="199">
        <v>6479915.46</v>
      </c>
      <c r="P39" s="199">
        <v>0</v>
      </c>
      <c r="Q39" s="126" t="s">
        <v>1318</v>
      </c>
    </row>
    <row r="40" spans="1:17" ht="51">
      <c r="A40" s="126" t="s">
        <v>621</v>
      </c>
      <c r="B40" s="126"/>
      <c r="C40" s="127" t="s">
        <v>715</v>
      </c>
      <c r="D40" s="192">
        <v>43116</v>
      </c>
      <c r="E40" s="122" t="s">
        <v>20</v>
      </c>
      <c r="F40" s="122">
        <v>10243</v>
      </c>
      <c r="G40" s="126"/>
      <c r="H40" s="130" t="s">
        <v>5729</v>
      </c>
      <c r="I40" s="126"/>
      <c r="J40" s="126"/>
      <c r="K40" s="126"/>
      <c r="L40" s="126"/>
      <c r="M40" s="199">
        <v>59169.72</v>
      </c>
      <c r="N40" s="199">
        <v>0</v>
      </c>
      <c r="O40" s="199">
        <v>405904.28</v>
      </c>
      <c r="P40" s="199">
        <v>0</v>
      </c>
      <c r="Q40" s="126" t="s">
        <v>1318</v>
      </c>
    </row>
    <row r="41" spans="1:17" ht="51">
      <c r="A41" s="126" t="s">
        <v>621</v>
      </c>
      <c r="B41" s="126"/>
      <c r="C41" s="127" t="s">
        <v>715</v>
      </c>
      <c r="D41" s="192">
        <v>43116</v>
      </c>
      <c r="E41" s="122" t="s">
        <v>20</v>
      </c>
      <c r="F41" s="122">
        <v>10246</v>
      </c>
      <c r="G41" s="126"/>
      <c r="H41" s="130" t="s">
        <v>5730</v>
      </c>
      <c r="I41" s="126"/>
      <c r="J41" s="126"/>
      <c r="K41" s="126"/>
      <c r="L41" s="126"/>
      <c r="M41" s="199">
        <v>1436222.22</v>
      </c>
      <c r="N41" s="199">
        <v>0</v>
      </c>
      <c r="O41" s="199">
        <v>9852484.4299999997</v>
      </c>
      <c r="P41" s="199">
        <v>0</v>
      </c>
      <c r="Q41" s="126" t="s">
        <v>1318</v>
      </c>
    </row>
    <row r="42" spans="1:17" ht="51">
      <c r="A42" s="126" t="s">
        <v>621</v>
      </c>
      <c r="B42" s="126"/>
      <c r="C42" s="127" t="s">
        <v>715</v>
      </c>
      <c r="D42" s="192">
        <v>43116</v>
      </c>
      <c r="E42" s="122" t="s">
        <v>20</v>
      </c>
      <c r="F42" s="122">
        <v>10245</v>
      </c>
      <c r="G42" s="126"/>
      <c r="H42" s="130" t="s">
        <v>5731</v>
      </c>
      <c r="I42" s="126"/>
      <c r="J42" s="126"/>
      <c r="K42" s="126"/>
      <c r="L42" s="126"/>
      <c r="M42" s="199">
        <v>28468.240000000002</v>
      </c>
      <c r="N42" s="199">
        <v>0</v>
      </c>
      <c r="O42" s="199">
        <v>195292.13</v>
      </c>
      <c r="P42" s="199">
        <v>0</v>
      </c>
      <c r="Q42" s="126" t="s">
        <v>1318</v>
      </c>
    </row>
    <row r="43" spans="1:17" ht="51">
      <c r="A43" s="126" t="s">
        <v>621</v>
      </c>
      <c r="B43" s="126"/>
      <c r="C43" s="127" t="s">
        <v>715</v>
      </c>
      <c r="D43" s="192">
        <v>43116</v>
      </c>
      <c r="E43" s="122" t="s">
        <v>20</v>
      </c>
      <c r="F43" s="122">
        <v>10275</v>
      </c>
      <c r="G43" s="126"/>
      <c r="H43" s="130" t="s">
        <v>5732</v>
      </c>
      <c r="I43" s="126"/>
      <c r="J43" s="126"/>
      <c r="K43" s="126"/>
      <c r="L43" s="126"/>
      <c r="M43" s="199">
        <v>170841.02</v>
      </c>
      <c r="N43" s="199">
        <v>0</v>
      </c>
      <c r="O43" s="199">
        <v>1171969.3999999999</v>
      </c>
      <c r="P43" s="199">
        <v>0</v>
      </c>
      <c r="Q43" s="126" t="s">
        <v>1318</v>
      </c>
    </row>
    <row r="44" spans="1:17" ht="76.5">
      <c r="A44" s="126">
        <v>291</v>
      </c>
      <c r="B44" s="126"/>
      <c r="C44" s="127" t="s">
        <v>795</v>
      </c>
      <c r="D44" s="192">
        <v>43118</v>
      </c>
      <c r="E44" s="122" t="s">
        <v>6</v>
      </c>
      <c r="F44" s="122">
        <v>644967</v>
      </c>
      <c r="G44" s="126"/>
      <c r="H44" s="130" t="s">
        <v>5733</v>
      </c>
      <c r="I44" s="126"/>
      <c r="J44" s="126"/>
      <c r="K44" s="126"/>
      <c r="L44" s="126"/>
      <c r="M44" s="199">
        <v>0</v>
      </c>
      <c r="N44" s="199">
        <v>1948542.81</v>
      </c>
      <c r="O44" s="199">
        <v>0</v>
      </c>
      <c r="P44" s="199">
        <v>13367003.68</v>
      </c>
      <c r="Q44" s="126" t="s">
        <v>1318</v>
      </c>
    </row>
    <row r="45" spans="1:17" ht="76.5">
      <c r="A45" s="126">
        <v>585</v>
      </c>
      <c r="B45" s="126"/>
      <c r="C45" s="127" t="s">
        <v>222</v>
      </c>
      <c r="D45" s="192">
        <v>43118</v>
      </c>
      <c r="E45" s="122" t="s">
        <v>6</v>
      </c>
      <c r="F45" s="122">
        <v>931756</v>
      </c>
      <c r="G45" s="126"/>
      <c r="H45" s="130" t="s">
        <v>5734</v>
      </c>
      <c r="I45" s="126"/>
      <c r="J45" s="126"/>
      <c r="K45" s="126"/>
      <c r="L45" s="126"/>
      <c r="M45" s="199">
        <v>0</v>
      </c>
      <c r="N45" s="199">
        <v>31000.18</v>
      </c>
      <c r="O45" s="199">
        <v>0</v>
      </c>
      <c r="P45" s="199">
        <v>212661.23</v>
      </c>
      <c r="Q45" s="126" t="s">
        <v>1318</v>
      </c>
    </row>
    <row r="46" spans="1:17" ht="51">
      <c r="A46" s="126" t="s">
        <v>621</v>
      </c>
      <c r="B46" s="126"/>
      <c r="C46" s="127" t="s">
        <v>715</v>
      </c>
      <c r="D46" s="192">
        <v>43119</v>
      </c>
      <c r="E46" s="122" t="s">
        <v>20</v>
      </c>
      <c r="F46" s="122">
        <v>10330</v>
      </c>
      <c r="G46" s="126"/>
      <c r="H46" s="130" t="s">
        <v>5735</v>
      </c>
      <c r="I46" s="126"/>
      <c r="J46" s="126"/>
      <c r="K46" s="126"/>
      <c r="L46" s="126"/>
      <c r="M46" s="199">
        <v>139477.07</v>
      </c>
      <c r="N46" s="199">
        <v>0</v>
      </c>
      <c r="O46" s="199">
        <v>956812.7</v>
      </c>
      <c r="P46" s="199">
        <v>0</v>
      </c>
      <c r="Q46" s="126" t="s">
        <v>1318</v>
      </c>
    </row>
    <row r="47" spans="1:17" ht="51">
      <c r="A47" s="126" t="s">
        <v>621</v>
      </c>
      <c r="B47" s="126"/>
      <c r="C47" s="127" t="s">
        <v>715</v>
      </c>
      <c r="D47" s="192">
        <v>43119</v>
      </c>
      <c r="E47" s="122" t="s">
        <v>20</v>
      </c>
      <c r="F47" s="122">
        <v>10332</v>
      </c>
      <c r="G47" s="126"/>
      <c r="H47" s="130" t="s">
        <v>5736</v>
      </c>
      <c r="I47" s="126"/>
      <c r="J47" s="126"/>
      <c r="K47" s="126"/>
      <c r="L47" s="126"/>
      <c r="M47" s="199">
        <v>1875.37</v>
      </c>
      <c r="N47" s="199">
        <v>0</v>
      </c>
      <c r="O47" s="199">
        <v>12865.04</v>
      </c>
      <c r="P47" s="199">
        <v>0</v>
      </c>
      <c r="Q47" s="126" t="s">
        <v>1318</v>
      </c>
    </row>
    <row r="48" spans="1:17" ht="51">
      <c r="A48" s="126">
        <v>513</v>
      </c>
      <c r="B48" s="126"/>
      <c r="C48" s="127" t="s">
        <v>201</v>
      </c>
      <c r="D48" s="192">
        <v>43123</v>
      </c>
      <c r="E48" s="122" t="s">
        <v>6</v>
      </c>
      <c r="F48" s="122">
        <v>73963</v>
      </c>
      <c r="G48" s="126"/>
      <c r="H48" s="130" t="s">
        <v>5737</v>
      </c>
      <c r="I48" s="126"/>
      <c r="J48" s="126"/>
      <c r="K48" s="126"/>
      <c r="L48" s="126"/>
      <c r="M48" s="199">
        <v>0</v>
      </c>
      <c r="N48" s="199">
        <v>272000</v>
      </c>
      <c r="O48" s="199">
        <v>0</v>
      </c>
      <c r="P48" s="199">
        <v>1865920</v>
      </c>
      <c r="Q48" s="126" t="s">
        <v>1318</v>
      </c>
    </row>
    <row r="49" spans="1:17" ht="63.75">
      <c r="A49" s="126" t="s">
        <v>621</v>
      </c>
      <c r="B49" s="126"/>
      <c r="C49" s="127" t="s">
        <v>715</v>
      </c>
      <c r="D49" s="192">
        <v>43123</v>
      </c>
      <c r="E49" s="122" t="s">
        <v>20</v>
      </c>
      <c r="F49" s="122">
        <v>10439</v>
      </c>
      <c r="G49" s="126"/>
      <c r="H49" s="130" t="s">
        <v>5738</v>
      </c>
      <c r="I49" s="126"/>
      <c r="J49" s="126"/>
      <c r="K49" s="126"/>
      <c r="L49" s="126"/>
      <c r="M49" s="199">
        <v>1051413.27</v>
      </c>
      <c r="N49" s="199">
        <v>0</v>
      </c>
      <c r="O49" s="199">
        <v>7212695.0300000003</v>
      </c>
      <c r="P49" s="199">
        <v>0</v>
      </c>
      <c r="Q49" s="126" t="s">
        <v>1318</v>
      </c>
    </row>
    <row r="50" spans="1:17" ht="63.75">
      <c r="A50" s="126" t="s">
        <v>621</v>
      </c>
      <c r="B50" s="126"/>
      <c r="C50" s="127" t="s">
        <v>715</v>
      </c>
      <c r="D50" s="192">
        <v>43123</v>
      </c>
      <c r="E50" s="122" t="s">
        <v>13</v>
      </c>
      <c r="F50" s="122">
        <v>10318</v>
      </c>
      <c r="G50" s="126"/>
      <c r="H50" s="130" t="s">
        <v>5739</v>
      </c>
      <c r="I50" s="126"/>
      <c r="J50" s="126"/>
      <c r="K50" s="126"/>
      <c r="L50" s="126"/>
      <c r="M50" s="199">
        <v>206347.93</v>
      </c>
      <c r="N50" s="199">
        <v>0</v>
      </c>
      <c r="O50" s="199">
        <v>1415546.8</v>
      </c>
      <c r="P50" s="199">
        <v>0</v>
      </c>
      <c r="Q50" s="126" t="s">
        <v>1318</v>
      </c>
    </row>
    <row r="51" spans="1:17" ht="89.25">
      <c r="A51" s="126" t="s">
        <v>620</v>
      </c>
      <c r="B51" s="126"/>
      <c r="C51" s="127" t="s">
        <v>714</v>
      </c>
      <c r="D51" s="192">
        <v>43123</v>
      </c>
      <c r="E51" s="122" t="s">
        <v>13</v>
      </c>
      <c r="F51" s="122">
        <v>911479</v>
      </c>
      <c r="G51" s="126"/>
      <c r="H51" s="130" t="s">
        <v>5740</v>
      </c>
      <c r="I51" s="126"/>
      <c r="J51" s="126"/>
      <c r="K51" s="126"/>
      <c r="L51" s="126"/>
      <c r="M51" s="199">
        <v>10</v>
      </c>
      <c r="N51" s="199">
        <v>0</v>
      </c>
      <c r="O51" s="199">
        <v>68.599999999999994</v>
      </c>
      <c r="P51" s="199">
        <v>0</v>
      </c>
      <c r="Q51" s="126" t="s">
        <v>1318</v>
      </c>
    </row>
    <row r="52" spans="1:17" ht="89.25">
      <c r="A52" s="126" t="s">
        <v>621</v>
      </c>
      <c r="B52" s="126"/>
      <c r="C52" s="127" t="s">
        <v>715</v>
      </c>
      <c r="D52" s="192">
        <v>43123</v>
      </c>
      <c r="E52" s="122" t="s">
        <v>13</v>
      </c>
      <c r="F52" s="122">
        <v>911483</v>
      </c>
      <c r="G52" s="126"/>
      <c r="H52" s="130" t="s">
        <v>5741</v>
      </c>
      <c r="I52" s="126"/>
      <c r="J52" s="126"/>
      <c r="K52" s="126"/>
      <c r="L52" s="126"/>
      <c r="M52" s="199">
        <v>10</v>
      </c>
      <c r="N52" s="199">
        <v>0</v>
      </c>
      <c r="O52" s="199">
        <v>68.599999999999994</v>
      </c>
      <c r="P52" s="199">
        <v>0</v>
      </c>
      <c r="Q52" s="126" t="s">
        <v>1318</v>
      </c>
    </row>
    <row r="53" spans="1:17" ht="63.75">
      <c r="A53" s="126" t="s">
        <v>621</v>
      </c>
      <c r="B53" s="126"/>
      <c r="C53" s="127" t="s">
        <v>715</v>
      </c>
      <c r="D53" s="192">
        <v>43123</v>
      </c>
      <c r="E53" s="122" t="s">
        <v>20</v>
      </c>
      <c r="F53" s="122">
        <v>10440</v>
      </c>
      <c r="G53" s="126"/>
      <c r="H53" s="130" t="s">
        <v>5742</v>
      </c>
      <c r="I53" s="126"/>
      <c r="J53" s="126"/>
      <c r="K53" s="126"/>
      <c r="L53" s="126"/>
      <c r="M53" s="199">
        <v>2578795.2999999998</v>
      </c>
      <c r="N53" s="199">
        <v>0</v>
      </c>
      <c r="O53" s="199">
        <v>17690535.760000002</v>
      </c>
      <c r="P53" s="199">
        <v>0</v>
      </c>
      <c r="Q53" s="126" t="s">
        <v>1318</v>
      </c>
    </row>
    <row r="54" spans="1:17" ht="63.75">
      <c r="A54" s="126" t="s">
        <v>621</v>
      </c>
      <c r="B54" s="126"/>
      <c r="C54" s="127" t="s">
        <v>715</v>
      </c>
      <c r="D54" s="192">
        <v>43123</v>
      </c>
      <c r="E54" s="122" t="s">
        <v>20</v>
      </c>
      <c r="F54" s="122">
        <v>10298</v>
      </c>
      <c r="G54" s="126"/>
      <c r="H54" s="130" t="s">
        <v>5743</v>
      </c>
      <c r="I54" s="126"/>
      <c r="J54" s="126"/>
      <c r="K54" s="126"/>
      <c r="L54" s="126"/>
      <c r="M54" s="199">
        <v>459968.06</v>
      </c>
      <c r="N54" s="199">
        <v>0</v>
      </c>
      <c r="O54" s="199">
        <v>3155380.89</v>
      </c>
      <c r="P54" s="199">
        <v>0</v>
      </c>
      <c r="Q54" s="126" t="s">
        <v>1318</v>
      </c>
    </row>
    <row r="55" spans="1:17" ht="89.25">
      <c r="A55" s="126" t="s">
        <v>621</v>
      </c>
      <c r="B55" s="126"/>
      <c r="C55" s="127" t="s">
        <v>715</v>
      </c>
      <c r="D55" s="192">
        <v>43123</v>
      </c>
      <c r="E55" s="122" t="s">
        <v>13</v>
      </c>
      <c r="F55" s="122">
        <v>911485</v>
      </c>
      <c r="G55" s="126"/>
      <c r="H55" s="130" t="s">
        <v>5744</v>
      </c>
      <c r="I55" s="126"/>
      <c r="J55" s="126"/>
      <c r="K55" s="126"/>
      <c r="L55" s="126"/>
      <c r="M55" s="199">
        <v>10</v>
      </c>
      <c r="N55" s="199">
        <v>0</v>
      </c>
      <c r="O55" s="199">
        <v>68.599999999999994</v>
      </c>
      <c r="P55" s="199">
        <v>0</v>
      </c>
      <c r="Q55" s="126" t="s">
        <v>1318</v>
      </c>
    </row>
    <row r="56" spans="1:17" ht="51">
      <c r="A56" s="126" t="s">
        <v>621</v>
      </c>
      <c r="B56" s="126"/>
      <c r="C56" s="127" t="s">
        <v>715</v>
      </c>
      <c r="D56" s="192">
        <v>43123</v>
      </c>
      <c r="E56" s="122" t="s">
        <v>20</v>
      </c>
      <c r="F56" s="122">
        <v>10253</v>
      </c>
      <c r="G56" s="126"/>
      <c r="H56" s="130" t="s">
        <v>5745</v>
      </c>
      <c r="I56" s="126"/>
      <c r="J56" s="126"/>
      <c r="K56" s="126"/>
      <c r="L56" s="126"/>
      <c r="M56" s="199">
        <v>26717.81</v>
      </c>
      <c r="N56" s="199">
        <v>0</v>
      </c>
      <c r="O56" s="199">
        <v>183284.18</v>
      </c>
      <c r="P56" s="199">
        <v>0</v>
      </c>
      <c r="Q56" s="126" t="s">
        <v>1318</v>
      </c>
    </row>
    <row r="57" spans="1:17" ht="51">
      <c r="A57" s="126" t="s">
        <v>621</v>
      </c>
      <c r="B57" s="126"/>
      <c r="C57" s="127" t="s">
        <v>715</v>
      </c>
      <c r="D57" s="192">
        <v>43123</v>
      </c>
      <c r="E57" s="122" t="s">
        <v>20</v>
      </c>
      <c r="F57" s="122">
        <v>10254</v>
      </c>
      <c r="G57" s="126"/>
      <c r="H57" s="130" t="s">
        <v>5746</v>
      </c>
      <c r="I57" s="126"/>
      <c r="J57" s="126"/>
      <c r="K57" s="126"/>
      <c r="L57" s="126"/>
      <c r="M57" s="199">
        <v>1727039.12</v>
      </c>
      <c r="N57" s="199">
        <v>0</v>
      </c>
      <c r="O57" s="199">
        <v>11847488.359999999</v>
      </c>
      <c r="P57" s="199">
        <v>0</v>
      </c>
      <c r="Q57" s="126" t="s">
        <v>1318</v>
      </c>
    </row>
    <row r="58" spans="1:17" ht="51">
      <c r="A58" s="126" t="s">
        <v>621</v>
      </c>
      <c r="B58" s="126"/>
      <c r="C58" s="127" t="s">
        <v>715</v>
      </c>
      <c r="D58" s="192">
        <v>43123</v>
      </c>
      <c r="E58" s="122" t="s">
        <v>20</v>
      </c>
      <c r="F58" s="122">
        <v>10304</v>
      </c>
      <c r="G58" s="126"/>
      <c r="H58" s="130" t="s">
        <v>5747</v>
      </c>
      <c r="I58" s="126"/>
      <c r="J58" s="126"/>
      <c r="K58" s="126"/>
      <c r="L58" s="126"/>
      <c r="M58" s="199">
        <v>41450.589999999997</v>
      </c>
      <c r="N58" s="199">
        <v>0</v>
      </c>
      <c r="O58" s="199">
        <v>284351.05</v>
      </c>
      <c r="P58" s="199">
        <v>0</v>
      </c>
      <c r="Q58" s="126" t="s">
        <v>1318</v>
      </c>
    </row>
    <row r="59" spans="1:17" ht="63.75">
      <c r="A59" s="126">
        <v>47</v>
      </c>
      <c r="B59" s="126"/>
      <c r="C59" s="127" t="s">
        <v>700</v>
      </c>
      <c r="D59" s="192">
        <v>43124</v>
      </c>
      <c r="E59" s="122" t="s">
        <v>3</v>
      </c>
      <c r="F59" s="122">
        <v>1590609</v>
      </c>
      <c r="G59" s="126"/>
      <c r="H59" s="130" t="s">
        <v>5748</v>
      </c>
      <c r="I59" s="126"/>
      <c r="J59" s="126"/>
      <c r="K59" s="126"/>
      <c r="L59" s="126"/>
      <c r="M59" s="199">
        <v>0</v>
      </c>
      <c r="N59" s="199">
        <v>300</v>
      </c>
      <c r="O59" s="199">
        <v>0</v>
      </c>
      <c r="P59" s="199">
        <v>2058</v>
      </c>
      <c r="Q59" s="126" t="s">
        <v>1318</v>
      </c>
    </row>
    <row r="60" spans="1:17" ht="51">
      <c r="A60" s="126">
        <v>513</v>
      </c>
      <c r="B60" s="126"/>
      <c r="C60" s="127" t="s">
        <v>201</v>
      </c>
      <c r="D60" s="192">
        <v>43124</v>
      </c>
      <c r="E60" s="122" t="s">
        <v>6</v>
      </c>
      <c r="F60" s="122">
        <v>73986</v>
      </c>
      <c r="G60" s="126"/>
      <c r="H60" s="130" t="s">
        <v>5737</v>
      </c>
      <c r="I60" s="126"/>
      <c r="J60" s="126"/>
      <c r="K60" s="126"/>
      <c r="L60" s="126"/>
      <c r="M60" s="199">
        <v>0</v>
      </c>
      <c r="N60" s="199">
        <v>272000</v>
      </c>
      <c r="O60" s="199">
        <v>0</v>
      </c>
      <c r="P60" s="199">
        <v>1865920</v>
      </c>
      <c r="Q60" s="126" t="s">
        <v>1318</v>
      </c>
    </row>
    <row r="61" spans="1:17" ht="51">
      <c r="A61" s="126" t="s">
        <v>620</v>
      </c>
      <c r="B61" s="126"/>
      <c r="C61" s="127" t="s">
        <v>714</v>
      </c>
      <c r="D61" s="192">
        <v>43124</v>
      </c>
      <c r="E61" s="122" t="s">
        <v>23</v>
      </c>
      <c r="F61" s="122">
        <v>17575</v>
      </c>
      <c r="G61" s="126"/>
      <c r="H61" s="130" t="s">
        <v>5749</v>
      </c>
      <c r="I61" s="126"/>
      <c r="J61" s="126"/>
      <c r="K61" s="126"/>
      <c r="L61" s="126"/>
      <c r="M61" s="199">
        <v>0</v>
      </c>
      <c r="N61" s="199">
        <v>0</v>
      </c>
      <c r="O61" s="199">
        <v>0.01</v>
      </c>
      <c r="P61" s="199">
        <v>0</v>
      </c>
      <c r="Q61" s="126" t="s">
        <v>1318</v>
      </c>
    </row>
    <row r="62" spans="1:17" ht="63.75">
      <c r="A62" s="126" t="s">
        <v>621</v>
      </c>
      <c r="B62" s="126"/>
      <c r="C62" s="127" t="s">
        <v>715</v>
      </c>
      <c r="D62" s="192">
        <v>43124</v>
      </c>
      <c r="E62" s="122" t="s">
        <v>13</v>
      </c>
      <c r="F62" s="122">
        <v>911628</v>
      </c>
      <c r="G62" s="126"/>
      <c r="H62" s="130" t="s">
        <v>5750</v>
      </c>
      <c r="I62" s="126"/>
      <c r="J62" s="126"/>
      <c r="K62" s="126"/>
      <c r="L62" s="126"/>
      <c r="M62" s="199">
        <v>12503.26</v>
      </c>
      <c r="N62" s="199">
        <v>0</v>
      </c>
      <c r="O62" s="199">
        <v>85772.36</v>
      </c>
      <c r="P62" s="199">
        <v>0</v>
      </c>
      <c r="Q62" s="126" t="s">
        <v>1318</v>
      </c>
    </row>
    <row r="63" spans="1:17" ht="51">
      <c r="A63" s="126" t="s">
        <v>621</v>
      </c>
      <c r="B63" s="126"/>
      <c r="C63" s="127" t="s">
        <v>715</v>
      </c>
      <c r="D63" s="192">
        <v>43125</v>
      </c>
      <c r="E63" s="122" t="s">
        <v>20</v>
      </c>
      <c r="F63" s="122">
        <v>10255</v>
      </c>
      <c r="G63" s="126"/>
      <c r="H63" s="130" t="s">
        <v>5751</v>
      </c>
      <c r="I63" s="126"/>
      <c r="J63" s="126"/>
      <c r="K63" s="126"/>
      <c r="L63" s="126"/>
      <c r="M63" s="199">
        <v>185186.73</v>
      </c>
      <c r="N63" s="199">
        <v>0</v>
      </c>
      <c r="O63" s="199">
        <v>1270380.97</v>
      </c>
      <c r="P63" s="199">
        <v>0</v>
      </c>
      <c r="Q63" s="126" t="s">
        <v>1318</v>
      </c>
    </row>
    <row r="64" spans="1:17" ht="63.75">
      <c r="A64" s="126" t="s">
        <v>621</v>
      </c>
      <c r="B64" s="126"/>
      <c r="C64" s="127" t="s">
        <v>715</v>
      </c>
      <c r="D64" s="192">
        <v>43126</v>
      </c>
      <c r="E64" s="122" t="s">
        <v>20</v>
      </c>
      <c r="F64" s="122">
        <v>10283</v>
      </c>
      <c r="G64" s="126"/>
      <c r="H64" s="130" t="s">
        <v>5752</v>
      </c>
      <c r="I64" s="126"/>
      <c r="J64" s="126"/>
      <c r="K64" s="126"/>
      <c r="L64" s="126"/>
      <c r="M64" s="199">
        <v>1397492.45</v>
      </c>
      <c r="N64" s="199">
        <v>0</v>
      </c>
      <c r="O64" s="199">
        <v>9586798.2100000009</v>
      </c>
      <c r="P64" s="199">
        <v>0</v>
      </c>
      <c r="Q64" s="126" t="s">
        <v>1318</v>
      </c>
    </row>
    <row r="65" spans="1:17" ht="63.75">
      <c r="A65" s="126" t="s">
        <v>621</v>
      </c>
      <c r="B65" s="126"/>
      <c r="C65" s="127" t="s">
        <v>715</v>
      </c>
      <c r="D65" s="192">
        <v>43126</v>
      </c>
      <c r="E65" s="122" t="s">
        <v>20</v>
      </c>
      <c r="F65" s="122">
        <v>10309</v>
      </c>
      <c r="G65" s="126"/>
      <c r="H65" s="130" t="s">
        <v>5753</v>
      </c>
      <c r="I65" s="126"/>
      <c r="J65" s="126"/>
      <c r="K65" s="126"/>
      <c r="L65" s="126"/>
      <c r="M65" s="199">
        <v>3226921.65</v>
      </c>
      <c r="N65" s="199">
        <v>0</v>
      </c>
      <c r="O65" s="199">
        <v>22136682.52</v>
      </c>
      <c r="P65" s="199">
        <v>0</v>
      </c>
      <c r="Q65" s="126" t="s">
        <v>1318</v>
      </c>
    </row>
    <row r="66" spans="1:17" ht="51">
      <c r="A66" s="126" t="s">
        <v>621</v>
      </c>
      <c r="B66" s="126"/>
      <c r="C66" s="127" t="s">
        <v>715</v>
      </c>
      <c r="D66" s="192">
        <v>43126</v>
      </c>
      <c r="E66" s="122" t="s">
        <v>20</v>
      </c>
      <c r="F66" s="122">
        <v>10284</v>
      </c>
      <c r="G66" s="126"/>
      <c r="H66" s="130" t="s">
        <v>5754</v>
      </c>
      <c r="I66" s="126"/>
      <c r="J66" s="126"/>
      <c r="K66" s="126"/>
      <c r="L66" s="126"/>
      <c r="M66" s="199">
        <v>1049990.67</v>
      </c>
      <c r="N66" s="199">
        <v>0</v>
      </c>
      <c r="O66" s="199">
        <v>7202936</v>
      </c>
      <c r="P66" s="199">
        <v>0</v>
      </c>
      <c r="Q66" s="126" t="s">
        <v>1318</v>
      </c>
    </row>
    <row r="67" spans="1:17" ht="89.25">
      <c r="A67" s="126" t="s">
        <v>621</v>
      </c>
      <c r="B67" s="126"/>
      <c r="C67" s="127" t="s">
        <v>715</v>
      </c>
      <c r="D67" s="192">
        <v>43126</v>
      </c>
      <c r="E67" s="122" t="s">
        <v>13</v>
      </c>
      <c r="F67" s="122">
        <v>911979</v>
      </c>
      <c r="G67" s="126"/>
      <c r="H67" s="130" t="s">
        <v>5755</v>
      </c>
      <c r="I67" s="126"/>
      <c r="J67" s="126"/>
      <c r="K67" s="126"/>
      <c r="L67" s="126"/>
      <c r="M67" s="199">
        <v>96.06</v>
      </c>
      <c r="N67" s="199">
        <v>0</v>
      </c>
      <c r="O67" s="199">
        <v>658.97</v>
      </c>
      <c r="P67" s="199">
        <v>0</v>
      </c>
      <c r="Q67" s="126" t="s">
        <v>1318</v>
      </c>
    </row>
    <row r="68" spans="1:17" ht="51">
      <c r="A68" s="126">
        <v>513</v>
      </c>
      <c r="B68" s="126"/>
      <c r="C68" s="127" t="s">
        <v>201</v>
      </c>
      <c r="D68" s="192">
        <v>43129</v>
      </c>
      <c r="E68" s="122" t="s">
        <v>6</v>
      </c>
      <c r="F68" s="122">
        <v>74050</v>
      </c>
      <c r="G68" s="126"/>
      <c r="H68" s="130" t="s">
        <v>5737</v>
      </c>
      <c r="I68" s="126"/>
      <c r="J68" s="126"/>
      <c r="K68" s="126"/>
      <c r="L68" s="126"/>
      <c r="M68" s="199">
        <v>0</v>
      </c>
      <c r="N68" s="199">
        <v>408000</v>
      </c>
      <c r="O68" s="199">
        <v>0</v>
      </c>
      <c r="P68" s="199">
        <v>2798880</v>
      </c>
      <c r="Q68" s="126" t="s">
        <v>1318</v>
      </c>
    </row>
    <row r="69" spans="1:17" ht="51">
      <c r="A69" s="126" t="s">
        <v>621</v>
      </c>
      <c r="B69" s="126"/>
      <c r="C69" s="127" t="s">
        <v>715</v>
      </c>
      <c r="D69" s="192">
        <v>43129</v>
      </c>
      <c r="E69" s="122" t="s">
        <v>20</v>
      </c>
      <c r="F69" s="122">
        <v>10322</v>
      </c>
      <c r="G69" s="126"/>
      <c r="H69" s="130" t="s">
        <v>5756</v>
      </c>
      <c r="I69" s="126"/>
      <c r="J69" s="126"/>
      <c r="K69" s="126"/>
      <c r="L69" s="126"/>
      <c r="M69" s="199">
        <v>501884.74</v>
      </c>
      <c r="N69" s="199">
        <v>0</v>
      </c>
      <c r="O69" s="199">
        <v>3442929.32</v>
      </c>
      <c r="P69" s="199">
        <v>0</v>
      </c>
      <c r="Q69" s="126" t="s">
        <v>1318</v>
      </c>
    </row>
    <row r="70" spans="1:17" ht="51">
      <c r="A70" s="126" t="s">
        <v>621</v>
      </c>
      <c r="B70" s="126"/>
      <c r="C70" s="127" t="s">
        <v>715</v>
      </c>
      <c r="D70" s="192">
        <v>43129</v>
      </c>
      <c r="E70" s="122" t="s">
        <v>20</v>
      </c>
      <c r="F70" s="122">
        <v>10263</v>
      </c>
      <c r="G70" s="126"/>
      <c r="H70" s="130" t="s">
        <v>5757</v>
      </c>
      <c r="I70" s="126"/>
      <c r="J70" s="126"/>
      <c r="K70" s="126"/>
      <c r="L70" s="126"/>
      <c r="M70" s="199">
        <v>7319.33</v>
      </c>
      <c r="N70" s="199">
        <v>0</v>
      </c>
      <c r="O70" s="199">
        <v>50210.6</v>
      </c>
      <c r="P70" s="199">
        <v>0</v>
      </c>
      <c r="Q70" s="126" t="s">
        <v>1318</v>
      </c>
    </row>
    <row r="71" spans="1:17" ht="63.75">
      <c r="A71" s="126" t="s">
        <v>621</v>
      </c>
      <c r="B71" s="126"/>
      <c r="C71" s="127" t="s">
        <v>715</v>
      </c>
      <c r="D71" s="192">
        <v>43129</v>
      </c>
      <c r="E71" s="122" t="s">
        <v>20</v>
      </c>
      <c r="F71" s="122">
        <v>10302</v>
      </c>
      <c r="G71" s="126"/>
      <c r="H71" s="130" t="s">
        <v>5758</v>
      </c>
      <c r="I71" s="126"/>
      <c r="J71" s="126"/>
      <c r="K71" s="126"/>
      <c r="L71" s="126"/>
      <c r="M71" s="199">
        <v>653143.94999999995</v>
      </c>
      <c r="N71" s="199">
        <v>0</v>
      </c>
      <c r="O71" s="199">
        <v>4480567.5</v>
      </c>
      <c r="P71" s="199">
        <v>0</v>
      </c>
      <c r="Q71" s="126" t="s">
        <v>1318</v>
      </c>
    </row>
    <row r="72" spans="1:17" ht="51">
      <c r="A72" s="126" t="s">
        <v>621</v>
      </c>
      <c r="B72" s="126"/>
      <c r="C72" s="127" t="s">
        <v>715</v>
      </c>
      <c r="D72" s="192">
        <v>43129</v>
      </c>
      <c r="E72" s="122" t="s">
        <v>20</v>
      </c>
      <c r="F72" s="122">
        <v>10303</v>
      </c>
      <c r="G72" s="126"/>
      <c r="H72" s="130" t="s">
        <v>5759</v>
      </c>
      <c r="I72" s="126"/>
      <c r="J72" s="126"/>
      <c r="K72" s="126"/>
      <c r="L72" s="126"/>
      <c r="M72" s="199">
        <v>12676.66</v>
      </c>
      <c r="N72" s="199">
        <v>0</v>
      </c>
      <c r="O72" s="199">
        <v>86961.89</v>
      </c>
      <c r="P72" s="199">
        <v>0</v>
      </c>
      <c r="Q72" s="126" t="s">
        <v>1318</v>
      </c>
    </row>
    <row r="73" spans="1:17" ht="51">
      <c r="A73" s="126" t="s">
        <v>621</v>
      </c>
      <c r="B73" s="126"/>
      <c r="C73" s="127" t="s">
        <v>715</v>
      </c>
      <c r="D73" s="192">
        <v>43129</v>
      </c>
      <c r="E73" s="122" t="s">
        <v>20</v>
      </c>
      <c r="F73" s="122">
        <v>10372</v>
      </c>
      <c r="G73" s="126"/>
      <c r="H73" s="130" t="s">
        <v>5760</v>
      </c>
      <c r="I73" s="126"/>
      <c r="J73" s="126"/>
      <c r="K73" s="126"/>
      <c r="L73" s="126"/>
      <c r="M73" s="199">
        <v>12547.96</v>
      </c>
      <c r="N73" s="199">
        <v>0</v>
      </c>
      <c r="O73" s="199">
        <v>86079.01</v>
      </c>
      <c r="P73" s="199">
        <v>0</v>
      </c>
      <c r="Q73" s="126" t="s">
        <v>1318</v>
      </c>
    </row>
    <row r="74" spans="1:17" ht="63.75">
      <c r="A74" s="126">
        <v>291</v>
      </c>
      <c r="B74" s="126"/>
      <c r="C74" s="127" t="s">
        <v>795</v>
      </c>
      <c r="D74" s="192">
        <v>43131</v>
      </c>
      <c r="E74" s="122" t="s">
        <v>6</v>
      </c>
      <c r="F74" s="122">
        <v>654451</v>
      </c>
      <c r="G74" s="126"/>
      <c r="H74" s="130" t="s">
        <v>5761</v>
      </c>
      <c r="I74" s="126"/>
      <c r="J74" s="126"/>
      <c r="K74" s="126"/>
      <c r="L74" s="126"/>
      <c r="M74" s="199">
        <v>0</v>
      </c>
      <c r="N74" s="199">
        <v>12000000</v>
      </c>
      <c r="O74" s="199">
        <v>0</v>
      </c>
      <c r="P74" s="199">
        <v>82320000</v>
      </c>
      <c r="Q74" s="126" t="s">
        <v>1318</v>
      </c>
    </row>
    <row r="75" spans="1:17" ht="63.75">
      <c r="A75" s="126" t="s">
        <v>621</v>
      </c>
      <c r="B75" s="126"/>
      <c r="C75" s="127" t="s">
        <v>715</v>
      </c>
      <c r="D75" s="192">
        <v>43131</v>
      </c>
      <c r="E75" s="122" t="s">
        <v>6</v>
      </c>
      <c r="F75" s="122">
        <v>936261</v>
      </c>
      <c r="G75" s="126"/>
      <c r="H75" s="130" t="s">
        <v>5762</v>
      </c>
      <c r="I75" s="126"/>
      <c r="J75" s="126"/>
      <c r="K75" s="126"/>
      <c r="L75" s="126"/>
      <c r="M75" s="199">
        <v>0</v>
      </c>
      <c r="N75" s="199">
        <v>32750</v>
      </c>
      <c r="O75" s="199">
        <v>0</v>
      </c>
      <c r="P75" s="199">
        <v>224665</v>
      </c>
      <c r="Q75" s="126" t="s">
        <v>1318</v>
      </c>
    </row>
    <row r="76" spans="1:17" ht="63.75">
      <c r="A76" s="126">
        <v>291</v>
      </c>
      <c r="B76" s="126"/>
      <c r="C76" s="127" t="s">
        <v>795</v>
      </c>
      <c r="D76" s="192">
        <v>43131</v>
      </c>
      <c r="E76" s="122" t="s">
        <v>6</v>
      </c>
      <c r="F76" s="122">
        <v>654581</v>
      </c>
      <c r="G76" s="126"/>
      <c r="H76" s="130" t="s">
        <v>5763</v>
      </c>
      <c r="I76" s="126"/>
      <c r="J76" s="126"/>
      <c r="K76" s="126"/>
      <c r="L76" s="126"/>
      <c r="M76" s="199">
        <v>0</v>
      </c>
      <c r="N76" s="199">
        <v>2400000</v>
      </c>
      <c r="O76" s="199">
        <v>0</v>
      </c>
      <c r="P76" s="199">
        <v>16464000</v>
      </c>
      <c r="Q76" s="126" t="s">
        <v>1318</v>
      </c>
    </row>
    <row r="77" spans="1:17" ht="63.75">
      <c r="A77" s="126">
        <v>291</v>
      </c>
      <c r="B77" s="126"/>
      <c r="C77" s="127" t="s">
        <v>795</v>
      </c>
      <c r="D77" s="192">
        <v>43131</v>
      </c>
      <c r="E77" s="122" t="s">
        <v>6</v>
      </c>
      <c r="F77" s="122">
        <v>654580</v>
      </c>
      <c r="G77" s="126"/>
      <c r="H77" s="130" t="s">
        <v>5764</v>
      </c>
      <c r="I77" s="126"/>
      <c r="J77" s="126"/>
      <c r="K77" s="126"/>
      <c r="L77" s="126"/>
      <c r="M77" s="199">
        <v>0</v>
      </c>
      <c r="N77" s="199">
        <v>9600000</v>
      </c>
      <c r="O77" s="199">
        <v>0</v>
      </c>
      <c r="P77" s="199">
        <v>65856000</v>
      </c>
      <c r="Q77" s="126" t="s">
        <v>1318</v>
      </c>
    </row>
    <row r="78" spans="1:17" ht="63.75">
      <c r="A78" s="126">
        <v>291</v>
      </c>
      <c r="B78" s="126"/>
      <c r="C78" s="127" t="s">
        <v>795</v>
      </c>
      <c r="D78" s="192">
        <v>43131</v>
      </c>
      <c r="E78" s="122" t="s">
        <v>6</v>
      </c>
      <c r="F78" s="122">
        <v>654456</v>
      </c>
      <c r="G78" s="126"/>
      <c r="H78" s="130" t="s">
        <v>5765</v>
      </c>
      <c r="I78" s="126"/>
      <c r="J78" s="126"/>
      <c r="K78" s="126"/>
      <c r="L78" s="126"/>
      <c r="M78" s="199">
        <v>0</v>
      </c>
      <c r="N78" s="199">
        <v>3000000</v>
      </c>
      <c r="O78" s="199">
        <v>0</v>
      </c>
      <c r="P78" s="199">
        <v>20580000</v>
      </c>
      <c r="Q78" s="126" t="s">
        <v>1318</v>
      </c>
    </row>
    <row r="79" spans="1:17" ht="51">
      <c r="A79" s="126" t="s">
        <v>620</v>
      </c>
      <c r="B79" s="126"/>
      <c r="C79" s="127" t="s">
        <v>714</v>
      </c>
      <c r="D79" s="192">
        <v>43131</v>
      </c>
      <c r="E79" s="122" t="s">
        <v>23</v>
      </c>
      <c r="F79" s="122">
        <v>17598</v>
      </c>
      <c r="G79" s="126"/>
      <c r="H79" s="130" t="s">
        <v>5766</v>
      </c>
      <c r="I79" s="126"/>
      <c r="J79" s="126"/>
      <c r="K79" s="126"/>
      <c r="L79" s="126"/>
      <c r="M79" s="199">
        <v>0</v>
      </c>
      <c r="N79" s="199">
        <v>0</v>
      </c>
      <c r="O79" s="199">
        <v>0.01</v>
      </c>
      <c r="P79" s="199">
        <v>0</v>
      </c>
      <c r="Q79" s="126" t="s">
        <v>1318</v>
      </c>
    </row>
    <row r="80" spans="1:17" ht="51">
      <c r="A80" s="126" t="s">
        <v>621</v>
      </c>
      <c r="B80" s="126"/>
      <c r="C80" s="127" t="s">
        <v>715</v>
      </c>
      <c r="D80" s="192">
        <v>43131</v>
      </c>
      <c r="E80" s="122" t="s">
        <v>20</v>
      </c>
      <c r="F80" s="122">
        <v>10291</v>
      </c>
      <c r="G80" s="126"/>
      <c r="H80" s="130" t="s">
        <v>5767</v>
      </c>
      <c r="I80" s="126"/>
      <c r="J80" s="126"/>
      <c r="K80" s="126"/>
      <c r="L80" s="126"/>
      <c r="M80" s="199">
        <v>936083.84</v>
      </c>
      <c r="N80" s="199">
        <v>0</v>
      </c>
      <c r="O80" s="199">
        <v>6421535.1399999997</v>
      </c>
      <c r="P80" s="199">
        <v>0</v>
      </c>
      <c r="Q80" s="126" t="s">
        <v>1318</v>
      </c>
    </row>
    <row r="82" spans="8:16">
      <c r="H82" s="306" t="s">
        <v>638</v>
      </c>
      <c r="I82" s="306"/>
      <c r="J82" s="306"/>
      <c r="K82" s="306"/>
      <c r="L82" s="306"/>
      <c r="M82" s="204">
        <f>+SUBTOTAL(9,M10:M80)</f>
        <v>24401766.789999995</v>
      </c>
      <c r="N82" s="204">
        <f>+SUBTOTAL(9,N10:N80)</f>
        <v>42084611.259999998</v>
      </c>
      <c r="O82" s="204">
        <f>+SUBTOTAL(9,O10:O80)</f>
        <v>167396120.22999996</v>
      </c>
      <c r="P82" s="204">
        <f>+SUBTOTAL(9,P10:P80)</f>
        <v>288700433.25999999</v>
      </c>
    </row>
  </sheetData>
  <sheetProtection formatCells="0" formatColumns="0" formatRows="0" insertColumns="0" insertRows="0" insertHyperlinks="0" sort="0" autoFilter="0" pivotTables="0"/>
  <autoFilter ref="A8:Q80"/>
  <mergeCells count="22">
    <mergeCell ref="O7:P7"/>
    <mergeCell ref="M8:M9"/>
    <mergeCell ref="O8:O9"/>
    <mergeCell ref="L8:L9"/>
    <mergeCell ref="Q8:Q9"/>
    <mergeCell ref="N8:N9"/>
    <mergeCell ref="P8:P9"/>
    <mergeCell ref="I7:J7"/>
    <mergeCell ref="K7:L7"/>
    <mergeCell ref="G8:G9"/>
    <mergeCell ref="H8:H9"/>
    <mergeCell ref="M7:N7"/>
    <mergeCell ref="I8:I9"/>
    <mergeCell ref="J8:J9"/>
    <mergeCell ref="K8:K9"/>
    <mergeCell ref="H82:L82"/>
    <mergeCell ref="C8:C9"/>
    <mergeCell ref="A8:A9"/>
    <mergeCell ref="B8:B9"/>
    <mergeCell ref="D8:D9"/>
    <mergeCell ref="E8:E9"/>
    <mergeCell ref="F8:F9"/>
  </mergeCells>
  <pageMargins left="0.31496062992125984" right="0.19685039370078741" top="0.31496062992125984" bottom="0.74803149606299213" header="0.31496062992125984" footer="0.31496062992125984"/>
  <pageSetup scale="58"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249977111117893"/>
  </sheetPr>
  <dimension ref="A1:O26"/>
  <sheetViews>
    <sheetView view="pageBreakPreview" zoomScaleNormal="85" zoomScaleSheetLayoutView="100" workbookViewId="0">
      <pane ySplit="8" topLeftCell="A21" activePane="bottomLeft" state="frozen"/>
      <selection activeCell="G12" sqref="G12:K12"/>
      <selection pane="bottomLeft" activeCell="C6" sqref="C6"/>
    </sheetView>
  </sheetViews>
  <sheetFormatPr baseColWidth="10" defaultRowHeight="12.75"/>
  <cols>
    <col min="1" max="1" width="6.140625" style="155" customWidth="1"/>
    <col min="2" max="2" width="4.140625" style="155" bestFit="1" customWidth="1"/>
    <col min="3" max="3" width="30.7109375" style="155" customWidth="1"/>
    <col min="4" max="4" width="11.5703125" style="221" bestFit="1" customWidth="1"/>
    <col min="5" max="5" width="9.7109375" style="124" customWidth="1"/>
    <col min="6" max="6" width="11.7109375" style="124" customWidth="1"/>
    <col min="7" max="7" width="60.28515625" style="196" customWidth="1"/>
    <col min="8" max="12" width="6.7109375" style="120" customWidth="1"/>
    <col min="13" max="14" width="14.42578125" style="200" bestFit="1" customWidth="1"/>
    <col min="15" max="15" width="15.42578125" style="200" customWidth="1"/>
    <col min="16" max="16384" width="11.42578125" style="120"/>
  </cols>
  <sheetData>
    <row r="1" spans="1:15">
      <c r="A1" s="208" t="s">
        <v>1407</v>
      </c>
      <c r="B1" s="208"/>
      <c r="C1" s="208"/>
      <c r="D1" s="234"/>
      <c r="E1" s="234"/>
      <c r="F1" s="234"/>
      <c r="G1" s="208"/>
      <c r="H1" s="208"/>
      <c r="I1" s="208"/>
      <c r="J1" s="208"/>
      <c r="K1" s="208"/>
      <c r="L1" s="208"/>
      <c r="M1" s="224"/>
      <c r="N1" s="224"/>
      <c r="O1" s="224"/>
    </row>
    <row r="2" spans="1:15">
      <c r="A2" s="208" t="s">
        <v>38</v>
      </c>
      <c r="B2" s="208"/>
      <c r="C2" s="208"/>
      <c r="D2" s="234"/>
      <c r="E2" s="234"/>
      <c r="F2" s="234"/>
      <c r="G2" s="208"/>
      <c r="H2" s="208"/>
      <c r="I2" s="208"/>
      <c r="J2" s="208"/>
      <c r="K2" s="208"/>
      <c r="L2" s="208"/>
      <c r="M2" s="224"/>
      <c r="N2" s="224"/>
      <c r="O2" s="224"/>
    </row>
    <row r="3" spans="1:15">
      <c r="A3" s="208" t="s">
        <v>39</v>
      </c>
      <c r="B3" s="208"/>
      <c r="C3" s="208"/>
      <c r="D3" s="234"/>
      <c r="E3" s="234"/>
      <c r="F3" s="234"/>
      <c r="G3" s="208"/>
      <c r="H3" s="208"/>
      <c r="I3" s="208"/>
      <c r="J3" s="208"/>
      <c r="K3" s="208"/>
      <c r="L3" s="208"/>
      <c r="M3" s="224"/>
      <c r="N3" s="224"/>
      <c r="O3" s="224"/>
    </row>
    <row r="4" spans="1:15">
      <c r="A4" s="208" t="str">
        <f>+'CUT MN'!A4</f>
        <v xml:space="preserve">CORRESPONDIENTE AL MES DE ENERO </v>
      </c>
      <c r="B4" s="208"/>
      <c r="C4" s="208"/>
      <c r="D4" s="234"/>
      <c r="E4" s="234"/>
      <c r="F4" s="234"/>
      <c r="G4" s="208"/>
      <c r="H4" s="208"/>
      <c r="I4" s="208"/>
      <c r="J4" s="208"/>
      <c r="K4" s="208"/>
      <c r="L4" s="208"/>
      <c r="M4" s="224"/>
      <c r="N4" s="224"/>
      <c r="O4" s="224"/>
    </row>
    <row r="5" spans="1:15">
      <c r="A5" s="123" t="str">
        <f>+'CUT MN'!A5</f>
        <v>ACTUALIZADO AL : 05 de febrero de 2018</v>
      </c>
      <c r="B5" s="123"/>
      <c r="C5" s="123"/>
      <c r="D5" s="235"/>
      <c r="E5" s="235"/>
      <c r="F5" s="235"/>
      <c r="G5" s="123"/>
      <c r="H5" s="123"/>
      <c r="I5" s="123"/>
      <c r="J5" s="123"/>
      <c r="K5" s="123"/>
      <c r="L5" s="123"/>
      <c r="M5" s="242"/>
      <c r="N5" s="242"/>
      <c r="O5" s="242"/>
    </row>
    <row r="6" spans="1:15">
      <c r="A6" s="113"/>
      <c r="B6" s="138"/>
      <c r="C6" s="139"/>
      <c r="D6" s="140"/>
      <c r="E6" s="139"/>
      <c r="F6" s="139"/>
      <c r="G6" s="193"/>
      <c r="H6" s="141"/>
      <c r="I6" s="141"/>
      <c r="J6" s="141"/>
      <c r="K6" s="141"/>
      <c r="L6" s="141"/>
      <c r="M6" s="142"/>
      <c r="N6" s="142"/>
      <c r="O6" s="201"/>
    </row>
    <row r="7" spans="1:15">
      <c r="A7" s="144"/>
      <c r="B7" s="144"/>
      <c r="C7" s="144"/>
      <c r="D7" s="145"/>
      <c r="E7" s="144"/>
      <c r="F7" s="144"/>
      <c r="G7" s="194"/>
      <c r="H7" s="308" t="s">
        <v>1352</v>
      </c>
      <c r="I7" s="308"/>
      <c r="J7" s="308" t="s">
        <v>1351</v>
      </c>
      <c r="K7" s="308"/>
      <c r="L7" s="210"/>
      <c r="M7" s="198"/>
      <c r="N7" s="198"/>
      <c r="O7" s="202"/>
    </row>
    <row r="8" spans="1:15" ht="25.5">
      <c r="A8" s="213" t="s">
        <v>1353</v>
      </c>
      <c r="B8" s="213" t="s">
        <v>1354</v>
      </c>
      <c r="C8" s="212" t="s">
        <v>1365</v>
      </c>
      <c r="D8" s="150" t="s">
        <v>1367</v>
      </c>
      <c r="E8" s="149" t="s">
        <v>633</v>
      </c>
      <c r="F8" s="149" t="s">
        <v>634</v>
      </c>
      <c r="G8" s="149" t="s">
        <v>42</v>
      </c>
      <c r="H8" s="213" t="s">
        <v>1356</v>
      </c>
      <c r="I8" s="213" t="s">
        <v>1357</v>
      </c>
      <c r="J8" s="213" t="s">
        <v>1355</v>
      </c>
      <c r="K8" s="213" t="s">
        <v>1358</v>
      </c>
      <c r="L8" s="209" t="s">
        <v>1406</v>
      </c>
      <c r="M8" s="232" t="s">
        <v>1359</v>
      </c>
      <c r="N8" s="232" t="s">
        <v>1360</v>
      </c>
      <c r="O8" s="151" t="s">
        <v>1363</v>
      </c>
    </row>
    <row r="9" spans="1:15" ht="63.75">
      <c r="A9" s="152" t="s">
        <v>618</v>
      </c>
      <c r="B9" s="152" t="s">
        <v>1281</v>
      </c>
      <c r="C9" s="127" t="s">
        <v>714</v>
      </c>
      <c r="D9" s="153" t="s">
        <v>5769</v>
      </c>
      <c r="E9" s="152">
        <v>167</v>
      </c>
      <c r="F9" s="152" t="s">
        <v>5770</v>
      </c>
      <c r="G9" s="154" t="s">
        <v>5771</v>
      </c>
      <c r="H9" s="154"/>
      <c r="I9" s="154"/>
      <c r="J9" s="154"/>
      <c r="K9" s="154"/>
      <c r="L9" s="154"/>
      <c r="M9" s="243">
        <v>53659.5</v>
      </c>
      <c r="N9" s="243">
        <v>0</v>
      </c>
      <c r="O9" s="244">
        <f t="shared" ref="O9:O23" si="0">+M9+N9</f>
        <v>53659.5</v>
      </c>
    </row>
    <row r="10" spans="1:15" ht="63.75">
      <c r="A10" s="152" t="s">
        <v>618</v>
      </c>
      <c r="B10" s="152" t="s">
        <v>1281</v>
      </c>
      <c r="C10" s="127" t="s">
        <v>714</v>
      </c>
      <c r="D10" s="153" t="s">
        <v>5769</v>
      </c>
      <c r="E10" s="152">
        <v>168</v>
      </c>
      <c r="F10" s="152" t="s">
        <v>5772</v>
      </c>
      <c r="G10" s="154" t="s">
        <v>5773</v>
      </c>
      <c r="H10" s="154"/>
      <c r="I10" s="154"/>
      <c r="J10" s="154"/>
      <c r="K10" s="154"/>
      <c r="L10" s="154"/>
      <c r="M10" s="243">
        <v>86042.2</v>
      </c>
      <c r="N10" s="243">
        <v>0</v>
      </c>
      <c r="O10" s="244">
        <f t="shared" si="0"/>
        <v>86042.2</v>
      </c>
    </row>
    <row r="11" spans="1:15" ht="51">
      <c r="A11" s="152">
        <v>132</v>
      </c>
      <c r="B11" s="152" t="s">
        <v>1372</v>
      </c>
      <c r="C11" s="127" t="s">
        <v>729</v>
      </c>
      <c r="D11" s="153" t="s">
        <v>5774</v>
      </c>
      <c r="E11" s="152">
        <v>277</v>
      </c>
      <c r="F11" s="152" t="s">
        <v>5775</v>
      </c>
      <c r="G11" s="154" t="s">
        <v>5776</v>
      </c>
      <c r="H11" s="154"/>
      <c r="I11" s="154"/>
      <c r="J11" s="154"/>
      <c r="K11" s="154"/>
      <c r="L11" s="154"/>
      <c r="M11" s="243">
        <v>31845698.469999999</v>
      </c>
      <c r="N11" s="243">
        <v>0</v>
      </c>
      <c r="O11" s="244">
        <f t="shared" si="0"/>
        <v>31845698.469999999</v>
      </c>
    </row>
    <row r="12" spans="1:15" ht="51">
      <c r="A12" s="152">
        <v>76</v>
      </c>
      <c r="B12" s="152" t="s">
        <v>1281</v>
      </c>
      <c r="C12" s="127" t="s">
        <v>707</v>
      </c>
      <c r="D12" s="153" t="s">
        <v>5777</v>
      </c>
      <c r="E12" s="152">
        <v>278</v>
      </c>
      <c r="F12" s="152" t="s">
        <v>5778</v>
      </c>
      <c r="G12" s="154" t="s">
        <v>5779</v>
      </c>
      <c r="H12" s="154"/>
      <c r="I12" s="154"/>
      <c r="J12" s="154"/>
      <c r="K12" s="154"/>
      <c r="L12" s="154"/>
      <c r="M12" s="243">
        <v>3382607.23</v>
      </c>
      <c r="N12" s="243">
        <v>0</v>
      </c>
      <c r="O12" s="244">
        <f t="shared" si="0"/>
        <v>3382607.23</v>
      </c>
    </row>
    <row r="13" spans="1:15" ht="51">
      <c r="A13" s="152">
        <v>76</v>
      </c>
      <c r="B13" s="152" t="s">
        <v>1281</v>
      </c>
      <c r="C13" s="127" t="s">
        <v>707</v>
      </c>
      <c r="D13" s="153" t="s">
        <v>5777</v>
      </c>
      <c r="E13" s="152">
        <v>279</v>
      </c>
      <c r="F13" s="152" t="s">
        <v>5780</v>
      </c>
      <c r="G13" s="154" t="s">
        <v>5781</v>
      </c>
      <c r="H13" s="154"/>
      <c r="I13" s="154"/>
      <c r="J13" s="154"/>
      <c r="K13" s="154"/>
      <c r="L13" s="154"/>
      <c r="M13" s="243">
        <v>2947122.75</v>
      </c>
      <c r="N13" s="243">
        <v>0</v>
      </c>
      <c r="O13" s="244">
        <f t="shared" si="0"/>
        <v>2947122.75</v>
      </c>
    </row>
    <row r="14" spans="1:15" ht="63.75">
      <c r="A14" s="152" t="s">
        <v>618</v>
      </c>
      <c r="B14" s="152" t="s">
        <v>1281</v>
      </c>
      <c r="C14" s="127" t="s">
        <v>714</v>
      </c>
      <c r="D14" s="153" t="s">
        <v>5777</v>
      </c>
      <c r="E14" s="152">
        <v>281</v>
      </c>
      <c r="F14" s="152" t="s">
        <v>5782</v>
      </c>
      <c r="G14" s="154" t="s">
        <v>5783</v>
      </c>
      <c r="H14" s="154"/>
      <c r="I14" s="154"/>
      <c r="J14" s="154"/>
      <c r="K14" s="154"/>
      <c r="L14" s="154"/>
      <c r="M14" s="243">
        <v>111</v>
      </c>
      <c r="N14" s="243">
        <v>0</v>
      </c>
      <c r="O14" s="244">
        <f t="shared" si="0"/>
        <v>111</v>
      </c>
    </row>
    <row r="15" spans="1:15" ht="51">
      <c r="A15" s="152" t="s">
        <v>618</v>
      </c>
      <c r="B15" s="152" t="s">
        <v>1281</v>
      </c>
      <c r="C15" s="127" t="s">
        <v>714</v>
      </c>
      <c r="D15" s="153" t="s">
        <v>5777</v>
      </c>
      <c r="E15" s="152">
        <v>282</v>
      </c>
      <c r="F15" s="152" t="s">
        <v>5782</v>
      </c>
      <c r="G15" s="154" t="s">
        <v>5784</v>
      </c>
      <c r="H15" s="154"/>
      <c r="I15" s="154"/>
      <c r="J15" s="154"/>
      <c r="K15" s="154"/>
      <c r="L15" s="154"/>
      <c r="M15" s="243">
        <v>243.18</v>
      </c>
      <c r="N15" s="243">
        <v>0</v>
      </c>
      <c r="O15" s="244">
        <f t="shared" si="0"/>
        <v>243.18</v>
      </c>
    </row>
    <row r="16" spans="1:15" ht="51">
      <c r="A16" s="152" t="s">
        <v>618</v>
      </c>
      <c r="B16" s="152" t="s">
        <v>1281</v>
      </c>
      <c r="C16" s="127" t="s">
        <v>714</v>
      </c>
      <c r="D16" s="153" t="s">
        <v>5785</v>
      </c>
      <c r="E16" s="152">
        <v>392</v>
      </c>
      <c r="F16" s="152" t="s">
        <v>5782</v>
      </c>
      <c r="G16" s="154" t="s">
        <v>5786</v>
      </c>
      <c r="H16" s="154"/>
      <c r="I16" s="154"/>
      <c r="J16" s="154"/>
      <c r="K16" s="154"/>
      <c r="L16" s="154"/>
      <c r="M16" s="243">
        <v>27.92</v>
      </c>
      <c r="N16" s="243">
        <v>0</v>
      </c>
      <c r="O16" s="244">
        <f t="shared" si="0"/>
        <v>27.92</v>
      </c>
    </row>
    <row r="17" spans="1:15" ht="63.75">
      <c r="A17" s="152">
        <v>66</v>
      </c>
      <c r="B17" s="152" t="s">
        <v>1281</v>
      </c>
      <c r="C17" s="127" t="s">
        <v>705</v>
      </c>
      <c r="D17" s="153" t="s">
        <v>5769</v>
      </c>
      <c r="E17" s="152">
        <v>167</v>
      </c>
      <c r="F17" s="152" t="s">
        <v>5787</v>
      </c>
      <c r="G17" s="154" t="s">
        <v>5771</v>
      </c>
      <c r="H17" s="154"/>
      <c r="I17" s="154"/>
      <c r="J17" s="154"/>
      <c r="K17" s="154"/>
      <c r="L17" s="154"/>
      <c r="M17" s="243">
        <v>0</v>
      </c>
      <c r="N17" s="243">
        <v>53659.5</v>
      </c>
      <c r="O17" s="244">
        <f t="shared" si="0"/>
        <v>53659.5</v>
      </c>
    </row>
    <row r="18" spans="1:15" ht="63.75">
      <c r="A18" s="152">
        <v>46</v>
      </c>
      <c r="B18" s="152" t="s">
        <v>5768</v>
      </c>
      <c r="C18" s="127" t="s">
        <v>699</v>
      </c>
      <c r="D18" s="153" t="s">
        <v>5769</v>
      </c>
      <c r="E18" s="152">
        <v>168</v>
      </c>
      <c r="F18" s="152" t="s">
        <v>5788</v>
      </c>
      <c r="G18" s="154" t="s">
        <v>5773</v>
      </c>
      <c r="H18" s="154"/>
      <c r="I18" s="154"/>
      <c r="J18" s="154"/>
      <c r="K18" s="154"/>
      <c r="L18" s="154"/>
      <c r="M18" s="243">
        <v>0</v>
      </c>
      <c r="N18" s="243">
        <v>86042.2</v>
      </c>
      <c r="O18" s="244">
        <f t="shared" si="0"/>
        <v>86042.2</v>
      </c>
    </row>
    <row r="19" spans="1:15" ht="51">
      <c r="A19" s="152">
        <v>513</v>
      </c>
      <c r="B19" s="152" t="s">
        <v>1312</v>
      </c>
      <c r="C19" s="127" t="s">
        <v>201</v>
      </c>
      <c r="D19" s="153" t="s">
        <v>5774</v>
      </c>
      <c r="E19" s="152">
        <v>277</v>
      </c>
      <c r="F19" s="152" t="s">
        <v>5789</v>
      </c>
      <c r="G19" s="154" t="s">
        <v>5776</v>
      </c>
      <c r="H19" s="154"/>
      <c r="I19" s="154"/>
      <c r="J19" s="154"/>
      <c r="K19" s="154"/>
      <c r="L19" s="154"/>
      <c r="M19" s="243">
        <v>0</v>
      </c>
      <c r="N19" s="243">
        <v>31845698.469999999</v>
      </c>
      <c r="O19" s="244">
        <f t="shared" si="0"/>
        <v>31845698.469999999</v>
      </c>
    </row>
    <row r="20" spans="1:15" ht="51">
      <c r="A20" s="152" t="s">
        <v>620</v>
      </c>
      <c r="B20" s="152" t="s">
        <v>1282</v>
      </c>
      <c r="C20" s="127" t="s">
        <v>714</v>
      </c>
      <c r="D20" s="153" t="s">
        <v>5777</v>
      </c>
      <c r="E20" s="152">
        <v>278</v>
      </c>
      <c r="F20" s="152" t="s">
        <v>1283</v>
      </c>
      <c r="G20" s="154" t="s">
        <v>5779</v>
      </c>
      <c r="H20" s="154"/>
      <c r="I20" s="154"/>
      <c r="J20" s="154"/>
      <c r="K20" s="154"/>
      <c r="L20" s="154"/>
      <c r="M20" s="243">
        <v>0</v>
      </c>
      <c r="N20" s="243">
        <v>3382607.23</v>
      </c>
      <c r="O20" s="244">
        <f t="shared" si="0"/>
        <v>3382607.23</v>
      </c>
    </row>
    <row r="21" spans="1:15" ht="51">
      <c r="A21" s="152" t="s">
        <v>620</v>
      </c>
      <c r="B21" s="152" t="s">
        <v>1282</v>
      </c>
      <c r="C21" s="127" t="s">
        <v>714</v>
      </c>
      <c r="D21" s="153" t="s">
        <v>5777</v>
      </c>
      <c r="E21" s="152">
        <v>279</v>
      </c>
      <c r="F21" s="152" t="s">
        <v>1283</v>
      </c>
      <c r="G21" s="154" t="s">
        <v>5781</v>
      </c>
      <c r="H21" s="154"/>
      <c r="I21" s="154"/>
      <c r="J21" s="154"/>
      <c r="K21" s="154"/>
      <c r="L21" s="154"/>
      <c r="M21" s="243">
        <v>0</v>
      </c>
      <c r="N21" s="243">
        <v>2947122.75</v>
      </c>
      <c r="O21" s="244">
        <f t="shared" si="0"/>
        <v>2947122.75</v>
      </c>
    </row>
    <row r="22" spans="1:15" ht="63.75">
      <c r="A22" s="152">
        <v>283</v>
      </c>
      <c r="B22" s="152" t="s">
        <v>1281</v>
      </c>
      <c r="C22" s="127" t="s">
        <v>146</v>
      </c>
      <c r="D22" s="153" t="s">
        <v>5777</v>
      </c>
      <c r="E22" s="152">
        <v>281</v>
      </c>
      <c r="F22" s="152" t="s">
        <v>5790</v>
      </c>
      <c r="G22" s="154" t="s">
        <v>5783</v>
      </c>
      <c r="H22" s="154"/>
      <c r="I22" s="154"/>
      <c r="J22" s="154"/>
      <c r="K22" s="154"/>
      <c r="L22" s="154"/>
      <c r="M22" s="243">
        <v>0</v>
      </c>
      <c r="N22" s="243">
        <v>111</v>
      </c>
      <c r="O22" s="244">
        <f t="shared" si="0"/>
        <v>111</v>
      </c>
    </row>
    <row r="23" spans="1:15" ht="51">
      <c r="A23" s="152">
        <v>292</v>
      </c>
      <c r="B23" s="152" t="s">
        <v>1281</v>
      </c>
      <c r="C23" s="127" t="s">
        <v>152</v>
      </c>
      <c r="D23" s="153" t="s">
        <v>5777</v>
      </c>
      <c r="E23" s="152">
        <v>282</v>
      </c>
      <c r="F23" s="152" t="s">
        <v>1313</v>
      </c>
      <c r="G23" s="154" t="s">
        <v>5784</v>
      </c>
      <c r="H23" s="154"/>
      <c r="I23" s="154"/>
      <c r="J23" s="154"/>
      <c r="K23" s="154"/>
      <c r="L23" s="154"/>
      <c r="M23" s="243">
        <v>0</v>
      </c>
      <c r="N23" s="243">
        <v>243.18</v>
      </c>
      <c r="O23" s="244">
        <f t="shared" si="0"/>
        <v>243.18</v>
      </c>
    </row>
    <row r="24" spans="1:15" ht="51">
      <c r="A24" s="152">
        <v>292</v>
      </c>
      <c r="B24" s="152" t="s">
        <v>1281</v>
      </c>
      <c r="C24" s="127" t="s">
        <v>152</v>
      </c>
      <c r="D24" s="153" t="s">
        <v>5785</v>
      </c>
      <c r="E24" s="152">
        <v>392</v>
      </c>
      <c r="F24" s="152" t="s">
        <v>1313</v>
      </c>
      <c r="G24" s="154" t="s">
        <v>5786</v>
      </c>
      <c r="H24" s="154"/>
      <c r="I24" s="154"/>
      <c r="J24" s="154"/>
      <c r="K24" s="154"/>
      <c r="L24" s="154"/>
      <c r="M24" s="243">
        <v>0</v>
      </c>
      <c r="N24" s="243">
        <v>27.92</v>
      </c>
      <c r="O24" s="244">
        <f>+M24+N24</f>
        <v>27.92</v>
      </c>
    </row>
    <row r="26" spans="1:15">
      <c r="G26" s="233" t="s">
        <v>638</v>
      </c>
      <c r="H26" s="306"/>
      <c r="I26" s="306"/>
      <c r="J26" s="306"/>
      <c r="K26" s="306"/>
      <c r="L26" s="316"/>
      <c r="M26" s="156">
        <f>+SUBTOTAL(9,M9:M24)</f>
        <v>38315512.25</v>
      </c>
      <c r="N26" s="156">
        <f>+SUBTOTAL(9,N9:N24)</f>
        <v>38315512.25</v>
      </c>
      <c r="O26" s="156">
        <f>+M26+N26</f>
        <v>76631024.5</v>
      </c>
    </row>
  </sheetData>
  <sheetProtection formatCells="0" formatColumns="0" formatRows="0" insertColumns="0" insertRows="0" insertHyperlinks="0" sort="0" autoFilter="0" pivotTables="0"/>
  <autoFilter ref="A8:O24"/>
  <sortState ref="A9:J359">
    <sortCondition ref="A9:A359"/>
    <sortCondition ref="E9:E359"/>
  </sortState>
  <mergeCells count="3">
    <mergeCell ref="H7:I7"/>
    <mergeCell ref="J7:K7"/>
    <mergeCell ref="H26:L26"/>
  </mergeCells>
  <pageMargins left="0.39370078740157483" right="0.43307086614173229" top="0.55118110236220474" bottom="0.31496062992125984" header="0.31496062992125984" footer="0.31496062992125984"/>
  <pageSetup scale="61"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Q17"/>
  <sheetViews>
    <sheetView view="pageBreakPreview" zoomScaleNormal="100" zoomScaleSheetLayoutView="100" workbookViewId="0">
      <selection activeCell="C8" sqref="C8"/>
    </sheetView>
  </sheetViews>
  <sheetFormatPr baseColWidth="10" defaultRowHeight="12.75" outlineLevelCol="1"/>
  <cols>
    <col min="1" max="1" width="7.140625" style="120" customWidth="1"/>
    <col min="2" max="2" width="4.140625" style="120" bestFit="1" customWidth="1"/>
    <col min="3" max="3" width="30.7109375" style="120" customWidth="1"/>
    <col min="4" max="4" width="11.5703125" style="124" bestFit="1" customWidth="1"/>
    <col min="5" max="5" width="9.7109375" style="124" customWidth="1"/>
    <col min="6" max="6" width="11.7109375" style="124" customWidth="1"/>
    <col min="7" max="7" width="54.7109375" style="196" customWidth="1"/>
    <col min="8" max="9" width="7.28515625" style="120" customWidth="1"/>
    <col min="10" max="10" width="7.28515625" style="120" customWidth="1" outlineLevel="1"/>
    <col min="11" max="12" width="7.28515625" style="120" customWidth="1"/>
    <col min="13" max="13" width="14.42578125" style="120" bestFit="1" customWidth="1"/>
    <col min="14" max="14" width="14.42578125" style="120" bestFit="1" customWidth="1" outlineLevel="1"/>
    <col min="15" max="15" width="14.42578125" style="120" bestFit="1" customWidth="1"/>
    <col min="16" max="16" width="15.85546875" style="120" bestFit="1" customWidth="1"/>
    <col min="17" max="17" width="14.42578125" style="120" bestFit="1" customWidth="1"/>
    <col min="18" max="16384" width="11.42578125" style="120"/>
  </cols>
  <sheetData>
    <row r="1" spans="1:17">
      <c r="A1" s="208" t="s">
        <v>1407</v>
      </c>
      <c r="B1" s="208"/>
      <c r="C1" s="208"/>
      <c r="D1" s="234"/>
      <c r="E1" s="234"/>
      <c r="F1" s="234"/>
      <c r="G1" s="246"/>
      <c r="H1" s="208"/>
      <c r="I1" s="208"/>
      <c r="J1" s="208"/>
      <c r="K1" s="208"/>
      <c r="L1" s="208"/>
      <c r="M1" s="208"/>
      <c r="N1" s="208"/>
      <c r="O1" s="208"/>
      <c r="P1" s="205"/>
      <c r="Q1" s="205"/>
    </row>
    <row r="2" spans="1:17">
      <c r="A2" s="208" t="s">
        <v>1405</v>
      </c>
      <c r="B2" s="208"/>
      <c r="C2" s="208"/>
      <c r="D2" s="234"/>
      <c r="E2" s="234"/>
      <c r="F2" s="234"/>
      <c r="G2" s="246"/>
      <c r="H2" s="208"/>
      <c r="I2" s="208"/>
      <c r="J2" s="208"/>
      <c r="K2" s="208"/>
      <c r="L2" s="208"/>
      <c r="M2" s="208"/>
      <c r="N2" s="208"/>
      <c r="O2" s="208"/>
      <c r="P2" s="205"/>
      <c r="Q2" s="205"/>
    </row>
    <row r="3" spans="1:17">
      <c r="A3" s="208" t="s">
        <v>39</v>
      </c>
      <c r="B3" s="208"/>
      <c r="C3" s="208"/>
      <c r="D3" s="234"/>
      <c r="E3" s="234"/>
      <c r="F3" s="234"/>
      <c r="G3" s="246"/>
      <c r="H3" s="208"/>
      <c r="I3" s="208"/>
      <c r="J3" s="208"/>
      <c r="K3" s="208"/>
      <c r="L3" s="208"/>
      <c r="M3" s="208"/>
      <c r="N3" s="208"/>
      <c r="O3" s="208"/>
      <c r="P3" s="205"/>
      <c r="Q3" s="205"/>
    </row>
    <row r="4" spans="1:17">
      <c r="A4" s="208" t="str">
        <f>+'CUT MN'!A4</f>
        <v xml:space="preserve">CORRESPONDIENTE AL MES DE ENERO </v>
      </c>
      <c r="B4" s="208"/>
      <c r="C4" s="208"/>
      <c r="D4" s="234"/>
      <c r="E4" s="234"/>
      <c r="F4" s="234"/>
      <c r="G4" s="246"/>
      <c r="H4" s="208"/>
      <c r="I4" s="208"/>
      <c r="J4" s="208"/>
      <c r="K4" s="208"/>
      <c r="L4" s="208"/>
      <c r="M4" s="208"/>
      <c r="N4" s="208"/>
      <c r="O4" s="208"/>
      <c r="P4" s="205"/>
      <c r="Q4" s="205"/>
    </row>
    <row r="5" spans="1:17" ht="9" customHeight="1">
      <c r="A5" s="123" t="str">
        <f>+'CUT MN'!A5</f>
        <v>ACTUALIZADO AL : 05 de febrero de 2018</v>
      </c>
      <c r="B5" s="123"/>
      <c r="C5" s="123"/>
      <c r="D5" s="235"/>
      <c r="E5" s="235"/>
      <c r="F5" s="235"/>
      <c r="G5" s="247"/>
      <c r="H5" s="123"/>
      <c r="I5" s="123"/>
      <c r="J5" s="123"/>
      <c r="K5" s="123"/>
      <c r="L5" s="123"/>
      <c r="M5" s="123"/>
      <c r="N5" s="123"/>
      <c r="O5" s="123"/>
      <c r="P5" s="205"/>
      <c r="Q5" s="205"/>
    </row>
    <row r="6" spans="1:17">
      <c r="A6" s="157"/>
      <c r="B6" s="157"/>
      <c r="C6" s="157"/>
      <c r="D6" s="144"/>
      <c r="E6" s="144"/>
      <c r="F6" s="144"/>
      <c r="G6" s="194"/>
      <c r="H6" s="146"/>
      <c r="I6" s="146"/>
      <c r="J6" s="146"/>
      <c r="K6" s="146"/>
      <c r="L6" s="146"/>
      <c r="M6" s="146"/>
      <c r="N6" s="146"/>
      <c r="P6" s="205"/>
      <c r="Q6" s="205"/>
    </row>
    <row r="7" spans="1:17">
      <c r="A7" s="144"/>
      <c r="B7" s="144"/>
      <c r="C7" s="144"/>
      <c r="D7" s="145"/>
      <c r="E7" s="144"/>
      <c r="F7" s="144"/>
      <c r="G7" s="194"/>
      <c r="H7" s="308" t="s">
        <v>1352</v>
      </c>
      <c r="I7" s="308"/>
      <c r="J7" s="308" t="s">
        <v>1351</v>
      </c>
      <c r="K7" s="314"/>
      <c r="L7" s="210"/>
      <c r="M7" s="147"/>
      <c r="N7" s="147"/>
      <c r="O7" s="148"/>
      <c r="P7" s="205"/>
      <c r="Q7" s="205"/>
    </row>
    <row r="8" spans="1:17" ht="25.5">
      <c r="A8" s="135" t="s">
        <v>1353</v>
      </c>
      <c r="B8" s="135" t="s">
        <v>1354</v>
      </c>
      <c r="C8" s="187" t="s">
        <v>1365</v>
      </c>
      <c r="D8" s="150" t="s">
        <v>1367</v>
      </c>
      <c r="E8" s="149" t="s">
        <v>633</v>
      </c>
      <c r="F8" s="149" t="s">
        <v>634</v>
      </c>
      <c r="G8" s="149" t="s">
        <v>42</v>
      </c>
      <c r="H8" s="135" t="s">
        <v>1356</v>
      </c>
      <c r="I8" s="135" t="s">
        <v>1357</v>
      </c>
      <c r="J8" s="135" t="s">
        <v>1355</v>
      </c>
      <c r="K8" s="135" t="s">
        <v>1358</v>
      </c>
      <c r="L8" s="209" t="s">
        <v>1406</v>
      </c>
      <c r="M8" s="189" t="s">
        <v>1361</v>
      </c>
      <c r="N8" s="188" t="s">
        <v>1362</v>
      </c>
      <c r="O8" s="188" t="s">
        <v>1371</v>
      </c>
      <c r="P8" s="188" t="s">
        <v>1360</v>
      </c>
      <c r="Q8" s="151" t="s">
        <v>1363</v>
      </c>
    </row>
    <row r="9" spans="1:17">
      <c r="A9" s="126"/>
      <c r="B9" s="126"/>
      <c r="C9" s="126"/>
      <c r="D9" s="197"/>
      <c r="E9" s="126"/>
      <c r="F9" s="126"/>
      <c r="G9" s="195"/>
      <c r="H9" s="161"/>
      <c r="I9" s="161"/>
      <c r="J9" s="161"/>
      <c r="K9" s="161"/>
      <c r="L9" s="161"/>
      <c r="M9" s="238"/>
      <c r="N9" s="238"/>
      <c r="O9" s="238"/>
      <c r="P9" s="238"/>
      <c r="Q9" s="245"/>
    </row>
    <row r="10" spans="1:17">
      <c r="A10" s="126"/>
      <c r="B10" s="126"/>
      <c r="C10" s="126"/>
      <c r="D10" s="197"/>
      <c r="E10" s="126"/>
      <c r="F10" s="126"/>
      <c r="G10" s="195"/>
      <c r="H10" s="161"/>
      <c r="I10" s="161"/>
      <c r="J10" s="161"/>
      <c r="K10" s="161"/>
      <c r="L10" s="161"/>
      <c r="M10" s="238"/>
      <c r="N10" s="238"/>
      <c r="O10" s="238"/>
      <c r="P10" s="238"/>
      <c r="Q10" s="245"/>
    </row>
    <row r="11" spans="1:17">
      <c r="A11" s="126"/>
      <c r="B11" s="126"/>
      <c r="C11" s="126"/>
      <c r="D11" s="197"/>
      <c r="E11" s="126"/>
      <c r="F11" s="126"/>
      <c r="G11" s="195"/>
      <c r="H11" s="161"/>
      <c r="I11" s="161"/>
      <c r="J11" s="161"/>
      <c r="K11" s="161"/>
      <c r="L11" s="161"/>
      <c r="M11" s="238"/>
      <c r="N11" s="238"/>
      <c r="O11" s="238"/>
      <c r="P11" s="238"/>
      <c r="Q11" s="245"/>
    </row>
    <row r="12" spans="1:17">
      <c r="A12" s="126"/>
      <c r="B12" s="126"/>
      <c r="C12" s="126"/>
      <c r="D12" s="197"/>
      <c r="E12" s="126"/>
      <c r="F12" s="126"/>
      <c r="G12" s="195"/>
      <c r="H12" s="161"/>
      <c r="I12" s="161"/>
      <c r="J12" s="161"/>
      <c r="K12" s="161"/>
      <c r="L12" s="161"/>
      <c r="M12" s="238"/>
      <c r="N12" s="238"/>
      <c r="O12" s="238"/>
      <c r="P12" s="238"/>
      <c r="Q12" s="245"/>
    </row>
    <row r="13" spans="1:17" s="166" customFormat="1">
      <c r="A13" s="136"/>
      <c r="B13" s="136"/>
      <c r="C13" s="162"/>
      <c r="D13" s="163"/>
      <c r="E13" s="164"/>
      <c r="F13" s="164"/>
      <c r="G13" s="164"/>
      <c r="H13" s="136"/>
      <c r="I13" s="136"/>
      <c r="J13" s="136"/>
      <c r="K13" s="136"/>
      <c r="L13" s="206"/>
      <c r="M13" s="165"/>
      <c r="N13" s="165"/>
      <c r="O13" s="159"/>
      <c r="P13" s="159"/>
      <c r="Q13" s="160"/>
    </row>
    <row r="14" spans="1:17">
      <c r="A14" s="169"/>
      <c r="B14" s="169"/>
      <c r="C14" s="167"/>
      <c r="D14" s="236"/>
      <c r="E14" s="236"/>
      <c r="F14" s="236"/>
      <c r="G14" s="317" t="s">
        <v>638</v>
      </c>
      <c r="H14" s="306"/>
      <c r="I14" s="306"/>
      <c r="J14" s="306"/>
      <c r="K14" s="316"/>
      <c r="L14" s="207"/>
      <c r="M14" s="156">
        <f>+SUBTOTAL(9,M9:M12)</f>
        <v>0</v>
      </c>
      <c r="N14" s="156">
        <f>+SUBTOTAL(9,N9:N12)</f>
        <v>0</v>
      </c>
      <c r="O14" s="156">
        <f>+SUBTOTAL(9,O9:O12)</f>
        <v>0</v>
      </c>
      <c r="P14" s="156">
        <f>+SUBTOTAL(9,P9:P12)</f>
        <v>0</v>
      </c>
      <c r="Q14" s="156">
        <f>+O14+P14</f>
        <v>0</v>
      </c>
    </row>
    <row r="15" spans="1:17">
      <c r="A15" s="170"/>
      <c r="B15" s="170"/>
      <c r="C15" s="168"/>
      <c r="D15" s="237"/>
      <c r="E15" s="237"/>
      <c r="F15" s="237"/>
      <c r="G15" s="248"/>
      <c r="H15" s="158"/>
      <c r="I15" s="158"/>
      <c r="J15" s="158"/>
      <c r="K15" s="158"/>
      <c r="L15" s="158"/>
      <c r="M15" s="158"/>
      <c r="N15" s="158"/>
    </row>
    <row r="16" spans="1:17">
      <c r="A16" s="137"/>
      <c r="B16" s="137"/>
    </row>
    <row r="17" spans="1:2">
      <c r="A17" s="137"/>
      <c r="B17" s="137"/>
    </row>
  </sheetData>
  <sheetProtection formatCells="0" formatColumns="0" formatRows="0" sort="0" autoFilter="0" pivotTables="0"/>
  <autoFilter ref="A8:Q12"/>
  <mergeCells count="3">
    <mergeCell ref="G14:K14"/>
    <mergeCell ref="H7:I7"/>
    <mergeCell ref="J7:K7"/>
  </mergeCells>
  <pageMargins left="0.39370078740157483" right="0.43307086614173229" top="0.74803149606299213" bottom="0.74803149606299213" header="0.31496062992125984" footer="0.31496062992125984"/>
  <pageSetup scale="54"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16</vt:i4>
      </vt:variant>
    </vt:vector>
  </HeadingPairs>
  <TitlesOfParts>
    <vt:vector size="27" baseType="lpstr">
      <vt:lpstr>FORM. 9</vt:lpstr>
      <vt:lpstr>CONCEPTOS</vt:lpstr>
      <vt:lpstr>bd_lista</vt:lpstr>
      <vt:lpstr>RESUMEN</vt:lpstr>
      <vt:lpstr>CONCEPTOS.</vt:lpstr>
      <vt:lpstr>CUT MN</vt:lpstr>
      <vt:lpstr>CUT ME</vt:lpstr>
      <vt:lpstr>TRL MN</vt:lpstr>
      <vt:lpstr>TRL ME</vt:lpstr>
      <vt:lpstr>CDI</vt:lpstr>
      <vt:lpstr>LISTA</vt:lpstr>
      <vt:lpstr>CDI!Área_de_impresión</vt:lpstr>
      <vt:lpstr>CONCEPTOS!Área_de_impresión</vt:lpstr>
      <vt:lpstr>CONCEPTOS.!Área_de_impresión</vt:lpstr>
      <vt:lpstr>'CUT ME'!Área_de_impresión</vt:lpstr>
      <vt:lpstr>'CUT MN'!Área_de_impresión</vt:lpstr>
      <vt:lpstr>'FORM. 9'!Área_de_impresión</vt:lpstr>
      <vt:lpstr>LISTA!Área_de_impresión</vt:lpstr>
      <vt:lpstr>RESUMEN!Área_de_impresión</vt:lpstr>
      <vt:lpstr>'TRL MN'!Área_de_impresión</vt:lpstr>
      <vt:lpstr>CDI!Títulos_a_imprimir</vt:lpstr>
      <vt:lpstr>'CUT ME'!Títulos_a_imprimir</vt:lpstr>
      <vt:lpstr>'CUT MN'!Títulos_a_imprimir</vt:lpstr>
      <vt:lpstr>LISTA!Títulos_a_imprimir</vt:lpstr>
      <vt:lpstr>RESUMEN!Títulos_a_imprimir</vt:lpstr>
      <vt:lpstr>'TRL ME'!Títulos_a_imprimir</vt:lpstr>
      <vt:lpstr>'TRL MN'!Títulos_a_imprimir</vt:lpstr>
    </vt:vector>
  </TitlesOfParts>
  <Company>MEFP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MP</dc:creator>
  <cp:lastModifiedBy>Pablo Roberto Laura Soto</cp:lastModifiedBy>
  <cp:lastPrinted>2018-01-08T22:20:17Z</cp:lastPrinted>
  <dcterms:created xsi:type="dcterms:W3CDTF">2014-07-03T21:21:01Z</dcterms:created>
  <dcterms:modified xsi:type="dcterms:W3CDTF">2018-02-05T22:15:44Z</dcterms:modified>
</cp:coreProperties>
</file>